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4\"/>
    </mc:Choice>
  </mc:AlternateContent>
  <xr:revisionPtr revIDLastSave="0" documentId="13_ncr:1_{D55DFA22-3799-4163-89C9-D02423FD0F15}" xr6:coauthVersionLast="47" xr6:coauthVersionMax="47" xr10:uidLastSave="{00000000-0000-0000-0000-000000000000}"/>
  <workbookProtection workbookAlgorithmName="SHA-512" workbookHashValue="ZMJ5e6Y5bjbiExCsC/j3Y731If9SPgBpxWPG+DUTCK1Pakyj96LE6nkVQS06kAfkdyP19ekazL7n3jPdKsCFfw==" workbookSaltValue="3mPIaTspVrkgze4NBIkU/g==" workbookSpinCount="100000" lockStructure="1"/>
  <bookViews>
    <workbookView xWindow="28680" yWindow="-120" windowWidth="29040" windowHeight="15720" tabRatio="637" xr2:uid="{00000000-000D-0000-FFFF-FFFF00000000}"/>
  </bookViews>
  <sheets>
    <sheet name="FY2024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1">'Data Information'!$A$1:$F$71</definedName>
    <definedName name="_xlnm.Print_Area" localSheetId="7">'Expenditure Equivalent Pupil'!$A$1:$N$29</definedName>
    <definedName name="_xlnm.Print_Area" localSheetId="0">'FY2024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10" i="13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F10" i="13" l="1"/>
  <c r="D23" i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15" i="1" l="1"/>
  <c r="E29" i="1"/>
  <c r="E39" i="1"/>
  <c r="E38" i="1"/>
  <c r="E46" i="1"/>
  <c r="E31" i="1"/>
  <c r="E51" i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<sst xmlns="http://schemas.openxmlformats.org/spreadsheetml/2006/main" count="4363" uniqueCount="1581">
  <si>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</si>
  <si>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</si>
  <si>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</si>
  <si>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</si>
  <si>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</si>
  <si>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</si>
  <si>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</si>
  <si>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</si>
  <si>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</si>
  <si>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</si>
  <si>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</si>
  <si>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</si>
  <si>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</si>
  <si>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</si>
  <si>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</si>
  <si>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</si>
  <si>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</si>
  <si>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</si>
  <si>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</si>
  <si>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</si>
  <si>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</si>
  <si>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</si>
  <si>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</si>
  <si>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</si>
  <si>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</si>
  <si>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</si>
  <si>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</si>
  <si>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</si>
  <si>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</si>
  <si>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</si>
  <si>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</si>
  <si>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</si>
  <si>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</si>
  <si>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</si>
  <si>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</si>
  <si>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</si>
  <si>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</si>
  <si>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</si>
  <si>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</si>
  <si>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</si>
  <si>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</si>
  <si>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</si>
  <si>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</si>
  <si>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</si>
  <si>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</si>
  <si>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</si>
  <si>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</si>
  <si>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</si>
  <si>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</si>
  <si>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</si>
  <si>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</si>
  <si>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</si>
  <si>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</si>
  <si>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</si>
  <si>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</si>
  <si>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</si>
  <si>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</si>
  <si>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</si>
  <si>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</si>
  <si>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</si>
  <si>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</si>
  <si>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</si>
  <si>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</si>
  <si>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</si>
  <si>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</si>
  <si>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</si>
  <si>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</si>
  <si>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</si>
  <si>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</si>
  <si>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</si>
  <si>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</si>
  <si>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</si>
  <si>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</si>
  <si>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</si>
  <si>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</si>
  <si>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</si>
  <si>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</si>
  <si>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</si>
  <si>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</si>
  <si>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</si>
  <si>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</si>
  <si>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</si>
  <si>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</si>
  <si>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</si>
  <si>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</si>
  <si>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</si>
  <si>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</si>
  <si>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</si>
  <si>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</si>
  <si>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</si>
  <si>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</si>
  <si>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</si>
  <si>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</si>
  <si>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</si>
  <si>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</si>
  <si>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</si>
  <si>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</si>
  <si>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</si>
  <si>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</si>
  <si>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</si>
  <si>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</si>
  <si>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</si>
  <si>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</si>
  <si>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</si>
  <si>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</si>
  <si>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</si>
  <si>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</si>
  <si>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</si>
  <si>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</si>
  <si>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</si>
  <si>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</si>
  <si>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</si>
  <si>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</si>
  <si>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</si>
  <si>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</si>
  <si>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</si>
  <si>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</si>
  <si>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</si>
  <si>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</si>
  <si>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</si>
  <si>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</si>
  <si>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</si>
  <si>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</si>
  <si>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</si>
  <si>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</si>
  <si>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</si>
  <si>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</si>
  <si>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</si>
  <si>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</si>
  <si>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</si>
  <si>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</si>
  <si>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</si>
  <si>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</si>
  <si>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</si>
  <si>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</si>
  <si>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</si>
  <si>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</si>
  <si>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</si>
  <si>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</si>
  <si>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</si>
  <si>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</si>
  <si>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</si>
  <si>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</si>
  <si>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</si>
  <si>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</si>
  <si>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</si>
  <si>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</si>
  <si>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</si>
  <si>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</si>
  <si>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</si>
  <si>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</si>
  <si>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</si>
  <si>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</si>
  <si>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</si>
  <si>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</si>
  <si>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</si>
  <si>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</si>
  <si>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</si>
  <si>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</si>
  <si>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</si>
  <si>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</si>
  <si>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</si>
  <si>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</si>
  <si>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</si>
  <si>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</si>
  <si>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</si>
  <si>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</si>
  <si>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</si>
  <si>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</si>
  <si>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</si>
  <si>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</si>
  <si>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</si>
  <si>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</si>
  <si>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</si>
  <si>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</si>
  <si>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</si>
  <si>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</si>
  <si>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</si>
  <si>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</si>
  <si>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</si>
  <si>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</si>
  <si>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</si>
  <si>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</si>
  <si>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</si>
  <si>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</si>
  <si>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</si>
  <si>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</si>
  <si>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</si>
  <si>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</si>
  <si>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</si>
  <si>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</si>
  <si>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</si>
  <si>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</si>
  <si>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</si>
  <si>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</si>
  <si>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</si>
  <si>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</si>
  <si>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</si>
  <si>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</si>
  <si>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</si>
  <si>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</si>
  <si>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</si>
  <si>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</si>
  <si>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</si>
  <si>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</si>
  <si>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</si>
  <si>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</si>
  <si>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</si>
  <si>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</si>
  <si>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</si>
  <si>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</si>
  <si>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</si>
  <si>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</si>
  <si>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</si>
  <si>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</si>
  <si>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</si>
  <si>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</si>
  <si>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</si>
  <si>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</si>
  <si>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</si>
  <si>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</si>
  <si>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</si>
  <si>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</si>
  <si>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</si>
  <si>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</si>
  <si>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</si>
  <si>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</si>
  <si>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</si>
  <si>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</si>
  <si>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</si>
  <si>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</si>
  <si>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</si>
  <si>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</si>
  <si>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</si>
  <si>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</si>
  <si>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</si>
  <si>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</si>
  <si>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</si>
  <si>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</si>
  <si>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</si>
  <si>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</si>
  <si>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</si>
  <si>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</si>
  <si>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</si>
  <si>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</si>
  <si>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</si>
  <si>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</si>
  <si>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</si>
  <si>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</si>
  <si>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</si>
  <si>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</si>
  <si>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</si>
  <si>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</si>
  <si>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</si>
  <si>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</si>
  <si>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</si>
  <si>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</si>
  <si>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</si>
  <si>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</si>
  <si>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</si>
  <si>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</si>
  <si>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</si>
  <si>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</si>
  <si>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</si>
  <si>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</si>
  <si>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</si>
  <si>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</si>
  <si>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</si>
  <si>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</si>
  <si>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</si>
  <si>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</si>
  <si>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</si>
  <si>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</si>
  <si>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</si>
  <si>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</si>
  <si>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</si>
  <si>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</si>
  <si>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</si>
  <si>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</si>
  <si>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</si>
  <si>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</si>
  <si>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</si>
  <si>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</si>
  <si>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</si>
  <si>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</si>
  <si>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</si>
  <si>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</si>
  <si>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</si>
  <si>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</si>
  <si>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</si>
  <si>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</si>
  <si>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</si>
  <si>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</si>
  <si>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</si>
  <si>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</si>
  <si>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</si>
  <si>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</si>
  <si>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</si>
  <si>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</si>
  <si>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</si>
  <si>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</si>
  <si>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</si>
  <si>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</si>
  <si>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</si>
  <si>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</si>
  <si>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</si>
  <si>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</si>
  <si>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</si>
  <si>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</si>
  <si>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</si>
  <si>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</si>
  <si>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</si>
  <si>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</si>
  <si>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</si>
  <si>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</si>
  <si>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</si>
  <si>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</si>
  <si>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</si>
  <si>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</si>
  <si>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</si>
  <si>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</si>
  <si>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</si>
  <si>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</si>
  <si>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</si>
  <si>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</si>
  <si>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</si>
  <si>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</si>
  <si>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</si>
  <si>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</si>
  <si>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</si>
  <si>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</si>
  <si>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</si>
  <si>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</si>
  <si>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</si>
  <si>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</si>
  <si>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</si>
  <si>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</si>
  <si>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</si>
  <si>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</si>
  <si>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</si>
  <si>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</si>
  <si>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</si>
  <si>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</si>
  <si>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</si>
  <si>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</si>
  <si>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</si>
  <si>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</si>
  <si>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</si>
  <si>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</si>
  <si>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</si>
  <si>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</si>
  <si>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</si>
  <si>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</si>
  <si>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</si>
  <si>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</si>
  <si>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</si>
  <si>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</si>
  <si>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</si>
  <si>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</si>
  <si>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</si>
  <si>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</si>
  <si>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</si>
  <si>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</si>
  <si>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</si>
  <si>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</si>
  <si>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</si>
  <si>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</si>
  <si>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</si>
  <si>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</si>
  <si>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</si>
  <si>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</si>
  <si>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</si>
  <si>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</si>
  <si>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</si>
  <si>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</si>
  <si>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</si>
  <si>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</si>
  <si>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</si>
  <si>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</si>
  <si>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</si>
  <si>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</si>
  <si>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</si>
  <si>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</si>
  <si>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</si>
  <si>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</si>
  <si>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</si>
  <si>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</si>
  <si>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</si>
  <si>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</si>
  <si>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</si>
  <si>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</si>
  <si>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</si>
  <si>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</si>
  <si>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</si>
  <si>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</si>
  <si>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</si>
  <si>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</si>
  <si>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</si>
  <si>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</si>
  <si>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</si>
  <si>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</si>
  <si>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</si>
  <si>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</si>
  <si>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</si>
  <si>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</si>
  <si>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</si>
  <si>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</si>
  <si>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</si>
  <si>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</si>
  <si>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</si>
  <si>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</si>
  <si>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</si>
  <si>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</si>
  <si>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</si>
  <si>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</si>
  <si>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</si>
  <si>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</si>
  <si>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</si>
  <si>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</si>
  <si>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</si>
  <si>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</si>
  <si>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</si>
  <si>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</si>
  <si>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</si>
  <si>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</si>
  <si>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</si>
  <si>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</si>
  <si>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</si>
  <si>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</si>
  <si>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</si>
  <si>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</si>
  <si>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</si>
  <si>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</si>
  <si>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</si>
  <si>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</si>
  <si>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</si>
  <si>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</si>
  <si>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</si>
  <si>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</si>
  <si>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</si>
  <si>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</si>
  <si>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</si>
  <si>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</si>
  <si>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</si>
  <si>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</si>
  <si>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</si>
  <si>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</si>
  <si>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</si>
  <si>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</si>
  <si>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</si>
  <si>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</si>
  <si>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</si>
  <si>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</si>
  <si>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</si>
  <si>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</si>
  <si>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</si>
  <si>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</si>
  <si>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</si>
  <si>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</si>
  <si>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</si>
  <si>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</si>
  <si>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</si>
  <si>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</si>
  <si>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</si>
  <si>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</si>
  <si>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</si>
  <si>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</si>
  <si>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</si>
  <si>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</si>
  <si>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</si>
  <si>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</si>
  <si>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</si>
  <si>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</si>
  <si>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</si>
  <si>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</si>
  <si>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</si>
  <si>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</si>
  <si>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</si>
  <si>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</si>
  <si>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</si>
  <si>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</si>
  <si>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</si>
  <si>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</si>
  <si>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</si>
  <si>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</si>
  <si>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</si>
  <si>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</si>
  <si>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</si>
  <si>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</si>
  <si>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</si>
  <si>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</si>
  <si>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</si>
  <si>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</si>
  <si>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</si>
  <si>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</si>
  <si>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</si>
  <si>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</si>
  <si>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</si>
  <si>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</si>
  <si>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</si>
  <si>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</si>
  <si>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</si>
  <si>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</si>
  <si>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</si>
  <si>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</si>
  <si>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</si>
  <si>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</si>
  <si>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</si>
  <si>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</si>
  <si>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</si>
  <si>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</si>
  <si>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</si>
  <si>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</si>
  <si>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</si>
  <si>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</si>
  <si>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</si>
  <si>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</si>
  <si>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</si>
  <si>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</si>
  <si>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</si>
  <si>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</si>
  <si>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</si>
  <si>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</si>
  <si>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</si>
  <si>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</si>
  <si>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</si>
  <si>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</si>
  <si>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</si>
  <si>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</si>
  <si>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</si>
  <si>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</si>
  <si>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</si>
  <si>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</si>
  <si>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</si>
  <si>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</si>
  <si>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</si>
  <si>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</si>
  <si>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</si>
  <si>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</si>
  <si>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</si>
  <si>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</si>
  <si>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</si>
  <si>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</si>
  <si>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</si>
  <si>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</si>
  <si>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</si>
  <si>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</si>
  <si>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</si>
  <si>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</si>
  <si>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</si>
  <si>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</si>
  <si>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</si>
  <si>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</si>
  <si>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</si>
  <si>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</si>
  <si>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</si>
  <si>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</si>
  <si>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</si>
  <si>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</si>
  <si>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</si>
  <si>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</si>
  <si>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</si>
  <si>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</si>
  <si>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</si>
  <si>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</si>
  <si>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</si>
  <si>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</si>
  <si>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</si>
  <si>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</si>
  <si>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</si>
  <si>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</si>
  <si>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</si>
  <si>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</si>
  <si>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</si>
  <si>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</si>
  <si>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</si>
  <si>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</si>
  <si>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</si>
  <si>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</si>
  <si>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</si>
  <si>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</si>
  <si>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</si>
  <si>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</si>
  <si>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</si>
  <si>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</si>
  <si>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</si>
  <si>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</si>
  <si>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</si>
  <si>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</si>
  <si>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</si>
  <si>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</si>
  <si>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</si>
  <si>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</si>
  <si>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</si>
  <si>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</si>
  <si>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</si>
  <si>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</si>
  <si>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</si>
  <si>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</si>
  <si>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</si>
  <si>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</si>
  <si>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</si>
  <si>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</si>
  <si>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</si>
  <si>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</si>
  <si>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</si>
  <si>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</si>
  <si>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</si>
  <si>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</si>
  <si>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</si>
  <si>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</si>
  <si>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</si>
  <si>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</si>
  <si>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</si>
  <si>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</si>
  <si>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</si>
  <si>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</si>
  <si>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</si>
  <si>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</si>
  <si>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</si>
  <si>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</si>
  <si>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</si>
  <si>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</si>
  <si>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</si>
  <si>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</si>
  <si>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</si>
  <si>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</si>
  <si>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</si>
  <si>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</si>
  <si>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</si>
  <si>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</si>
  <si>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</si>
  <si>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</si>
  <si>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</si>
  <si>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</si>
  <si>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</si>
  <si>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</si>
  <si>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</si>
  <si>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</si>
  <si>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</si>
  <si>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</si>
  <si>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</si>
  <si>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</si>
  <si>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</si>
  <si>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</si>
  <si>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</si>
  <si>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</si>
  <si>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</si>
  <si>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</si>
  <si>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</si>
  <si>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</si>
  <si>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</si>
  <si>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</si>
  <si>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</si>
  <si>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</si>
  <si>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</si>
  <si>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</si>
  <si>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</si>
  <si>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</si>
  <si>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</si>
  <si>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</si>
  <si>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</si>
  <si>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</si>
  <si>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</si>
  <si>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</si>
  <si>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</si>
  <si>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</si>
  <si>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</si>
  <si>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</si>
  <si>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</si>
  <si>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</si>
  <si>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</si>
  <si>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</si>
  <si>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</si>
  <si>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</si>
  <si>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</si>
  <si>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</si>
  <si>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</si>
  <si>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</si>
  <si>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</si>
  <si>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</si>
  <si>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</si>
  <si>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</si>
  <si>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</si>
  <si>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</si>
  <si>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</si>
  <si>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</si>
  <si>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</si>
  <si>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</si>
  <si>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</si>
  <si>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</si>
  <si>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</si>
  <si>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</si>
  <si>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</si>
  <si>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</si>
  <si>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</si>
  <si>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</si>
  <si>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</si>
  <si>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</si>
  <si>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</si>
  <si>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</si>
  <si>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</si>
  <si>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</si>
  <si>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</si>
  <si>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</si>
  <si>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</si>
  <si>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</si>
  <si>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</si>
  <si>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</si>
  <si>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</si>
  <si>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</si>
  <si>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</si>
  <si>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</si>
  <si>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</si>
  <si>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</si>
  <si>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</si>
  <si>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</si>
  <si>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</si>
  <si>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</si>
  <si>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</si>
  <si>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</si>
  <si>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</si>
  <si>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</si>
  <si>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</si>
  <si>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</si>
  <si>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</si>
  <si>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</si>
  <si>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</si>
  <si>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</si>
  <si>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</si>
  <si>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</si>
  <si>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</si>
  <si>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</si>
  <si>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</si>
  <si>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</si>
  <si>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</si>
  <si>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</si>
  <si>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</si>
  <si>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</si>
  <si>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</si>
  <si>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</si>
  <si>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</si>
  <si>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</si>
  <si>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</si>
  <si>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</si>
  <si>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</si>
  <si>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</si>
  <si>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</si>
  <si>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</si>
  <si>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</si>
  <si>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</si>
  <si>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</si>
  <si>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</si>
  <si>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</si>
  <si>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</si>
  <si>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</si>
  <si>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</si>
  <si>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</si>
  <si>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</si>
  <si>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</si>
  <si>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</si>
  <si>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</si>
  <si>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</si>
  <si>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</si>
  <si>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</si>
  <si>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</si>
  <si>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</si>
  <si>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</si>
  <si>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</si>
  <si>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</si>
  <si>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</si>
  <si>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</si>
  <si>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</si>
  <si>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</si>
  <si>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</si>
  <si>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</si>
  <si>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</si>
  <si>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</si>
  <si>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</si>
  <si>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</si>
  <si>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</si>
  <si>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</si>
  <si>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</si>
  <si>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</si>
  <si>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</si>
  <si>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</si>
  <si>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</si>
  <si>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</si>
  <si>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</si>
  <si>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</si>
  <si>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</si>
  <si>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</si>
  <si>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</si>
  <si>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</si>
  <si>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</si>
  <si>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</si>
  <si>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</si>
  <si>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</si>
  <si>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</si>
  <si>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</si>
  <si>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</si>
  <si>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</si>
  <si>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</si>
  <si>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</si>
  <si>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</si>
  <si>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</si>
  <si>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</si>
  <si>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</si>
  <si>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</si>
  <si>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</si>
  <si>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</si>
  <si>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</si>
  <si>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</si>
  <si>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</si>
  <si>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</si>
  <si>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</si>
  <si>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</si>
  <si>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</si>
  <si>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</si>
  <si>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</si>
  <si>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</si>
  <si>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</si>
  <si>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</si>
  <si>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</si>
  <si>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</si>
  <si>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</si>
  <si>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</si>
  <si>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</si>
  <si>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</si>
  <si>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</si>
  <si>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</si>
  <si>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</si>
  <si>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</si>
  <si>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</si>
  <si>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</si>
  <si>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</si>
  <si>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</si>
  <si>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</si>
  <si>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</si>
  <si>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</si>
  <si>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</si>
  <si>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</si>
  <si>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</si>
  <si>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</si>
  <si>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</si>
  <si>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</si>
  <si>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</si>
  <si>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</si>
  <si>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</si>
  <si>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</si>
  <si>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</si>
  <si>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</si>
  <si>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</si>
  <si>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</si>
  <si>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</si>
  <si>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</si>
  <si>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</si>
  <si>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</si>
  <si>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</si>
  <si>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</si>
  <si>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</si>
  <si>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</si>
  <si>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</si>
  <si>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</si>
  <si>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</si>
  <si>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</si>
  <si>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</si>
  <si>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</si>
  <si>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</si>
  <si>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</si>
  <si>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</si>
  <si>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</si>
  <si>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</si>
  <si>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</si>
  <si>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</si>
  <si>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</si>
  <si>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</si>
  <si>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</si>
  <si>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</si>
  <si>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</si>
  <si>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</si>
  <si>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</si>
  <si>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</si>
  <si>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</si>
  <si>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</si>
  <si>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</si>
  <si>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</si>
  <si>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</si>
  <si>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</si>
  <si>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</si>
  <si>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</si>
  <si>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</si>
  <si>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</si>
  <si>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</si>
  <si>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</si>
  <si>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</si>
  <si>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</si>
  <si>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</si>
  <si>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</si>
  <si>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</si>
  <si>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</si>
  <si>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</si>
  <si>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</si>
  <si>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</si>
  <si>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</si>
  <si>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</si>
  <si>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</si>
  <si>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</si>
  <si>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</si>
  <si>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</si>
  <si>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</si>
  <si>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</si>
  <si>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</si>
  <si>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</si>
  <si>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</si>
  <si>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</si>
  <si>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</si>
  <si>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</si>
  <si>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</si>
  <si>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</si>
  <si>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</si>
  <si>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</si>
  <si>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</si>
  <si>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</si>
  <si>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</si>
  <si>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</si>
  <si>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</si>
  <si>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</si>
  <si>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</si>
  <si>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</si>
  <si>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</si>
  <si>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</si>
  <si>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</si>
  <si>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</si>
  <si>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</si>
  <si>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</si>
  <si>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</si>
  <si>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</si>
  <si>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</si>
  <si>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Value Added Composite Score 2016</t>
  </si>
  <si>
    <t>S3</t>
  </si>
  <si>
    <t>S1</t>
  </si>
  <si>
    <t>S3, H</t>
  </si>
  <si>
    <t>L1</t>
  </si>
  <si>
    <t/>
  </si>
  <si>
    <t>2023</t>
  </si>
  <si>
    <t>As reported on the district Local Report Card 2022</t>
  </si>
  <si>
    <t>Median Income (Tax Year 2021)</t>
  </si>
  <si>
    <t>As reported on the district Local Report Card 2023</t>
  </si>
  <si>
    <t>2024</t>
  </si>
  <si>
    <t>3 Stars</t>
  </si>
  <si>
    <t>2 Stars</t>
  </si>
  <si>
    <t>1 Star</t>
  </si>
  <si>
    <t>5 Stars</t>
  </si>
  <si>
    <t>4 Stars</t>
  </si>
  <si>
    <t>perm_improv_23</t>
  </si>
  <si>
    <t>School District Fiscal Benchmark Report FY2024</t>
  </si>
  <si>
    <t>General Financial Condition Actual FY24</t>
  </si>
  <si>
    <t>Property valuation per pupil (Tax Year 2022)</t>
  </si>
  <si>
    <t>Median Income (Tax Year 2022)</t>
  </si>
  <si>
    <t>Permanent improvement tax rate (Tax Year 2022)</t>
  </si>
  <si>
    <t>2025</t>
  </si>
  <si>
    <t>FY2025 Actual Line 6.01</t>
  </si>
  <si>
    <t>FY2025 Actual Line 10.01/  Line 1.07</t>
  </si>
  <si>
    <t>Line 10.01 FY2021 Actual- Line 10.01 FY2025 Actual</t>
  </si>
  <si>
    <t>FY2025 Actual Lines 4.01,4.02,4.03,4.05,4.055,4.06/ Line 1.07</t>
  </si>
  <si>
    <t>FY2025 Actual Line 3.010+3.020/  Line 1.07</t>
  </si>
  <si>
    <t>EMIS- 5 yr forecast, Oct FY25</t>
  </si>
  <si>
    <t>2024, TY 2022</t>
  </si>
  <si>
    <t>SOES June 2024</t>
  </si>
  <si>
    <t>Total Year-End ADM FY24</t>
  </si>
  <si>
    <t>Total Weighted EFM ADM FY24</t>
  </si>
  <si>
    <t>Total_EFM_ADM_FY24</t>
  </si>
  <si>
    <t>Data not reported</t>
  </si>
  <si>
    <t>Ada Exempted Village (Hardin)</t>
  </si>
  <si>
    <t>Adams County Ohio Valley Local (Adams)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</si>
  <si>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</si>
  <si>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</si>
  <si>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</si>
  <si>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</si>
  <si>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</si>
  <si>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</si>
  <si>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</si>
  <si>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</si>
  <si>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</si>
  <si>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</si>
  <si>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</si>
  <si>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</si>
  <si>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</si>
  <si>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</si>
  <si>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</si>
  <si>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</si>
  <si>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</si>
  <si>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School District (Athens)</t>
  </si>
  <si>
    <t>Aurora City (Portage)</t>
  </si>
  <si>
    <t>Austintown Local Schools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</si>
  <si>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</si>
  <si>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</si>
  <si>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</si>
  <si>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</si>
  <si>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</si>
  <si>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</si>
  <si>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</si>
  <si>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</si>
  <si>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</si>
  <si>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</si>
  <si>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</si>
  <si>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</si>
  <si>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</si>
  <si>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</si>
  <si>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</si>
  <si>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</si>
  <si>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</si>
  <si>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</si>
  <si>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</si>
  <si>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</si>
  <si>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</si>
  <si>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</si>
  <si>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</si>
  <si>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</si>
  <si>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</si>
  <si>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</si>
  <si>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</si>
  <si>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</si>
  <si>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</si>
  <si>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</si>
  <si>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</si>
  <si>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</si>
  <si>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</si>
  <si>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</si>
  <si>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School District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</si>
  <si>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</si>
  <si>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</si>
  <si>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</si>
  <si>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</si>
  <si>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</si>
  <si>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</si>
  <si>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</si>
  <si>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</si>
  <si>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</si>
  <si>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</si>
  <si>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</si>
  <si>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</si>
  <si>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</si>
  <si>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</si>
  <si>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</si>
  <si>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</si>
  <si>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</si>
  <si>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</si>
  <si>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</si>
  <si>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</si>
  <si>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</si>
  <si>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</si>
  <si>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</si>
  <si>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</si>
  <si>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</si>
  <si>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</si>
  <si>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Schools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</si>
  <si>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</si>
  <si>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</si>
  <si>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</si>
  <si>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</si>
  <si>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</si>
  <si>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</si>
  <si>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</si>
  <si>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</si>
  <si>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</si>
  <si>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</si>
  <si>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</si>
  <si>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</si>
  <si>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</si>
  <si>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Public Schools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</si>
  <si>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</si>
  <si>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</si>
  <si>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</si>
  <si>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</si>
  <si>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</si>
  <si>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</si>
  <si>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</si>
  <si>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</si>
  <si>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</si>
  <si>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</si>
  <si>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</si>
  <si>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</si>
  <si>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</si>
  <si>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</si>
  <si>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</si>
  <si>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</si>
  <si>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Schools District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</si>
  <si>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</si>
  <si>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</si>
  <si>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</si>
  <si>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</si>
  <si>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</si>
  <si>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</si>
  <si>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</si>
  <si>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</si>
  <si>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</si>
  <si>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</si>
  <si>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</si>
  <si>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</si>
  <si>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</si>
  <si>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</si>
  <si>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</si>
  <si>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</si>
  <si>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</si>
  <si>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</si>
  <si>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</si>
  <si>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</si>
  <si>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</si>
  <si>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</si>
  <si>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</si>
  <si>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</si>
  <si>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</si>
  <si>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</si>
  <si>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</si>
  <si>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</si>
  <si>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School District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</si>
  <si>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</si>
  <si>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</si>
  <si>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</si>
  <si>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</si>
  <si>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</si>
  <si>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</si>
  <si>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</si>
  <si>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(Meigs)</t>
  </si>
  <si>
    <t>Eastern Local School District (Brown)</t>
  </si>
  <si>
    <t>Eastern Local School District (Pike)</t>
  </si>
  <si>
    <t>Eastwood Local (Wood)</t>
  </si>
  <si>
    <t>Eaton Community City (Preble)</t>
  </si>
  <si>
    <t>Edgerton Local (Williams)</t>
  </si>
  <si>
    <t>Edgewood City School District (Butler)</t>
  </si>
  <si>
    <t>Edison Local (Jefferson)</t>
  </si>
  <si>
    <t>Edison Local (formerly Berlin-Milan) (Erie)</t>
  </si>
  <si>
    <t>Edon Northwest Local (Williams)</t>
  </si>
  <si>
    <t>Elgin Local (Marion)</t>
  </si>
  <si>
    <t>Elida Local (Allen)</t>
  </si>
  <si>
    <t>Elmwood Local (Wood)</t>
  </si>
  <si>
    <t>Elyria City Schools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</si>
  <si>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</si>
  <si>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</si>
  <si>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</si>
  <si>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</si>
  <si>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</si>
  <si>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</si>
  <si>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</si>
  <si>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</si>
  <si>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</si>
  <si>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</si>
  <si>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</si>
  <si>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</si>
  <si>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</si>
  <si>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</si>
  <si>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</si>
  <si>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</si>
  <si>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</si>
  <si>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</si>
  <si>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</si>
  <si>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</si>
  <si>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</si>
  <si>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</si>
  <si>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</si>
  <si>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</si>
  <si>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</si>
  <si>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</si>
  <si>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</si>
  <si>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</si>
  <si>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</si>
  <si>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</si>
  <si>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</si>
  <si>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</si>
  <si>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</si>
  <si>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</si>
  <si>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</si>
  <si>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</si>
  <si>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Schools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</si>
  <si>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</si>
  <si>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</si>
  <si>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</si>
  <si>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</si>
  <si>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School District (Trumbull)</t>
  </si>
  <si>
    <t>Goshen Local (Clermont)</t>
  </si>
  <si>
    <t>Graham Local (Champaign)</t>
  </si>
  <si>
    <t>Grand Valley Local (Ashtabula)</t>
  </si>
  <si>
    <t>Grandview Heights Schools (Franklin)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</si>
  <si>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</si>
  <si>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</si>
  <si>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</si>
  <si>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</si>
  <si>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</si>
  <si>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</si>
  <si>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</si>
  <si>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</si>
  <si>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</si>
  <si>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</si>
  <si>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</si>
  <si>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</si>
  <si>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</si>
  <si>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</si>
  <si>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</si>
  <si>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School District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</si>
  <si>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</si>
  <si>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</si>
  <si>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</si>
  <si>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</si>
  <si>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</si>
  <si>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</si>
  <si>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</si>
  <si>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</si>
  <si>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</si>
  <si>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</si>
  <si>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</si>
  <si>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</si>
  <si>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Schools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</si>
  <si>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</si>
  <si>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</si>
  <si>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</si>
  <si>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</si>
  <si>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</si>
  <si>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School District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</si>
  <si>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</si>
  <si>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</si>
  <si>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</si>
  <si>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</si>
  <si>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</si>
  <si>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</si>
  <si>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</si>
  <si>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</si>
  <si>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</si>
  <si>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</si>
  <si>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</si>
  <si>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</si>
  <si>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</si>
  <si>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</si>
  <si>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</si>
  <si>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</si>
  <si>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School District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</si>
  <si>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</si>
  <si>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</si>
  <si>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</si>
  <si>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</si>
  <si>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</si>
  <si>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</si>
  <si>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</si>
  <si>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</si>
  <si>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</si>
  <si>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</si>
  <si>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</si>
  <si>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</si>
  <si>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</si>
  <si>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School District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</si>
  <si>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</si>
  <si>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</si>
  <si>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</si>
  <si>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</si>
  <si>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</si>
  <si>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</si>
  <si>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</si>
  <si>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</si>
  <si>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</si>
  <si>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</si>
  <si>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</si>
  <si>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</si>
  <si>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</si>
  <si>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</si>
  <si>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</si>
  <si>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</si>
  <si>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</si>
  <si>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</si>
  <si>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</si>
  <si>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</si>
  <si>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</si>
  <si>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</si>
  <si>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</si>
  <si>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</si>
  <si>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</si>
  <si>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</si>
  <si>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</si>
  <si>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</si>
  <si>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</si>
  <si>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</si>
  <si>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</si>
  <si>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</si>
  <si>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</si>
  <si>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</si>
  <si>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</si>
  <si>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</si>
  <si>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</si>
  <si>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</si>
  <si>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</si>
  <si>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</si>
  <si>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</si>
  <si>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</si>
  <si>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</si>
  <si>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</si>
  <si>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</si>
  <si>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</si>
  <si>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</si>
  <si>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</si>
  <si>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</si>
  <si>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</si>
  <si>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</si>
  <si>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McDonald Local (Trumbull)</t>
  </si>
  <si>
    <t>Mechanicsburg Exempted Village (Champaign)</t>
  </si>
  <si>
    <t>Medina City SD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</si>
  <si>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</si>
  <si>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</si>
  <si>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</si>
  <si>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</si>
  <si>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</si>
  <si>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</si>
  <si>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</si>
  <si>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</si>
  <si>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</si>
  <si>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</si>
  <si>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</si>
  <si>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</si>
  <si>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</si>
  <si>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</si>
  <si>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</si>
  <si>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</si>
  <si>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</si>
  <si>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</si>
  <si>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</si>
  <si>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</si>
  <si>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</si>
  <si>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</si>
  <si>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</si>
  <si>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</si>
  <si>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</si>
  <si>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</si>
  <si>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</si>
  <si>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</si>
  <si>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</si>
  <si>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</si>
  <si>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</si>
  <si>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School District (Montgomery)</t>
  </si>
  <si>
    <t>New Lexington School District (Perry)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</si>
  <si>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</si>
  <si>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</si>
  <si>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</si>
  <si>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</si>
  <si>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</si>
  <si>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</si>
  <si>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</si>
  <si>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</si>
  <si>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</si>
  <si>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</si>
  <si>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</si>
  <si>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</si>
  <si>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</si>
  <si>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</si>
  <si>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</si>
  <si>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</si>
  <si>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</si>
  <si>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</si>
  <si>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</si>
  <si>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</si>
  <si>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School District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</si>
  <si>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</si>
  <si>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</si>
  <si>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</si>
  <si>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</si>
  <si>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</si>
  <si>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</si>
  <si>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</si>
  <si>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</si>
  <si>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</si>
  <si>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</si>
  <si>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</si>
  <si>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</si>
  <si>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Schools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</si>
  <si>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</si>
  <si>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</si>
  <si>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</si>
  <si>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</si>
  <si>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</si>
  <si>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</si>
  <si>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</si>
  <si>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Schools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</si>
  <si>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</si>
  <si>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</si>
  <si>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</si>
  <si>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</si>
  <si>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</si>
  <si>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</si>
  <si>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</si>
  <si>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</si>
  <si>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</si>
  <si>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</si>
  <si>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</si>
  <si>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</si>
  <si>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</si>
  <si>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</si>
  <si>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</si>
  <si>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</si>
  <si>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</si>
  <si>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</si>
  <si>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</si>
  <si>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</si>
  <si>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</si>
  <si>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</si>
  <si>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</si>
  <si>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</si>
  <si>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</si>
  <si>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</si>
  <si>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</si>
  <si>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</si>
  <si>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</si>
  <si>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</si>
  <si>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</si>
  <si>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</si>
  <si>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</si>
  <si>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</si>
  <si>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</si>
  <si>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</si>
  <si>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Put-In-Bay Local (Ottawa)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</si>
  <si>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</si>
  <si>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</si>
  <si>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</si>
  <si>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</si>
  <si>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</si>
  <si>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</si>
  <si>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</si>
  <si>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</si>
  <si>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</si>
  <si>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</si>
  <si>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</si>
  <si>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</si>
  <si>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</si>
  <si>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Riverdale Local (Hancock)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</si>
  <si>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</si>
  <si>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</si>
  <si>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</si>
  <si>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</si>
  <si>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</si>
  <si>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</si>
  <si>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</si>
  <si>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</si>
  <si>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</si>
  <si>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</si>
  <si>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</si>
  <si>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</si>
  <si>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</si>
  <si>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</si>
  <si>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</si>
  <si>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</si>
  <si>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</si>
  <si>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</si>
  <si>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</si>
  <si>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</si>
  <si>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</si>
  <si>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</si>
  <si>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</si>
  <si>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</si>
  <si>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</si>
  <si>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</si>
  <si>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</si>
  <si>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</si>
  <si>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</si>
  <si>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</si>
  <si>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</si>
  <si>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</si>
  <si>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</si>
  <si>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</si>
  <si>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</si>
  <si>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</si>
  <si>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</si>
  <si>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</si>
  <si>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</si>
  <si>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School District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</si>
  <si>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</si>
  <si>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</si>
  <si>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</si>
  <si>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</si>
  <si>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</si>
  <si>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</si>
  <si>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</si>
  <si>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</si>
  <si>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School District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</si>
  <si>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</si>
  <si>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</si>
  <si>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</si>
  <si>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</si>
  <si>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</si>
  <si>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</si>
  <si>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Switzerland of Ohio Local (Monroe)</t>
  </si>
  <si>
    <t>Sycamore Community City (Hamilton)</t>
  </si>
  <si>
    <t>Sylvania Schools (Lucas)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</si>
  <si>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</si>
  <si>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</si>
  <si>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</si>
  <si>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</si>
  <si>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</si>
  <si>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</si>
  <si>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Schools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</si>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</sst>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51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5703125" style="1" customWidth="1"/>
    <col min="4" max="10" width="25.140625" style="1" customWidth="1"/>
  </cols>
  <sheetData>
    <row r="1" spans="1:10" ht="23.25" customHeight="1" x14ac:dyDescent="0.35">
      <c r="A1" s="131" t="s">
        <v>956</v>
      </c>
      <c r="B1" s="131"/>
      <c r="C1" s="131"/>
      <c r="D1" s="131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2" t="str">
        <f>IF(D5&lt;&gt;0,D5,"Please select a district")</f>
        <v>Please select a district</v>
      </c>
      <c r="B3" s="132"/>
      <c r="C3" s="133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IF(D$5&lt;&gt;0,VLOOKUP(D5,components!A$3:B$612,2,FALSE),"")</f>
        <v/>
      </c>
      <c r="E4" s="103"/>
      <c r="F4" s="104"/>
      <c r="G4" s="104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IF(D$5&lt;&gt;0,VLOOKUP(D$4,components!B$3:C$612,2,FALSE),"")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 t="str">
        <f>IF(D$5&lt;&gt;0,VLOOKUP(D$4,components!B$3:AS$612,3,FALSE),"")</f>
        <v/>
      </c>
      <c r="E7" s="11" t="s">
        <v>849</v>
      </c>
      <c r="F7" s="11" t="s">
        <v>849</v>
      </c>
      <c r="G7" s="11" t="s">
        <v>849</v>
      </c>
      <c r="H7" s="2" t="str">
        <f>IF(H$5&lt;&gt;0,VLOOKUP(H$4,components!B$3:AU$612,3,FALSE),"")</f>
        <v/>
      </c>
      <c r="I7" s="2" t="str">
        <f>IF(I$5&lt;&gt;0,VLOOKUP(I$4,components!B$3:AV$612,3,FALSE),"")</f>
        <v/>
      </c>
      <c r="J7" s="2" t="str">
        <f>IF(J$5&lt;&gt;0,VLOOKUP(J$4,components!B$3:AW$612,3,FALSE),"")</f>
        <v/>
      </c>
    </row>
    <row r="8" spans="1:10" x14ac:dyDescent="0.25">
      <c r="A8" s="39"/>
      <c r="B8" s="78" t="s">
        <v>790</v>
      </c>
      <c r="C8" s="39"/>
      <c r="D8" s="13" t="str">
        <f>IF(D$5&lt;&gt;0,VLOOKUP(D$4,components!B$3:AS$612,4,FALSE),"")</f>
        <v/>
      </c>
      <c r="E8" s="11" t="s">
        <v>849</v>
      </c>
      <c r="F8" s="11" t="s">
        <v>849</v>
      </c>
      <c r="G8" s="11" t="s">
        <v>849</v>
      </c>
      <c r="H8" s="2" t="str">
        <f>IF(H$5&lt;&gt;0,VLOOKUP(H$4,components!B$3:AU$612,4,FALSE),"")</f>
        <v/>
      </c>
      <c r="I8" s="2" t="str">
        <f>IF(I$5&lt;&gt;0,VLOOKUP(I$4,components!B$3:AV$612,4,FALSE),"")</f>
        <v/>
      </c>
      <c r="J8" s="2" t="str">
        <f>IF(J$5&lt;&gt;0,VLOOKUP(J$4,components!B$3:AW$612,4,FALSE),"")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IF(D$5&lt;&gt;0,VLOOKUP(D$4,components!B$3:AS$612,5,FALSE),"")</f>
        <v/>
      </c>
      <c r="E9" s="11" t="s">
        <v>849</v>
      </c>
      <c r="F9" s="11" t="s">
        <v>849</v>
      </c>
      <c r="G9" s="11" t="s">
        <v>849</v>
      </c>
      <c r="H9" s="2" t="str">
        <f>IF(H$5&lt;&gt;0,VLOOKUP(H$4,components!B$3:AU$612,5,FALSE),"")</f>
        <v/>
      </c>
      <c r="I9" s="2" t="str">
        <f>IF(I$5&lt;&gt;0,VLOOKUP(I$4,components!B$3:AV$612,5,FALSE),"")</f>
        <v/>
      </c>
      <c r="J9" s="2" t="str">
        <f>IF(J$5&lt;&gt;0,VLOOKUP(J$4,components!B$3:AW$612,5,FALSE),"")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957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IF(D$5&lt;&gt;0,VLOOKUP(D$4,components!B$3:AS$612,6,FALSE),"")</f>
        <v/>
      </c>
      <c r="E12" s="5" t="str">
        <f>IF(D$5&lt;&gt;0,VLOOKUP(E$5,counties!A$2:AM$89,2,FALSE),"")</f>
        <v/>
      </c>
      <c r="F12" s="5" t="str">
        <f>IF(D$5&lt;&gt;0,VLOOKUP(D$4,sim_dist!A$2:AM$608,2,FALSE),"")</f>
        <v/>
      </c>
      <c r="G12" s="6" t="str">
        <f>IF(D$5&lt;&gt;0,state!A$2,"")</f>
        <v/>
      </c>
      <c r="H12" s="5" t="str">
        <f>IF(H$5&lt;&gt;0,VLOOKUP(H$4,components!B$3:AW$612,6,FALSE),"")</f>
        <v/>
      </c>
      <c r="I12" s="5" t="str">
        <f>IF(I$5&lt;&gt;0,VLOOKUP(I$4,components!B$3:AX$612,6,FALSE),"")</f>
        <v/>
      </c>
      <c r="J12" s="5" t="str">
        <f>IF(J$5&lt;&gt;0,VLOOKUP(J$4,components!B$3:AY$612,6,FALSE),"")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IF(D$5&lt;&gt;0,VLOOKUP(D$4,components!B$3:AS$612,7,FALSE),"")</f>
        <v/>
      </c>
      <c r="E13" s="7" t="str">
        <f>IF(D$5&lt;&gt;0,VLOOKUP(E$5,counties!A$2:AM$89,3,FALSE),"")</f>
        <v/>
      </c>
      <c r="F13" s="7" t="str">
        <f>IF(D$5&lt;&gt;0,VLOOKUP(D$4,sim_dist!A$2:AM$608,3,FALSE),"")</f>
        <v/>
      </c>
      <c r="G13" s="7" t="str">
        <f>IF(D$5&lt;&gt;0,state!B$2,"")</f>
        <v/>
      </c>
      <c r="H13" s="7" t="str">
        <f>IF(H$5&lt;&gt;0,VLOOKUP(H$4,components!B$3:AW$612,7,FALSE),"")</f>
        <v/>
      </c>
      <c r="I13" s="7" t="str">
        <f>IF(I$5&lt;&gt;0,VLOOKUP(I$4,components!B$3:AX$612,7,FALSE),"")</f>
        <v/>
      </c>
      <c r="J13" s="7" t="str">
        <f>IF(J$5&lt;&gt;0,VLOOKUP(J$4,components!B$3:AY$612,7,FALSE),"")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IF(D$5&lt;&gt;0,VLOOKUP(D$4,components!B$3:AS$612,8,FALSE),"")</f>
        <v/>
      </c>
      <c r="E14" s="5" t="str">
        <f>IF(D$5&lt;&gt;0,VLOOKUP(E$5,counties!A$2:AM$89,4,FALSE),"")</f>
        <v/>
      </c>
      <c r="F14" s="5" t="str">
        <f>IF(D$5&lt;&gt;0,VLOOKUP(D$4,sim_dist!A$2:AM$608,4,FALSE),"")</f>
        <v/>
      </c>
      <c r="G14" s="6" t="str">
        <f>IF(D$5&lt;&gt;0,state!C$2,"")</f>
        <v/>
      </c>
      <c r="H14" s="5" t="str">
        <f>IF(H$5&lt;&gt;0,VLOOKUP(H$4,components!B$3:AW$612,8,FALSE),"")</f>
        <v/>
      </c>
      <c r="I14" s="5" t="str">
        <f>IF(I$5&lt;&gt;0,VLOOKUP(I$4,components!B$3:AX$612,8,FALSE),"")</f>
        <v/>
      </c>
      <c r="J14" s="5" t="str">
        <f>IF(J$5&lt;&gt;0,VLOOKUP(J$4,components!B$3:AY$612,8,FALSE),"")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IF(D$5&lt;&gt;0,VLOOKUP(D$4,components!B$3:AS$612,9,FALSE),"")</f>
        <v/>
      </c>
      <c r="E15" s="9" t="str">
        <f>IF(D$5&lt;&gt;0,VLOOKUP(E$5,counties!A$2:AM$89,5,FALSE),"")</f>
        <v/>
      </c>
      <c r="F15" s="9" t="str">
        <f>IF(D$5&lt;&gt;0,VLOOKUP(D$4,sim_dist!A$2:AM$608,5,FALSE),"")</f>
        <v/>
      </c>
      <c r="G15" s="9" t="str">
        <f>IF(D$5&lt;&gt;0,state!D$2,"")</f>
        <v/>
      </c>
      <c r="H15" s="9" t="str">
        <f>IF(H$5&lt;&gt;0,VLOOKUP(H$4,components!B$3:AW$612,9,FALSE),"")</f>
        <v/>
      </c>
      <c r="I15" s="9" t="str">
        <f>IF(I$5&lt;&gt;0,VLOOKUP(I$4,components!B$3:AX$612,9,FALSE),"")</f>
        <v/>
      </c>
      <c r="J15" s="9" t="str">
        <f>IF(J$5&lt;&gt;0,VLOOKUP(J$4,components!B$3:AY$612,9,FALSE),"")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IF(D$5&lt;&gt;0,VLOOKUP(D$4,components!B$3:AS$612,10,FALSE),"")</f>
        <v/>
      </c>
      <c r="E16" s="7" t="str">
        <f>IF(D$5&lt;&gt;0,VLOOKUP(E$5,counties!A$2:AM$89,6,FALSE),"")</f>
        <v/>
      </c>
      <c r="F16" s="7" t="str">
        <f>IF(D$5&lt;&gt;0,VLOOKUP(D$4,sim_dist!A$2:AM$608,6,FALSE),"")</f>
        <v/>
      </c>
      <c r="G16" s="7" t="str">
        <f>IF(D$5&lt;&gt;0,state!E$2,"")</f>
        <v/>
      </c>
      <c r="H16" s="7" t="str">
        <f>IF(H$5&lt;&gt;0,VLOOKUP(H$4,components!B$3:AW$612,10,FALSE),"")</f>
        <v/>
      </c>
      <c r="I16" s="7" t="str">
        <f>IF(I$5&lt;&gt;0,VLOOKUP(I$4,components!B$3:AX$612,10,FALSE),"")</f>
        <v/>
      </c>
      <c r="J16" s="7" t="str">
        <f>IF(J$5&lt;&gt;0,VLOOKUP(J$4,components!B$3:AY$612,10,FALSE),"")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958</v>
      </c>
      <c r="C19" s="39"/>
      <c r="D19" s="5" t="str">
        <f>IF(D$5&lt;&gt;0,VLOOKUP(D$4,components!B$3:AS$612,11,FALSE),"")</f>
        <v/>
      </c>
      <c r="E19" s="11" t="s">
        <v>849</v>
      </c>
      <c r="F19" s="11" t="s">
        <v>849</v>
      </c>
      <c r="G19" s="11" t="s">
        <v>849</v>
      </c>
      <c r="H19" s="5" t="str">
        <f>IF(H$5&lt;&gt;0,VLOOKUP(H$4,components!B$3:AW$612,11,FALSE),"")</f>
        <v/>
      </c>
      <c r="I19" s="5" t="str">
        <f>IF(I$5&lt;&gt;0,VLOOKUP(I$4,components!B$3:AX$612,11,FALSE),"")</f>
        <v/>
      </c>
      <c r="J19" s="5" t="str">
        <f>IF(J$5&lt;&gt;0,VLOOKUP(J$4,components!B$3:AY$612,11,FALSE),"")</f>
        <v/>
      </c>
    </row>
    <row r="20" spans="1:10" x14ac:dyDescent="0.25">
      <c r="A20" s="40"/>
      <c r="B20" s="78" t="s">
        <v>959</v>
      </c>
      <c r="C20" s="39"/>
      <c r="D20" s="5" t="str">
        <f>IF(D$5&lt;&gt;0,VLOOKUP(D$4,components!B$3:AS$612,12,FALSE),"")</f>
        <v/>
      </c>
      <c r="E20" s="11" t="s">
        <v>849</v>
      </c>
      <c r="F20" s="11" t="s">
        <v>849</v>
      </c>
      <c r="G20" s="11" t="s">
        <v>849</v>
      </c>
      <c r="H20" s="5" t="str">
        <f>IF(H$5&lt;&gt;0,VLOOKUP(H$4,components!B$3:AW$612,12,FALSE),"")</f>
        <v/>
      </c>
      <c r="I20" s="5" t="str">
        <f>IF(I$5&lt;&gt;0,VLOOKUP(I$4,components!B$3:AX$612,12,FALSE),"")</f>
        <v/>
      </c>
      <c r="J20" s="5" t="str">
        <f>IF(J$5&lt;&gt;0,VLOOKUP(J$4,components!B$3:AY$612,12,FALSE),"")</f>
        <v/>
      </c>
    </row>
    <row r="21" spans="1:10" x14ac:dyDescent="0.25">
      <c r="A21" s="39"/>
      <c r="B21" s="78" t="s">
        <v>789</v>
      </c>
      <c r="C21" s="39"/>
      <c r="D21" s="10" t="str">
        <f>IF(D$5&lt;&gt;0,VLOOKUP(D$4,components!B$3:AS$612,13,FALSE),"")</f>
        <v/>
      </c>
      <c r="E21" s="10" t="str">
        <f>IF(D$5&lt;&gt;0,VLOOKUP(E$5,counties!A$2:AM$89,7,FALSE),"")</f>
        <v/>
      </c>
      <c r="F21" s="10" t="str">
        <f>IF(D$5&lt;&gt;0,VLOOKUP(D$4,sim_dist!A$2:AM$608,7,FALSE),"")</f>
        <v/>
      </c>
      <c r="G21" s="11" t="str">
        <f>IF(D$5&lt;&gt;0,state!F$2,"")</f>
        <v/>
      </c>
      <c r="H21" s="10" t="str">
        <f>IF(H$5&lt;&gt;0,VLOOKUP(H$4,components!B$3:AW$612,13,FALSE),"")</f>
        <v/>
      </c>
      <c r="I21" s="13" t="str">
        <f>IF(I$5&lt;&gt;0,VLOOKUP(I$4,components!B$3:AX$612,13,FALSE),"")</f>
        <v/>
      </c>
      <c r="J21" s="13" t="str">
        <f>IF(J$5&lt;&gt;0,VLOOKUP(J$4,components!B$3:AY$612,13,FALSE),"")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IF(D$5&lt;&gt;0,VLOOKUP(D$4,components!B$3:AS$612,14,FALSE),"")</f>
        <v/>
      </c>
      <c r="E22" s="10" t="str">
        <f>IF(D$5&lt;&gt;0,VLOOKUP(E$5,counties!A$2:AM$89,8,FALSE),"")</f>
        <v/>
      </c>
      <c r="F22" s="10" t="str">
        <f>IF(D$5&lt;&gt;0,VLOOKUP(D$4,sim_dist!A$2:AM$608,8,FALSE),"")</f>
        <v/>
      </c>
      <c r="G22" s="11" t="str">
        <f>IF(D$5&lt;&gt;0,state!G$2,"")</f>
        <v/>
      </c>
      <c r="H22" s="10" t="str">
        <f>IF(H$5&lt;&gt;0,VLOOKUP(H$4,components!B$3:AW$612,14,FALSE),"")</f>
        <v/>
      </c>
      <c r="I22" s="13" t="str">
        <f>IF(I$5&lt;&gt;0,VLOOKUP(I$4,components!B$3:AX$612,14,FALSE),"")</f>
        <v/>
      </c>
      <c r="J22" s="13" t="str">
        <f>IF(J$5&lt;&gt;0,VLOOKUP(J$4,components!B$3:AY$612,14,FALSE),"")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IF(D$5&lt;&gt;0,VLOOKUP(D$4,components!B$3:AS$612,15,FALSE),"")</f>
        <v/>
      </c>
      <c r="E23" s="10" t="str">
        <f>IF(D$5&lt;&gt;0,VLOOKUP(E$5,counties!A$2:AM$89,9,FALSE),"")</f>
        <v/>
      </c>
      <c r="F23" s="10" t="str">
        <f>IF(D$5&lt;&gt;0,VLOOKUP(D$4,sim_dist!A$2:AM$608,9,FALSE),"")</f>
        <v/>
      </c>
      <c r="G23" s="11" t="str">
        <f>IF(D$5&lt;&gt;0,state!H$2,"")</f>
        <v/>
      </c>
      <c r="H23" s="10" t="str">
        <f>IF(H$5&lt;&gt;0,VLOOKUP(H$4,components!B$3:AW$612,15,FALSE),"")</f>
        <v/>
      </c>
      <c r="I23" s="13" t="str">
        <f>IF(I$5&lt;&gt;0,VLOOKUP(I$4,components!B$3:AX$612,15,FALSE),"")</f>
        <v/>
      </c>
      <c r="J23" s="13" t="str">
        <f>IF(J$5&lt;&gt;0,VLOOKUP(J$4,components!B$3:AY$612,15,FALSE),"")</f>
        <v/>
      </c>
    </row>
    <row r="24" spans="1:10" x14ac:dyDescent="0.25">
      <c r="A24" s="39"/>
      <c r="B24" s="78" t="s">
        <v>845</v>
      </c>
      <c r="C24" s="39"/>
      <c r="D24" s="10" t="str">
        <f>IF(D$5&lt;&gt;0,VLOOKUP(D$4,components!B$3:AS$612,16,FALSE),"")</f>
        <v/>
      </c>
      <c r="E24" s="10" t="str">
        <f>IF(D$5&lt;&gt;0,VLOOKUP(E$5,counties!A$2:AM$89,10,FALSE),"")</f>
        <v/>
      </c>
      <c r="F24" s="10" t="str">
        <f>IF(D$5&lt;&gt;0,VLOOKUP(D$4,sim_dist!A$2:AM$608,10,FALSE),"")</f>
        <v/>
      </c>
      <c r="G24" s="11" t="str">
        <f>IF(D$5&lt;&gt;0,state!I$2,"")</f>
        <v/>
      </c>
      <c r="H24" s="10" t="str">
        <f>IF(H$5&lt;&gt;0,VLOOKUP(H$4,components!B$3:AW$612,16,FALSE),"")</f>
        <v/>
      </c>
      <c r="I24" s="13" t="str">
        <f>IF(I$5&lt;&gt;0,VLOOKUP(I$4,components!B$3:AX$612,16,FALSE),"")</f>
        <v/>
      </c>
      <c r="J24" s="13" t="str">
        <f>IF(J$5&lt;&gt;0,VLOOKUP(J$4,components!B$3:AY$612,16,FALSE),"")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IF(D$5&lt;&gt;0,VLOOKUP(D$4,components!B$3:AS$612,17,FALSE),"")</f>
        <v/>
      </c>
      <c r="E27" s="5" t="str">
        <f>IF(D$5&lt;&gt;0,VLOOKUP(E$5,counties!A$2:AM$89,11,FALSE),"")</f>
        <v/>
      </c>
      <c r="F27" s="5" t="str">
        <f>IF(D$5&lt;&gt;0,VLOOKUP(D$4,sim_dist!A$2:AM$608,11,FALSE),"")</f>
        <v/>
      </c>
      <c r="G27" s="6" t="str">
        <f>IF(D$5&lt;&gt;0,state!J$2,"")</f>
        <v/>
      </c>
      <c r="H27" s="5" t="str">
        <f>IF(H$5&lt;&gt;0,VLOOKUP(H$4,components!B$3:AW$612,17,FALSE),"")</f>
        <v/>
      </c>
      <c r="I27" s="5" t="str">
        <f>IF(I$5&lt;&gt;0,VLOOKUP(I$4,components!B$3:AX$612,17,FALSE),"")</f>
        <v/>
      </c>
      <c r="J27" s="5" t="str">
        <f>IF(J$5&lt;&gt;0,VLOOKUP(J$4,components!B$3:AY$612,17,FALSE),"")</f>
        <v/>
      </c>
    </row>
    <row r="28" spans="1:10" x14ac:dyDescent="0.25">
      <c r="A28" s="39"/>
      <c r="B28" s="78" t="s">
        <v>907</v>
      </c>
      <c r="C28" s="39"/>
      <c r="D28" s="10" t="str">
        <f>IF(D$5&lt;&gt;0,VLOOKUP(D$4,components!B$3:AS$612,18,FALSE),"")</f>
        <v/>
      </c>
      <c r="E28" s="10" t="str">
        <f>IF(D$5&lt;&gt;0,VLOOKUP(E$5,counties!A$2:AM$89,12,FALSE),"")</f>
        <v/>
      </c>
      <c r="F28" s="10" t="str">
        <f>IF(D$5&lt;&gt;0,VLOOKUP(D$4,sim_dist!A$2:AM$608,12,FALSE),"")</f>
        <v/>
      </c>
      <c r="G28" s="10" t="str">
        <f>IF(D$5&lt;&gt;0,state!K$2,"")</f>
        <v/>
      </c>
      <c r="H28" s="10" t="str">
        <f>IF(H$5&lt;&gt;0,VLOOKUP(H$4,components!B$3:AW$612,18,FALSE),"")</f>
        <v/>
      </c>
      <c r="I28" s="13" t="str">
        <f>IF(I$5&lt;&gt;0,VLOOKUP(I$4,components!B$3:AX$612,18,FALSE),"")</f>
        <v/>
      </c>
      <c r="J28" s="13" t="str">
        <f>IF(J$5&lt;&gt;0,VLOOKUP(J$4,components!B$3:AY$612,18,FALSE),"")</f>
        <v/>
      </c>
    </row>
    <row r="29" spans="1:10" x14ac:dyDescent="0.25">
      <c r="A29" s="39"/>
      <c r="B29" s="78" t="s">
        <v>908</v>
      </c>
      <c r="C29" s="39"/>
      <c r="D29" s="10" t="str">
        <f>IF(D$5&lt;&gt;0,VLOOKUP(D$4,components!B$3:AS$612,19,FALSE),"")</f>
        <v/>
      </c>
      <c r="E29" s="10" t="str">
        <f>IF(D$5&lt;&gt;0,VLOOKUP(E$5,counties!A$2:AM$89,13,FALSE),"")</f>
        <v/>
      </c>
      <c r="F29" s="10" t="str">
        <f>IF(D$5&lt;&gt;0,VLOOKUP(D$4,sim_dist!A$2:AM$608,13,FALSE),"")</f>
        <v/>
      </c>
      <c r="G29" s="10" t="str">
        <f>IF(D$5&lt;&gt;0,state!L$2,"")</f>
        <v/>
      </c>
      <c r="H29" s="10" t="str">
        <f>IF(H$5&lt;&gt;0,VLOOKUP(H$4,components!B$3:AW$612,19,FALSE),"")</f>
        <v/>
      </c>
      <c r="I29" s="13" t="str">
        <f>IF(I$5&lt;&gt;0,VLOOKUP(I$4,components!B$3:AX$612,19,FALSE),"")</f>
        <v/>
      </c>
      <c r="J29" s="13" t="str">
        <f>IF(J$5&lt;&gt;0,VLOOKUP(J$4,components!B$3:AY$612,19,FALSE),"")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IF(D$5&lt;&gt;0,VLOOKUP(D$4,components!B$3:AS$612,20,FALSE),"")</f>
        <v/>
      </c>
      <c r="E30" s="7" t="str">
        <f>IF(D$5&lt;&gt;0,VLOOKUP(E$5,counties!A$2:AM$89,14,FALSE),"")</f>
        <v/>
      </c>
      <c r="F30" s="7" t="str">
        <f>IF(D$5&lt;&gt;0,VLOOKUP(D$4,sim_dist!A$2:AM$608,14,FALSE),"")</f>
        <v/>
      </c>
      <c r="G30" s="8" t="str">
        <f>IF(D$5&lt;&gt;0,state!M$2,"")</f>
        <v/>
      </c>
      <c r="H30" s="7" t="str">
        <f>IF(H$5&lt;&gt;0,VLOOKUP(H$4,components!B$3:AW$612,20,FALSE),"")</f>
        <v/>
      </c>
      <c r="I30" s="7" t="str">
        <f>IF(I$5&lt;&gt;0,VLOOKUP(I$4,components!B$3:AX$612,20,FALSE),"")</f>
        <v/>
      </c>
      <c r="J30" s="7" t="str">
        <f>IF(J$5&lt;&gt;0,VLOOKUP(J$4,components!B$3:AY$612,20,FALSE),"")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IF(D$5&lt;&gt;0,VLOOKUP(D$4,components!B$3:AS$612,21,FALSE),"")</f>
        <v/>
      </c>
      <c r="E31" s="7" t="str">
        <f>IF(D$5&lt;&gt;0,VLOOKUP(E$5,counties!A$2:AM$89,15,FALSE),"")</f>
        <v/>
      </c>
      <c r="F31" s="7" t="str">
        <f>IF(D$5&lt;&gt;0,VLOOKUP(D$4,sim_dist!A$2:AM$608,15,FALSE),"")</f>
        <v/>
      </c>
      <c r="G31" s="8" t="str">
        <f>IF(D$5&lt;&gt;0,state!N$2,"")</f>
        <v/>
      </c>
      <c r="H31" s="7" t="str">
        <f>IF(H$5&lt;&gt;0,VLOOKUP(H$4,components!B$3:AW$612,21,FALSE),"")</f>
        <v/>
      </c>
      <c r="I31" s="7" t="str">
        <f>IF(I$5&lt;&gt;0,VLOOKUP(I$4,components!B$3:AX$612,21,FALSE),"")</f>
        <v/>
      </c>
      <c r="J31" s="7" t="str">
        <f>IF(J$5&lt;&gt;0,VLOOKUP(J$4,components!B$3:AY$612,21,FALSE),"")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IF(D$5&lt;&gt;0,VLOOKUP(D$4,components!B$3:AS$612,22,FALSE),"")</f>
        <v/>
      </c>
      <c r="E32" s="7" t="str">
        <f>IF(D$5&lt;&gt;0,VLOOKUP(E$5,counties!A$2:AM$89,16,FALSE),"")</f>
        <v/>
      </c>
      <c r="F32" s="7" t="str">
        <f>IF(D$5&lt;&gt;0,VLOOKUP(D$4,sim_dist!A$2:AM$608,16,FALSE),"")</f>
        <v/>
      </c>
      <c r="G32" s="8" t="str">
        <f>IF(D$5&lt;&gt;0,state!O$2,"")</f>
        <v/>
      </c>
      <c r="H32" s="7" t="str">
        <f>IF(H$5&lt;&gt;0,VLOOKUP(H$4,components!B$3:AW$612,22,FALSE),"")</f>
        <v/>
      </c>
      <c r="I32" s="7" t="str">
        <f>IF(I$5&lt;&gt;0,VLOOKUP(I$4,components!B$3:AX$612,22,FALSE),"")</f>
        <v/>
      </c>
      <c r="J32" s="7" t="str">
        <f>IF(J$5&lt;&gt;0,VLOOKUP(J$4,components!B$3:AY$612,22,FALSE),"")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IF(D$5&lt;&gt;0,VLOOKUP(D$4,components!B$3:AS$612,23,FALSE),"")</f>
        <v/>
      </c>
      <c r="E33" s="5" t="str">
        <f>IF(D$5&lt;&gt;0,VLOOKUP(E$5,counties!A$2:AM$89,17,FALSE),"")</f>
        <v/>
      </c>
      <c r="F33" s="5" t="str">
        <f>IF(D$5&lt;&gt;0,VLOOKUP(D$4,sim_dist!A$2:AM$608,17,FALSE),"")</f>
        <v/>
      </c>
      <c r="G33" s="6" t="str">
        <f>IF(D$5&lt;&gt;0,state!P$2,"")</f>
        <v/>
      </c>
      <c r="H33" s="5" t="str">
        <f>IF(H$5&lt;&gt;0,VLOOKUP(H$4,components!B$3:AW$612,23,FALSE),"")</f>
        <v/>
      </c>
      <c r="I33" s="5" t="str">
        <f>IF(I$5&lt;&gt;0,VLOOKUP(I$4,components!B$3:AX$612,23,FALSE),"")</f>
        <v/>
      </c>
      <c r="J33" s="5" t="str">
        <f>IF(J$5&lt;&gt;0,VLOOKUP(J$4,components!B$3:AY$612,23,FALSE),"")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IF(D$5&lt;&gt;0,VLOOKUP(D$4,components!B$3:AS$612,24,FALSE),"")</f>
        <v/>
      </c>
      <c r="E37" s="10" t="str">
        <f>IF(D$5&lt;&gt;0,VLOOKUP(E$5,counties!A$2:AM$89,18,FALSE),"")</f>
        <v/>
      </c>
      <c r="F37" s="10" t="str">
        <f>IF(D$5&lt;&gt;0,VLOOKUP(D$4,sim_dist!A$2:AM$608,18,FALSE),"")</f>
        <v/>
      </c>
      <c r="G37" s="10" t="str">
        <f>IF(D$5&lt;&gt;0,state!Q$2,"")</f>
        <v/>
      </c>
      <c r="H37" s="10" t="str">
        <f>IF(H$5&lt;&gt;0,VLOOKUP(H$4,components!B$3:AW$612,24,FALSE),"")</f>
        <v/>
      </c>
      <c r="I37" s="10" t="str">
        <f>IF(I$5&lt;&gt;0,VLOOKUP(I$4,components!B$3:AX$612,24,FALSE),"")</f>
        <v/>
      </c>
      <c r="J37" s="10" t="str">
        <f>IF(J$5&lt;&gt;0,VLOOKUP(J$4,components!B$3:AY$612,24,FALSE),"")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IF(D$5&lt;&gt;0,VLOOKUP(D$4,components!B$3:AS$612,25,FALSE),"")</f>
        <v/>
      </c>
      <c r="E38" s="5" t="str">
        <f>IF(D$5&lt;&gt;0,VLOOKUP(E$5,counties!A$2:AM$89,19,FALSE),"")</f>
        <v/>
      </c>
      <c r="F38" s="5" t="str">
        <f>IF(D$5&lt;&gt;0,VLOOKUP(D$4,sim_dist!A$2:AM$608,19,FALSE),"")</f>
        <v/>
      </c>
      <c r="G38" s="6" t="str">
        <f>IF(D$5&lt;&gt;0,state!R$2,"")</f>
        <v/>
      </c>
      <c r="H38" s="5" t="str">
        <f>IF(H$5&lt;&gt;0,VLOOKUP(H$4,components!B$3:AW$612,25,FALSE),"")</f>
        <v/>
      </c>
      <c r="I38" s="5" t="str">
        <f>IF(I$5&lt;&gt;0,VLOOKUP(I$4,components!B$3:AX$612,25,FALSE),"")</f>
        <v/>
      </c>
      <c r="J38" s="5" t="str">
        <f>IF(J$5&lt;&gt;0,VLOOKUP(J$4,components!B$3:AY$612,25,FALSE),"")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IF(D$5&lt;&gt;0,VLOOKUP(D$4,components!B$3:AS$612,26,FALSE),"")</f>
        <v/>
      </c>
      <c r="E39" s="10" t="str">
        <f>IF(D$5&lt;&gt;0,VLOOKUP(E$5,counties!A$2:AM$89,20,FALSE),"")</f>
        <v/>
      </c>
      <c r="F39" s="10" t="str">
        <f>IF(D$5&lt;&gt;0,VLOOKUP(D$4,sim_dist!A$2:AM$608,20,FALSE),"")</f>
        <v/>
      </c>
      <c r="G39" s="10" t="str">
        <f>IF(D$5&lt;&gt;0,state!S$2,"")</f>
        <v/>
      </c>
      <c r="H39" s="10" t="str">
        <f>IF(H$5&lt;&gt;0,VLOOKUP(H$4,components!B$3:AW$612,26,FALSE),"")</f>
        <v/>
      </c>
      <c r="I39" s="10" t="str">
        <f>IF(I$5&lt;&gt;0,VLOOKUP(I$4,components!B$3:AX$612,26,FALSE),"")</f>
        <v/>
      </c>
      <c r="J39" s="10" t="str">
        <f>IF(J$5&lt;&gt;0,VLOOKUP(J$4,components!B$3:AY$612,26,FALSE),"")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IF(D$5&lt;&gt;0,VLOOKUP(D$4,components!B$3:AS$612,27,FALSE),"")</f>
        <v/>
      </c>
      <c r="E40" s="10" t="str">
        <f>IF(D$5&lt;&gt;0,VLOOKUP(E$5,counties!A$2:AM$89,21,FALSE),"")</f>
        <v/>
      </c>
      <c r="F40" s="10" t="str">
        <f>IF(D$5&lt;&gt;0,VLOOKUP(D$4,sim_dist!A$2:AM$608,21,FALSE),"")</f>
        <v/>
      </c>
      <c r="G40" s="10" t="str">
        <f>IF(D$5&lt;&gt;0,state!T$2,"")</f>
        <v/>
      </c>
      <c r="H40" s="10" t="str">
        <f>IF(H$5&lt;&gt;0,VLOOKUP(H$4,components!B$3:AW$612,27,FALSE),"")</f>
        <v/>
      </c>
      <c r="I40" s="10" t="str">
        <f>IF(I$5&lt;&gt;0,VLOOKUP(I$4,components!B$3:AX$612,27,FALSE),"")</f>
        <v/>
      </c>
      <c r="J40" s="10" t="str">
        <f>IF(J$5&lt;&gt;0,VLOOKUP(J$4,components!B$3:AY$612,27,FALSE),"")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IF(D$5&lt;&gt;0,VLOOKUP(D$4,components!B$3:AS$612,28,FALSE),"")</f>
        <v/>
      </c>
      <c r="E42" s="10" t="str">
        <f>IF(D$5&lt;&gt;0,VLOOKUP(E$5,counties!A$2:AM$89,22,FALSE),"")</f>
        <v/>
      </c>
      <c r="F42" s="10" t="str">
        <f>IF(D$5&lt;&gt;0,VLOOKUP(D$4,sim_dist!A$2:AM$608,22,FALSE),"")</f>
        <v/>
      </c>
      <c r="G42" s="10" t="str">
        <f>IF(D$5&lt;&gt;0,state!U$2,"")</f>
        <v/>
      </c>
      <c r="H42" s="10" t="str">
        <f>IF(H$5&lt;&gt;0,VLOOKUP(H$4,components!B$3:AW$612,28,FALSE),"")</f>
        <v/>
      </c>
      <c r="I42" s="10" t="str">
        <f>IF(I$5&lt;&gt;0,VLOOKUP(I$4,components!B$3:AX$612,28,FALSE),"")</f>
        <v/>
      </c>
      <c r="J42" s="10" t="str">
        <f>IF(J$5&lt;&gt;0,VLOOKUP(J$4,components!B$3:AY$612,28,FALSE),"")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IF(D$5&lt;&gt;0,VLOOKUP(D$4,components!B$3:AS$612,29,FALSE),"")</f>
        <v/>
      </c>
      <c r="E43" s="10" t="str">
        <f>IF(D$5&lt;&gt;0,VLOOKUP(E$5,counties!A$2:AM$89,23,FALSE),"")</f>
        <v/>
      </c>
      <c r="F43" s="10" t="str">
        <f>IF(D$5&lt;&gt;0,VLOOKUP(D$4,sim_dist!A$2:AM$608,23,FALSE),"")</f>
        <v/>
      </c>
      <c r="G43" s="10" t="str">
        <f>IF(D$5&lt;&gt;0,state!V$2,"")</f>
        <v/>
      </c>
      <c r="H43" s="10" t="str">
        <f>IF(H$5&lt;&gt;0,VLOOKUP(H$4,components!B$3:AW$612,29,FALSE),"")</f>
        <v/>
      </c>
      <c r="I43" s="10" t="str">
        <f>IF(I$5&lt;&gt;0,VLOOKUP(I$4,components!B$3:AX$612,29,FALSE),"")</f>
        <v/>
      </c>
      <c r="J43" s="10" t="str">
        <f>IF(J$5&lt;&gt;0,VLOOKUP(J$4,components!B$3:AY$612,29,FALSE),"")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IF(D$5&lt;&gt;0,VLOOKUP(D$4,components!B$3:AS$612,30,FALSE),"")</f>
        <v/>
      </c>
      <c r="E44" s="11" t="s">
        <v>849</v>
      </c>
      <c r="F44" s="11" t="s">
        <v>849</v>
      </c>
      <c r="G44" s="11" t="s">
        <v>849</v>
      </c>
      <c r="H44" s="13" t="str">
        <f>IF(H$5&lt;&gt;0,VLOOKUP(H$4,components!B$3:AW$612,30,FALSE),"")</f>
        <v/>
      </c>
      <c r="I44" s="13" t="str">
        <f>IF(I$5&lt;&gt;0,VLOOKUP(I$4,components!B$3:AX$612,30,FALSE),"")</f>
        <v/>
      </c>
      <c r="J44" s="13" t="str">
        <f>IF(J$5&lt;&gt;0,VLOOKUP(J$4,components!B$3:AY$612,30,FALSE),"")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IF(D$5&lt;&gt;0,VLOOKUP(D$4,components!B$3:AS$612,31,FALSE),"")</f>
        <v/>
      </c>
      <c r="E46" s="7" t="str">
        <f>IF(D$5&lt;&gt;0,VLOOKUP(E$5,counties!A$2:AM$89,24,FALSE),"")</f>
        <v/>
      </c>
      <c r="F46" s="7" t="str">
        <f>IF(D$5&lt;&gt;0,VLOOKUP(D$4,sim_dist!A$2:AM$608,24,FALSE),"")</f>
        <v/>
      </c>
      <c r="G46" s="7" t="str">
        <f>IF(D$5&lt;&gt;0,state!W$2,"")</f>
        <v/>
      </c>
      <c r="H46" s="7" t="str">
        <f>IF(H$5&lt;&gt;0,VLOOKUP(H$4,components!B$3:AW$612,31,FALSE),"")</f>
        <v/>
      </c>
      <c r="I46" s="7" t="str">
        <f>IF(I$5&lt;&gt;0,VLOOKUP(I$4,components!B$3:AX$612,31,FALSE),"")</f>
        <v/>
      </c>
      <c r="J46" s="7" t="str">
        <f>IF(J$5&lt;&gt;0,VLOOKUP(J$4,components!B$3:AY$612,31,FALSE),"")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IF(D$5&lt;&gt;0,VLOOKUP(D$4,components!B$3:AS$612,32,FALSE),"")</f>
        <v/>
      </c>
      <c r="E47" s="7" t="str">
        <f>IF(D$5&lt;&gt;0,VLOOKUP(E$5,counties!A$2:AM$89,25,FALSE),"")</f>
        <v/>
      </c>
      <c r="F47" s="7" t="str">
        <f>IF(D$5&lt;&gt;0,VLOOKUP(D$4,sim_dist!A$2:AM$608,25,FALSE),"")</f>
        <v/>
      </c>
      <c r="G47" s="7" t="str">
        <f>IF(D$5&lt;&gt;0,state!X$2,"")</f>
        <v/>
      </c>
      <c r="H47" s="7" t="str">
        <f>IF(H$5&lt;&gt;0,VLOOKUP(H$4,components!B$3:AW$612,32,FALSE),"")</f>
        <v/>
      </c>
      <c r="I47" s="7" t="str">
        <f>IF(I$5&lt;&gt;0,VLOOKUP(I$4,components!B$3:AX$612,32,FALSE),"")</f>
        <v/>
      </c>
      <c r="J47" s="7" t="str">
        <f>IF(J$5&lt;&gt;0,VLOOKUP(J$4,components!B$3:AY$612,32,FALSE),"")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IF(D$5&lt;&gt;0,VLOOKUP(D$4,components!B$3:AS$612,33,FALSE),"")</f>
        <v/>
      </c>
      <c r="E48" s="7" t="str">
        <f>IF(D$5&lt;&gt;0,VLOOKUP(E$5,counties!A$2:AM$89,26,FALSE),"")</f>
        <v/>
      </c>
      <c r="F48" s="7" t="str">
        <f>IF(D$5&lt;&gt;0,VLOOKUP(D$4,sim_dist!A$2:AM$608,26,FALSE),"")</f>
        <v/>
      </c>
      <c r="G48" s="7" t="str">
        <f>IF(D$5&lt;&gt;0,state!Y$2,"")</f>
        <v/>
      </c>
      <c r="H48" s="7" t="str">
        <f>IF(H$5&lt;&gt;0,VLOOKUP(H$4,components!B$3:AW$612,33,FALSE),"")</f>
        <v/>
      </c>
      <c r="I48" s="7" t="str">
        <f>IF(I$5&lt;&gt;0,VLOOKUP(I$4,components!B$3:AX$612,33,FALSE),"")</f>
        <v/>
      </c>
      <c r="J48" s="7" t="str">
        <f>IF(J$5&lt;&gt;0,VLOOKUP(J$4,components!B$3:AY$612,33,FALSE),"")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IF(D$5&lt;&gt;0,VLOOKUP(D$4,components!B$3:AS$612,34,FALSE),"")</f>
        <v/>
      </c>
      <c r="E50" s="13" t="str">
        <f>IF(D$5&lt;&gt;0,VLOOKUP(E$5,counties!A$2:AM$89,27,FALSE),"")</f>
        <v/>
      </c>
      <c r="F50" s="13" t="str">
        <f>IF(D$5&lt;&gt;0,VLOOKUP(D$4,sim_dist!A$2:AM$608,27,FALSE),"")</f>
        <v/>
      </c>
      <c r="G50" s="6" t="str">
        <f>IF(D$5&lt;&gt;0,state!Z$2,"")</f>
        <v/>
      </c>
      <c r="H50" s="13" t="str">
        <f>IF(H$5&lt;&gt;0,VLOOKUP(H$4,components!B$3:AW$612,34,FALSE),"")</f>
        <v/>
      </c>
      <c r="I50" s="13" t="str">
        <f>IF(I$5&lt;&gt;0,VLOOKUP(I$4,components!B$3:AX$612,34,FALSE),"")</f>
        <v/>
      </c>
      <c r="J50" s="13" t="str">
        <f>IF(J$5&lt;&gt;0,VLOOKUP(J$4,components!B$3:AY$612,34,FALSE),"")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IF(D$5&lt;&gt;0,VLOOKUP(D$4,components!B$3:AS$612,35,FALSE),"")</f>
        <v/>
      </c>
      <c r="E51" s="17" t="str">
        <f>IF(D$5&lt;&gt;0,VLOOKUP(E$5,counties!A$2:AM$89,28,FALSE),"")</f>
        <v/>
      </c>
      <c r="F51" s="17" t="str">
        <f>IF(D$5&lt;&gt;0,VLOOKUP(D$4,sim_dist!A$2:AM$608,28,FALSE),"")</f>
        <v/>
      </c>
      <c r="G51" s="6" t="str">
        <f>IF(D$5&lt;&gt;0,state!AA$2,"")</f>
        <v/>
      </c>
      <c r="H51" s="17" t="str">
        <f>IF(H$5&lt;&gt;0,VLOOKUP(H$4,components!B$3:AW$612,35,FALSE),"")</f>
        <v/>
      </c>
      <c r="I51" s="17" t="str">
        <f>IF(I$5&lt;&gt;0,VLOOKUP(I$4,components!B$3:AX$612,35,FALSE),"")</f>
        <v/>
      </c>
      <c r="J51" s="17" t="str">
        <f>IF(J$5&lt;&gt;0,VLOOKUP(J$4,components!B$3:AY$612,35,FALSE),"")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IF(D$5&lt;&gt;0,VLOOKUP(D$4,components!B$3:AS$612,36,FALSE),"")</f>
        <v/>
      </c>
      <c r="E52" s="17" t="str">
        <f>IF(D$5&lt;&gt;0,VLOOKUP(E$5,counties!A$2:AM$89,29,FALSE),"")</f>
        <v/>
      </c>
      <c r="F52" s="17" t="str">
        <f>IF(D$5&lt;&gt;0,VLOOKUP(D$4,sim_dist!A$2:AM$608,29,FALSE),"")</f>
        <v/>
      </c>
      <c r="G52" s="6" t="str">
        <f>IF(D$5&lt;&gt;0,state!AB$2,"")</f>
        <v/>
      </c>
      <c r="H52" s="17" t="str">
        <f>IF(H$5&lt;&gt;0,VLOOKUP(H$4,components!B$3:AW$612,36,FALSE),"")</f>
        <v/>
      </c>
      <c r="I52" s="17" t="str">
        <f>IF(I$5&lt;&gt;0,VLOOKUP(I$4,components!B$3:AX$612,36,FALSE),"")</f>
        <v/>
      </c>
      <c r="J52" s="17" t="str">
        <f>IF(J$5&lt;&gt;0,VLOOKUP(J$4,components!B$3:AY$612,36,FALSE),"")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IF(D$5&lt;&gt;0,VLOOKUP(D$4,components!B$3:AS$612,37,FALSE),"")</f>
        <v/>
      </c>
      <c r="E53" s="17" t="str">
        <f>IF(D$5&lt;&gt;0,VLOOKUP(E$5,counties!A$2:AM$89,30,FALSE),"")</f>
        <v/>
      </c>
      <c r="F53" s="17" t="str">
        <f>IF(D$5&lt;&gt;0,VLOOKUP(D$4,sim_dist!A$2:AM$608,30,FALSE),"")</f>
        <v/>
      </c>
      <c r="G53" s="6" t="str">
        <f>IF(D$5&lt;&gt;0,state!AC$2,"")</f>
        <v/>
      </c>
      <c r="H53" s="17" t="str">
        <f>IF(H$5&lt;&gt;0,VLOOKUP(H$4,components!B$3:AW$612,37,FALSE),"")</f>
        <v/>
      </c>
      <c r="I53" s="17" t="str">
        <f>IF(I$5&lt;&gt;0,VLOOKUP(I$4,components!B$3:AX$612,37,FALSE),"")</f>
        <v/>
      </c>
      <c r="J53" s="17" t="str">
        <f>IF(J$5&lt;&gt;0,VLOOKUP(J$4,components!B$3:AY$612,37,FALSE),"")</f>
        <v/>
      </c>
    </row>
    <row r="54" spans="1:10" x14ac:dyDescent="0.25">
      <c r="A54" s="38"/>
      <c r="B54" s="39"/>
      <c r="C54" s="39" t="s">
        <v>960</v>
      </c>
      <c r="D54" s="13" t="str">
        <f>IF(D$5&lt;&gt;0,VLOOKUP(D$4,components!B$3:AS$612,38,FALSE),"")</f>
        <v/>
      </c>
      <c r="E54" s="11" t="s">
        <v>849</v>
      </c>
      <c r="F54" s="11" t="s">
        <v>849</v>
      </c>
      <c r="G54" s="11" t="s">
        <v>849</v>
      </c>
      <c r="H54" s="13" t="str">
        <f>IF(H$5&lt;&gt;0,VLOOKUP(H$4,components!B$3:AW$612,38,FALSE),"")</f>
        <v/>
      </c>
      <c r="I54" s="13" t="str">
        <f>IF(I$5&lt;&gt;0,VLOOKUP(I$4,components!B$3:AX$612,38,FALSE),"")</f>
        <v/>
      </c>
      <c r="J54" s="13" t="str">
        <f>IF(J$5&lt;&gt;0,VLOOKUP(J$4,components!B$3:AY$612,38,FALSE),"")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IF(D$5&lt;&gt;0,VLOOKUP(D$4,components!B$3:AS$612,39,FALSE),"")</f>
        <v/>
      </c>
      <c r="E56" s="79" t="str">
        <f>IF(D$5&lt;&gt;0,VLOOKUP(E$5,counties!A$2:AM$89,31,FALSE),"")</f>
        <v/>
      </c>
      <c r="F56" s="79" t="str">
        <f>IF(D$5&lt;&gt;0,VLOOKUP(D$4,sim_dist!A$2:AM$608,31,FALSE),"")</f>
        <v/>
      </c>
      <c r="G56" s="81" t="str">
        <f>IF(D$5&lt;&gt;0,1,"")</f>
        <v/>
      </c>
      <c r="H56" s="15" t="str">
        <f>IF(H$5&lt;&gt;0,VLOOKUP(H$4,components!B$3:AW$612,39,FALSE),"")</f>
        <v/>
      </c>
      <c r="I56" s="15" t="str">
        <f>IF(I$5&lt;&gt;0,VLOOKUP(I$4,components!B$3:AX$612,39,FALSE),"")</f>
        <v/>
      </c>
      <c r="J56" s="15" t="str">
        <f>IF(J$5&lt;&gt;0,VLOOKUP(J$4,components!B$3:AY$612,39,FALSE),"")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IF(D$5&lt;&gt;0,VLOOKUP(D$4,components!B$3:AS$612,40,FALSE),"")</f>
        <v/>
      </c>
      <c r="E57" s="13" t="str">
        <f>IF(D$5&lt;&gt;0,VLOOKUP(E$5,counties!A$2:AM$89,32,FALSE),"")</f>
        <v/>
      </c>
      <c r="F57" s="13" t="str">
        <f>IF(D$5&lt;&gt;0,VLOOKUP(D$4,sim_dist!A$2:AM$608,32,FALSE),"")</f>
        <v/>
      </c>
      <c r="G57" s="13" t="str">
        <f>IF(D$5&lt;&gt;0,state!AE$2,"")</f>
        <v/>
      </c>
      <c r="H57" s="16" t="str">
        <f>IF(H$5&lt;&gt;0,VLOOKUP(H$4,components!B$3:AW$612,40,FALSE),"")</f>
        <v/>
      </c>
      <c r="I57" s="16" t="str">
        <f>IF(I$5&lt;&gt;0,VLOOKUP(I$4,components!B$3:AX$612,40,FALSE),"")</f>
        <v/>
      </c>
      <c r="J57" s="16" t="str">
        <f>IF(J$5&lt;&gt;0,VLOOKUP(J$4,components!B$3:AY$612,40,FALSE),"")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IF(D$5&lt;&gt;0,VLOOKUP(D$4,components!B$3:AS$612,41,FALSE),"")</f>
        <v/>
      </c>
      <c r="E58" s="7" t="str">
        <f>IF(D$5&lt;&gt;0,VLOOKUP(E$5,counties!A$2:AM$89,33,FALSE),"")</f>
        <v/>
      </c>
      <c r="F58" s="7" t="str">
        <f>IF(D$5&lt;&gt;0,VLOOKUP(D$4,sim_dist!A$2:AM$608,33,FALSE),"")</f>
        <v/>
      </c>
      <c r="G58" s="7" t="str">
        <f>IF(D$5&lt;&gt;0,state!AF$2,"")</f>
        <v/>
      </c>
      <c r="H58" s="7" t="str">
        <f>IF(H$5&lt;&gt;0,VLOOKUP(H$4,components!B$3:AW$612,41,FALSE),"")</f>
        <v/>
      </c>
      <c r="I58" s="7" t="str">
        <f>IF(I$5&lt;&gt;0,VLOOKUP(I$4,components!B$3:AX$612,41,FALSE),"")</f>
        <v/>
      </c>
      <c r="J58" s="7" t="str">
        <f>IF(J$5&lt;&gt;0,VLOOKUP(J$4,components!B$3:AY$612,41,FALSE),"")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IF(D$5&lt;&gt;0,VLOOKUP(D$4,components!B$3:AS$612,42,FALSE),"")</f>
        <v/>
      </c>
      <c r="E59" s="10" t="str">
        <f>IF(D$5&lt;&gt;0,VLOOKUP(E$5,counties!A$2:AM$89,34,FALSE),"")</f>
        <v/>
      </c>
      <c r="F59" s="10" t="str">
        <f>IF(D$5&lt;&gt;0,VLOOKUP(D$4,sim_dist!A$2:AM$608,34,FALSE),"")</f>
        <v/>
      </c>
      <c r="G59" s="10" t="str">
        <f>IF(D$5&lt;&gt;0,state!AG$2,"")</f>
        <v/>
      </c>
      <c r="H59" s="13" t="str">
        <f>IF(H$5&lt;&gt;0,VLOOKUP(H$4,components!B$3:AW$612,42,FALSE),"")</f>
        <v/>
      </c>
      <c r="I59" s="13" t="str">
        <f>IF(I$5&lt;&gt;0,VLOOKUP(I$4,components!B$3:AX$612,42,FALSE),"")</f>
        <v/>
      </c>
      <c r="J59" s="13" t="str">
        <f>IF(J$5&lt;&gt;0,VLOOKUP(J$4,components!B$3:AY$612,42,FALSE),"")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IF(D$5&lt;&gt;0,VLOOKUP(D$4,components!B$3:AS$612,43,FALSE),"")</f>
        <v/>
      </c>
      <c r="E61" s="17" t="str">
        <f>IF(D$5&lt;&gt;0,VLOOKUP(E$5,counties!A$2:AM$89,35,FALSE),"")</f>
        <v/>
      </c>
      <c r="F61" s="17" t="str">
        <f>IF(D$5&lt;&gt;0,VLOOKUP(D$4,sim_dist!A$2:AM$608,35,FALSE),"")</f>
        <v/>
      </c>
      <c r="G61" s="6" t="str">
        <f>IF(D$5&lt;&gt;0,state!AH$2,"")</f>
        <v/>
      </c>
      <c r="H61" s="17" t="str">
        <f>IF(H$5&lt;&gt;0,VLOOKUP(H$4,components!B$3:AW$612,43,FALSE),"")</f>
        <v/>
      </c>
      <c r="I61" s="17" t="str">
        <f>IF(I$5&lt;&gt;0,VLOOKUP(I$4,components!B$3:AX$612,43,FALSE),"")</f>
        <v/>
      </c>
      <c r="J61" s="17" t="str">
        <f>IF(J$5&lt;&gt;0,VLOOKUP(J$4,components!B$3:AY$612,43,FALSE),"")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IF(D$5&lt;&gt;0,VLOOKUP(D$4,components!B$3:AS$612,44,FALSE),"")</f>
        <v/>
      </c>
      <c r="E62" s="5" t="str">
        <f>IF(D$5&lt;&gt;0,VLOOKUP(E$5,counties!A$2:AM$89,36,FALSE),"")</f>
        <v/>
      </c>
      <c r="F62" s="5" t="str">
        <f>IF(D$5&lt;&gt;0,VLOOKUP(D$4,sim_dist!A$2:AM$608,36,FALSE),"")</f>
        <v/>
      </c>
      <c r="G62" s="6" t="str">
        <f>IF(D$5&lt;&gt;0,state!AI$2,"")</f>
        <v/>
      </c>
      <c r="H62" s="5" t="str">
        <f>IF(H$5&lt;&gt;0,VLOOKUP(H$4,components!B$3:AW$612,44,FALSE),"")</f>
        <v/>
      </c>
      <c r="I62" s="5" t="str">
        <f>IF(I$5&lt;&gt;0,VLOOKUP(I$4,components!B$3:AX$612,44,FALSE),"")</f>
        <v/>
      </c>
      <c r="J62" s="5" t="str">
        <f>IF(J$5&lt;&gt;0,VLOOKUP(J$4,components!B$3:AY$612,44,FALSE),"")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IF(D$5&lt;&gt;0,VLOOKUP(D$4,components!B$3:AT$612,45,FALSE),"")</f>
        <v/>
      </c>
      <c r="E63" s="44" t="str">
        <f>IF(D$5&lt;&gt;0,VLOOKUP(E$5,counties!A$2:AM$89,37,FALSE),"")</f>
        <v/>
      </c>
      <c r="F63" s="44" t="str">
        <f>IF(D$5&lt;&gt;0,VLOOKUP(D$4,sim_dist!A$2:AM$608,37,FALSE),"")</f>
        <v/>
      </c>
      <c r="G63" s="44" t="str">
        <f>IF(D$5&lt;&gt;0,state!AJ$2,"")</f>
        <v/>
      </c>
      <c r="H63" s="44" t="str">
        <f>IF(H$5&lt;&gt;0,VLOOKUP(H$4,components!B$3:AX$612,45,FALSE),"")</f>
        <v/>
      </c>
      <c r="I63" s="44" t="str">
        <f>IF(I$5&lt;&gt;0,VLOOKUP(I$4,components!B$3:AY$612,45,FALSE),"")</f>
        <v/>
      </c>
      <c r="J63" s="44" t="str">
        <f>IF(J$5&lt;&gt;0,VLOOKUP(J$4,components!B$3:AY$612,45,FALSE),"")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C4Xi50yp8oam4p+qB8UwwwKCTp79AVfBE/+LcF2rwxf1KtNT6LF2qxU+RV8S8sz8DGvoCbggQt+PG9on42Jvjg==" saltValue="tnSvtYrdoZG6odb02uS2g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sqref="A1:C1"/>
    </sheetView>
  </sheetViews>
  <sheetFormatPr defaultColWidth="9.140625" defaultRowHeight="12.75" x14ac:dyDescent="0.2"/>
  <cols>
    <col min="1" max="2" width="9.140625" style="48"/>
    <col min="3" max="3" width="36.42578125" style="48" customWidth="1"/>
    <col min="4" max="4" width="13.42578125" style="76" customWidth="1"/>
    <col min="5" max="5" width="27.28515625" style="48" bestFit="1" customWidth="1"/>
    <col min="6" max="6" width="86.85546875" style="48" customWidth="1"/>
    <col min="7" max="16384" width="9.140625" style="48"/>
  </cols>
  <sheetData>
    <row r="1" spans="1:6" ht="24" customHeight="1" x14ac:dyDescent="0.2">
      <c r="A1" s="136" t="s">
        <v>793</v>
      </c>
      <c r="B1" s="137"/>
      <c r="C1" s="137"/>
      <c r="D1" s="113"/>
      <c r="E1" s="114"/>
      <c r="F1" s="65"/>
    </row>
    <row r="2" spans="1:6" s="49" customFormat="1" ht="14.25" customHeight="1" x14ac:dyDescent="0.2">
      <c r="A2" s="138" t="s">
        <v>794</v>
      </c>
      <c r="B2" s="138"/>
      <c r="C2" s="138"/>
      <c r="D2" s="127" t="s">
        <v>905</v>
      </c>
    </row>
    <row r="3" spans="1:6" s="49" customFormat="1" ht="14.25" customHeight="1" x14ac:dyDescent="0.25">
      <c r="A3" s="138" t="s">
        <v>795</v>
      </c>
      <c r="B3" s="138"/>
      <c r="C3" s="138"/>
      <c r="D3" s="115" t="s">
        <v>796</v>
      </c>
    </row>
    <row r="4" spans="1:6" ht="14.25" customHeight="1" x14ac:dyDescent="0.2">
      <c r="A4" s="138" t="s">
        <v>933</v>
      </c>
      <c r="B4" s="138"/>
      <c r="C4" s="138"/>
      <c r="D4" s="115" t="s">
        <v>934</v>
      </c>
    </row>
    <row r="5" spans="1:6" ht="14.25" customHeight="1" x14ac:dyDescent="0.2">
      <c r="A5" s="51" t="s">
        <v>797</v>
      </c>
      <c r="B5" s="51"/>
      <c r="C5" s="51"/>
      <c r="D5" s="115" t="s">
        <v>798</v>
      </c>
    </row>
    <row r="6" spans="1:6" ht="14.25" customHeight="1" x14ac:dyDescent="0.2">
      <c r="A6" s="51" t="s">
        <v>936</v>
      </c>
      <c r="B6" s="51"/>
      <c r="C6" s="51"/>
      <c r="D6" s="116" t="s">
        <v>937</v>
      </c>
    </row>
    <row r="7" spans="1:6" ht="14.25" customHeight="1" x14ac:dyDescent="0.2">
      <c r="A7" s="51" t="s">
        <v>844</v>
      </c>
      <c r="B7" s="51"/>
      <c r="C7" s="51"/>
      <c r="D7" s="116" t="s">
        <v>841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9" t="s">
        <v>799</v>
      </c>
      <c r="B9" s="139"/>
      <c r="C9" s="140"/>
      <c r="D9" s="52" t="s">
        <v>800</v>
      </c>
      <c r="E9" s="53" t="s">
        <v>801</v>
      </c>
      <c r="F9" s="52" t="s">
        <v>802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803</v>
      </c>
      <c r="C11" s="56"/>
      <c r="D11" s="61" t="s">
        <v>949</v>
      </c>
      <c r="E11" s="57" t="s">
        <v>940</v>
      </c>
      <c r="F11" s="56" t="s">
        <v>948</v>
      </c>
    </row>
    <row r="12" spans="1:6" ht="12.75" customHeight="1" x14ac:dyDescent="0.2">
      <c r="B12" s="56" t="s">
        <v>840</v>
      </c>
      <c r="C12" s="56"/>
      <c r="D12" s="61" t="s">
        <v>949</v>
      </c>
      <c r="E12" s="57" t="s">
        <v>940</v>
      </c>
      <c r="F12" s="56" t="s">
        <v>948</v>
      </c>
    </row>
    <row r="13" spans="1:6" ht="12.75" customHeight="1" x14ac:dyDescent="0.2">
      <c r="B13" s="56" t="s">
        <v>839</v>
      </c>
      <c r="C13" s="56"/>
      <c r="D13" s="61" t="s">
        <v>949</v>
      </c>
      <c r="E13" s="57" t="s">
        <v>940</v>
      </c>
      <c r="F13" s="56" t="s">
        <v>948</v>
      </c>
    </row>
    <row r="14" spans="1:6" ht="12.75" customHeight="1" x14ac:dyDescent="0.2">
      <c r="B14" s="56" t="s">
        <v>939</v>
      </c>
      <c r="C14" s="56"/>
      <c r="D14" s="61" t="s">
        <v>945</v>
      </c>
      <c r="E14" s="57" t="s">
        <v>940</v>
      </c>
      <c r="F14" s="56" t="s">
        <v>946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804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961</v>
      </c>
      <c r="E17" s="56" t="s">
        <v>967</v>
      </c>
      <c r="F17" s="56" t="s">
        <v>962</v>
      </c>
    </row>
    <row r="18" spans="1:6" ht="12.75" customHeight="1" x14ac:dyDescent="0.2">
      <c r="B18" s="56" t="s">
        <v>805</v>
      </c>
      <c r="C18" s="56"/>
      <c r="D18" s="61" t="s">
        <v>961</v>
      </c>
      <c r="E18" s="56" t="s">
        <v>967</v>
      </c>
      <c r="F18" s="56" t="s">
        <v>963</v>
      </c>
    </row>
    <row r="19" spans="1:6" ht="12.75" customHeight="1" x14ac:dyDescent="0.2">
      <c r="B19" s="62" t="s">
        <v>6</v>
      </c>
      <c r="C19" s="56"/>
      <c r="D19" s="61" t="s">
        <v>961</v>
      </c>
      <c r="E19" s="56" t="s">
        <v>967</v>
      </c>
      <c r="F19" s="56" t="s">
        <v>964</v>
      </c>
    </row>
    <row r="20" spans="1:6" ht="12.75" customHeight="1" x14ac:dyDescent="0.2">
      <c r="B20" s="63" t="s">
        <v>7</v>
      </c>
      <c r="C20" s="56"/>
      <c r="D20" s="61" t="s">
        <v>961</v>
      </c>
      <c r="E20" s="56" t="s">
        <v>967</v>
      </c>
      <c r="F20" s="56" t="s">
        <v>965</v>
      </c>
    </row>
    <row r="21" spans="1:6" ht="12.75" customHeight="1" x14ac:dyDescent="0.2">
      <c r="B21" s="46" t="s">
        <v>52</v>
      </c>
      <c r="C21" s="56"/>
      <c r="D21" s="61" t="s">
        <v>961</v>
      </c>
      <c r="E21" s="56" t="s">
        <v>967</v>
      </c>
      <c r="F21" s="56" t="s">
        <v>966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958</v>
      </c>
      <c r="C24" s="47"/>
      <c r="D24" s="61" t="s">
        <v>968</v>
      </c>
      <c r="E24" s="57" t="s">
        <v>841</v>
      </c>
      <c r="F24" s="56"/>
    </row>
    <row r="25" spans="1:6" ht="12.75" customHeight="1" x14ac:dyDescent="0.25">
      <c r="A25" s="37"/>
      <c r="B25" s="46" t="s">
        <v>947</v>
      </c>
      <c r="C25" s="47"/>
      <c r="D25" s="61" t="s">
        <v>968</v>
      </c>
      <c r="E25" s="57" t="s">
        <v>841</v>
      </c>
      <c r="F25" s="56"/>
    </row>
    <row r="26" spans="1:6" ht="12.75" customHeight="1" x14ac:dyDescent="0.2">
      <c r="A26" s="38"/>
      <c r="B26" s="46" t="s">
        <v>789</v>
      </c>
      <c r="C26" s="47"/>
      <c r="D26" s="61" t="s">
        <v>949</v>
      </c>
      <c r="E26" s="57" t="s">
        <v>941</v>
      </c>
      <c r="F26" s="56"/>
    </row>
    <row r="27" spans="1:6" ht="12.75" customHeight="1" x14ac:dyDescent="0.2">
      <c r="A27" s="38"/>
      <c r="B27" s="46" t="s">
        <v>54</v>
      </c>
      <c r="C27" s="47"/>
      <c r="D27" s="61" t="s">
        <v>949</v>
      </c>
      <c r="E27" s="57" t="s">
        <v>969</v>
      </c>
      <c r="F27" s="56"/>
    </row>
    <row r="28" spans="1:6" ht="12.75" customHeight="1" x14ac:dyDescent="0.2">
      <c r="A28" s="38"/>
      <c r="B28" s="46" t="s">
        <v>53</v>
      </c>
      <c r="C28" s="47"/>
      <c r="D28" s="61" t="s">
        <v>949</v>
      </c>
      <c r="E28" s="57" t="s">
        <v>938</v>
      </c>
      <c r="F28" s="56"/>
    </row>
    <row r="29" spans="1:6" ht="25.5" customHeight="1" x14ac:dyDescent="0.2">
      <c r="A29" s="38"/>
      <c r="B29" s="134" t="s">
        <v>845</v>
      </c>
      <c r="C29" s="135"/>
      <c r="D29" s="61" t="s">
        <v>949</v>
      </c>
      <c r="E29" s="57" t="s">
        <v>938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 t="s">
        <v>949</v>
      </c>
      <c r="E32" s="57" t="s">
        <v>942</v>
      </c>
      <c r="F32" s="56" t="s">
        <v>906</v>
      </c>
    </row>
    <row r="33" spans="1:6" ht="12.75" customHeight="1" x14ac:dyDescent="0.2">
      <c r="B33" s="64" t="s">
        <v>907</v>
      </c>
      <c r="C33" s="65"/>
      <c r="D33" s="61" t="s">
        <v>949</v>
      </c>
      <c r="E33" s="57" t="s">
        <v>940</v>
      </c>
      <c r="F33" s="56" t="s">
        <v>906</v>
      </c>
    </row>
    <row r="34" spans="1:6" ht="12.75" customHeight="1" x14ac:dyDescent="0.2">
      <c r="B34" s="64" t="s">
        <v>908</v>
      </c>
      <c r="C34" s="65"/>
      <c r="D34" s="61" t="s">
        <v>949</v>
      </c>
      <c r="E34" s="57"/>
      <c r="F34" s="56" t="s">
        <v>906</v>
      </c>
    </row>
    <row r="35" spans="1:6" ht="12.75" customHeight="1" x14ac:dyDescent="0.2">
      <c r="B35" s="56" t="s">
        <v>806</v>
      </c>
      <c r="C35" s="56"/>
      <c r="D35" s="61" t="s">
        <v>949</v>
      </c>
      <c r="E35" s="57" t="s">
        <v>940</v>
      </c>
      <c r="F35" s="56" t="s">
        <v>900</v>
      </c>
    </row>
    <row r="36" spans="1:6" ht="12.75" customHeight="1" x14ac:dyDescent="0.2">
      <c r="B36" s="56" t="s">
        <v>807</v>
      </c>
      <c r="C36" s="56"/>
      <c r="D36" s="61" t="s">
        <v>949</v>
      </c>
      <c r="E36" s="57" t="s">
        <v>940</v>
      </c>
      <c r="F36" s="56" t="s">
        <v>901</v>
      </c>
    </row>
    <row r="37" spans="1:6" ht="25.5" customHeight="1" x14ac:dyDescent="0.2">
      <c r="B37" s="56" t="s">
        <v>808</v>
      </c>
      <c r="C37" s="56"/>
      <c r="D37" s="61" t="s">
        <v>949</v>
      </c>
      <c r="E37" s="57" t="s">
        <v>940</v>
      </c>
      <c r="F37" s="66" t="s">
        <v>899</v>
      </c>
    </row>
    <row r="38" spans="1:6" ht="12.75" customHeight="1" x14ac:dyDescent="0.2">
      <c r="B38" s="56" t="s">
        <v>909</v>
      </c>
      <c r="C38" s="56"/>
      <c r="D38" s="61" t="s">
        <v>949</v>
      </c>
      <c r="E38" s="57" t="s">
        <v>940</v>
      </c>
      <c r="F38" s="56" t="s">
        <v>906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809</v>
      </c>
    </row>
    <row r="42" spans="1:6" ht="12.75" customHeight="1" x14ac:dyDescent="0.2">
      <c r="B42" s="67"/>
      <c r="C42" s="38" t="s">
        <v>16</v>
      </c>
      <c r="D42" s="61" t="s">
        <v>949</v>
      </c>
      <c r="E42" s="57" t="s">
        <v>943</v>
      </c>
      <c r="F42" s="56" t="s">
        <v>904</v>
      </c>
    </row>
    <row r="43" spans="1:6" ht="12.75" customHeight="1" x14ac:dyDescent="0.2">
      <c r="B43" s="56"/>
      <c r="C43" s="56" t="s">
        <v>17</v>
      </c>
      <c r="D43" s="61" t="s">
        <v>949</v>
      </c>
      <c r="E43" s="57" t="s">
        <v>943</v>
      </c>
      <c r="F43" s="56" t="s">
        <v>810</v>
      </c>
    </row>
    <row r="44" spans="1:6" ht="12.75" customHeight="1" x14ac:dyDescent="0.2">
      <c r="B44" s="56"/>
      <c r="C44" s="56" t="s">
        <v>18</v>
      </c>
      <c r="D44" s="61" t="s">
        <v>949</v>
      </c>
      <c r="E44" s="57" t="s">
        <v>943</v>
      </c>
      <c r="F44" s="56" t="s">
        <v>811</v>
      </c>
    </row>
    <row r="45" spans="1:6" ht="12.75" customHeight="1" x14ac:dyDescent="0.2">
      <c r="B45" s="56"/>
      <c r="C45" s="56" t="s">
        <v>812</v>
      </c>
      <c r="D45" s="61" t="s">
        <v>949</v>
      </c>
      <c r="E45" s="57" t="s">
        <v>943</v>
      </c>
      <c r="F45" s="56" t="s">
        <v>813</v>
      </c>
    </row>
    <row r="46" spans="1:6" ht="12.75" customHeight="1" x14ac:dyDescent="0.2">
      <c r="B46" s="67" t="s">
        <v>20</v>
      </c>
      <c r="C46" s="56"/>
      <c r="D46" s="61" t="s">
        <v>949</v>
      </c>
      <c r="E46" s="57"/>
      <c r="F46" s="56"/>
    </row>
    <row r="47" spans="1:6" ht="26.25" customHeight="1" x14ac:dyDescent="0.2">
      <c r="B47" s="67"/>
      <c r="C47" s="38" t="s">
        <v>21</v>
      </c>
      <c r="D47" s="61" t="s">
        <v>949</v>
      </c>
      <c r="E47" s="57" t="s">
        <v>943</v>
      </c>
      <c r="F47" s="68" t="s">
        <v>903</v>
      </c>
    </row>
    <row r="48" spans="1:6" ht="26.25" customHeight="1" x14ac:dyDescent="0.2">
      <c r="B48" s="56"/>
      <c r="C48" s="56" t="s">
        <v>814</v>
      </c>
      <c r="D48" s="61" t="s">
        <v>949</v>
      </c>
      <c r="E48" s="57" t="s">
        <v>943</v>
      </c>
      <c r="F48" s="68" t="s">
        <v>902</v>
      </c>
    </row>
    <row r="49" spans="1:6" ht="18.75" customHeight="1" x14ac:dyDescent="0.2">
      <c r="B49" s="56"/>
      <c r="C49" s="56" t="s">
        <v>815</v>
      </c>
      <c r="D49" s="61" t="s">
        <v>949</v>
      </c>
      <c r="E49" s="57"/>
      <c r="F49" s="68"/>
    </row>
    <row r="50" spans="1:6" ht="105.75" customHeight="1" x14ac:dyDescent="0.2">
      <c r="B50" s="69" t="s">
        <v>24</v>
      </c>
      <c r="C50" s="56"/>
      <c r="D50" s="61"/>
      <c r="E50" s="57"/>
      <c r="F50" s="70" t="s">
        <v>816</v>
      </c>
    </row>
    <row r="51" spans="1:6" ht="12.75" customHeight="1" x14ac:dyDescent="0.2">
      <c r="B51" s="71"/>
      <c r="C51" s="56" t="s">
        <v>817</v>
      </c>
      <c r="D51" s="61" t="s">
        <v>949</v>
      </c>
      <c r="E51" s="57" t="s">
        <v>818</v>
      </c>
      <c r="F51" s="72" t="s">
        <v>819</v>
      </c>
    </row>
    <row r="52" spans="1:6" ht="12.75" customHeight="1" x14ac:dyDescent="0.2">
      <c r="B52" s="56"/>
      <c r="C52" s="56" t="s">
        <v>820</v>
      </c>
      <c r="D52" s="61" t="s">
        <v>949</v>
      </c>
      <c r="E52" s="57" t="s">
        <v>818</v>
      </c>
      <c r="F52" s="56" t="s">
        <v>821</v>
      </c>
    </row>
    <row r="53" spans="1:6" ht="12.75" customHeight="1" x14ac:dyDescent="0.2">
      <c r="B53" s="56"/>
      <c r="C53" s="56" t="s">
        <v>25</v>
      </c>
      <c r="D53" s="61" t="s">
        <v>949</v>
      </c>
      <c r="E53" s="57" t="s">
        <v>818</v>
      </c>
      <c r="F53" s="68" t="s">
        <v>822</v>
      </c>
    </row>
    <row r="54" spans="1:6" ht="12.75" customHeight="1" x14ac:dyDescent="0.2">
      <c r="B54" s="56"/>
      <c r="C54" s="56" t="s">
        <v>27</v>
      </c>
      <c r="D54" s="61" t="s">
        <v>949</v>
      </c>
      <c r="E54" s="57" t="s">
        <v>818</v>
      </c>
      <c r="F54" s="68" t="s">
        <v>823</v>
      </c>
    </row>
    <row r="55" spans="1:6" ht="12.75" customHeight="1" x14ac:dyDescent="0.2">
      <c r="A55" s="73"/>
      <c r="B55" s="67" t="s">
        <v>28</v>
      </c>
      <c r="C55" s="67"/>
      <c r="D55" s="61" t="s">
        <v>949</v>
      </c>
      <c r="E55" s="74"/>
      <c r="F55" s="56"/>
    </row>
    <row r="56" spans="1:6" ht="12.75" customHeight="1" x14ac:dyDescent="0.2">
      <c r="B56" s="56"/>
      <c r="C56" s="56" t="s">
        <v>30</v>
      </c>
      <c r="D56" s="61" t="s">
        <v>949</v>
      </c>
      <c r="E56" s="57" t="s">
        <v>818</v>
      </c>
      <c r="F56" s="68" t="s">
        <v>824</v>
      </c>
    </row>
    <row r="57" spans="1:6" ht="12.75" customHeight="1" x14ac:dyDescent="0.2">
      <c r="B57" s="56"/>
      <c r="C57" s="56" t="s">
        <v>31</v>
      </c>
      <c r="D57" s="61" t="s">
        <v>949</v>
      </c>
      <c r="E57" s="57" t="s">
        <v>818</v>
      </c>
      <c r="F57" s="56" t="s">
        <v>825</v>
      </c>
    </row>
    <row r="58" spans="1:6" ht="26.25" customHeight="1" x14ac:dyDescent="0.2">
      <c r="B58" s="56"/>
      <c r="C58" s="56" t="s">
        <v>32</v>
      </c>
      <c r="D58" s="61" t="s">
        <v>949</v>
      </c>
      <c r="E58" s="57" t="s">
        <v>818</v>
      </c>
      <c r="F58" s="68" t="s">
        <v>826</v>
      </c>
    </row>
    <row r="59" spans="1:6" ht="12.75" customHeight="1" x14ac:dyDescent="0.2">
      <c r="B59" s="56"/>
      <c r="C59" s="72" t="s">
        <v>29</v>
      </c>
      <c r="D59" s="61" t="s">
        <v>949</v>
      </c>
      <c r="E59" s="57" t="s">
        <v>818</v>
      </c>
      <c r="F59" s="56" t="s">
        <v>827</v>
      </c>
    </row>
    <row r="60" spans="1:6" ht="12.75" customHeight="1" x14ac:dyDescent="0.2">
      <c r="B60" s="56"/>
      <c r="C60" s="46" t="s">
        <v>842</v>
      </c>
      <c r="D60" s="61" t="s">
        <v>968</v>
      </c>
      <c r="E60" s="57" t="s">
        <v>841</v>
      </c>
      <c r="F60" s="56" t="s">
        <v>843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 t="s">
        <v>949</v>
      </c>
      <c r="E62" s="57" t="s">
        <v>828</v>
      </c>
      <c r="F62" s="128" t="s">
        <v>829</v>
      </c>
    </row>
    <row r="63" spans="1:6" ht="12.75" customHeight="1" x14ac:dyDescent="0.2">
      <c r="B63" s="56"/>
      <c r="C63" s="72" t="s">
        <v>35</v>
      </c>
      <c r="D63" s="61" t="s">
        <v>949</v>
      </c>
      <c r="E63" s="57" t="s">
        <v>828</v>
      </c>
      <c r="F63" s="56"/>
    </row>
    <row r="64" spans="1:6" ht="24" customHeight="1" x14ac:dyDescent="0.2">
      <c r="B64" s="56"/>
      <c r="C64" s="56" t="s">
        <v>36</v>
      </c>
      <c r="D64" s="61" t="s">
        <v>949</v>
      </c>
      <c r="E64" s="57" t="s">
        <v>828</v>
      </c>
      <c r="F64" s="68" t="s">
        <v>830</v>
      </c>
    </row>
    <row r="65" spans="2:6" ht="12.75" customHeight="1" x14ac:dyDescent="0.2">
      <c r="B65" s="56"/>
      <c r="C65" s="56" t="s">
        <v>831</v>
      </c>
      <c r="D65" s="61" t="s">
        <v>949</v>
      </c>
      <c r="E65" s="57" t="s">
        <v>828</v>
      </c>
      <c r="F65" s="56"/>
    </row>
    <row r="66" spans="2:6" ht="12.75" customHeight="1" x14ac:dyDescent="0.2">
      <c r="B66" s="67" t="s">
        <v>38</v>
      </c>
      <c r="C66" s="56"/>
      <c r="D66" s="61"/>
      <c r="E66" s="57"/>
      <c r="F66" s="56"/>
    </row>
    <row r="67" spans="2:6" ht="24.75" customHeight="1" x14ac:dyDescent="0.2">
      <c r="B67" s="56"/>
      <c r="C67" s="56" t="s">
        <v>39</v>
      </c>
      <c r="D67" s="61" t="s">
        <v>949</v>
      </c>
      <c r="E67" s="56" t="s">
        <v>832</v>
      </c>
      <c r="F67" s="68" t="s">
        <v>833</v>
      </c>
    </row>
    <row r="68" spans="2:6" ht="12.75" customHeight="1" x14ac:dyDescent="0.2">
      <c r="B68" s="56"/>
      <c r="C68" s="56" t="s">
        <v>834</v>
      </c>
      <c r="D68" s="61" t="s">
        <v>949</v>
      </c>
      <c r="E68" s="56" t="s">
        <v>832</v>
      </c>
      <c r="F68" s="68" t="s">
        <v>835</v>
      </c>
    </row>
    <row r="69" spans="2:6" ht="12.75" customHeight="1" x14ac:dyDescent="0.2">
      <c r="B69" s="56"/>
      <c r="C69" s="56" t="s">
        <v>40</v>
      </c>
      <c r="D69" s="61" t="s">
        <v>949</v>
      </c>
      <c r="E69" s="56" t="s">
        <v>836</v>
      </c>
      <c r="F69" s="68" t="s">
        <v>837</v>
      </c>
    </row>
    <row r="70" spans="2:6" ht="12.75" customHeight="1" x14ac:dyDescent="0.2">
      <c r="B70" s="56"/>
      <c r="C70" s="56" t="s">
        <v>41</v>
      </c>
      <c r="D70" s="61" t="s">
        <v>949</v>
      </c>
      <c r="E70" s="56" t="s">
        <v>836</v>
      </c>
      <c r="F70" s="56" t="s">
        <v>838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C2" activePane="bottomRight" state="frozen"/>
      <selection pane="topRight"/>
      <selection pane="bottomLeft"/>
      <selection pane="bottomRight" activeCell="B19" sqref="B19"/>
    </sheetView>
  </sheetViews>
  <sheetFormatPr defaultColWidth="9.140625" defaultRowHeight="12.75" x14ac:dyDescent="0.2"/>
  <cols>
    <col min="1" max="1" width="39.42578125" style="34" bestFit="1" customWidth="1"/>
    <col min="2" max="2" width="9" style="34" bestFit="1" customWidth="1"/>
    <col min="3" max="3" width="15.140625" style="34" bestFit="1" customWidth="1"/>
    <col min="4" max="4" width="18.140625" style="34" bestFit="1" customWidth="1"/>
    <col min="5" max="5" width="22.140625" style="34" bestFit="1" customWidth="1"/>
    <col min="6" max="6" width="19.28515625" style="34" bestFit="1" customWidth="1"/>
    <col min="7" max="7" width="12.28515625" style="34" bestFit="1" customWidth="1"/>
    <col min="8" max="8" width="12" style="34" bestFit="1" customWidth="1"/>
    <col min="9" max="9" width="16.140625" style="34" bestFit="1" customWidth="1"/>
    <col min="10" max="11" width="12" style="34" bestFit="1" customWidth="1"/>
    <col min="12" max="12" width="24.5703125" style="34" bestFit="1" customWidth="1"/>
    <col min="13" max="13" width="21.7109375" style="34" bestFit="1" customWidth="1"/>
    <col min="14" max="14" width="30.140625" style="34" bestFit="1" customWidth="1"/>
    <col min="15" max="15" width="12" style="34" bestFit="1" customWidth="1"/>
    <col min="16" max="16" width="15.140625" style="34" bestFit="1" customWidth="1"/>
    <col min="17" max="17" width="12.7109375" style="34" bestFit="1" customWidth="1"/>
    <col min="18" max="18" width="20.7109375" style="34" bestFit="1" customWidth="1"/>
    <col min="19" max="19" width="15.85546875" style="34" bestFit="1" customWidth="1"/>
    <col min="20" max="20" width="20.85546875" style="34" bestFit="1" customWidth="1"/>
    <col min="21" max="21" width="31.28515625" style="34" bestFit="1" customWidth="1"/>
    <col min="22" max="23" width="12" style="34" bestFit="1" customWidth="1"/>
    <col min="24" max="24" width="19" style="34" bestFit="1" customWidth="1"/>
    <col min="25" max="25" width="11.5703125" style="34" bestFit="1" customWidth="1"/>
    <col min="26" max="26" width="13.5703125" style="34" bestFit="1" customWidth="1"/>
    <col min="27" max="27" width="12.140625" style="34" bestFit="1" customWidth="1"/>
    <col min="28" max="28" width="14.140625" style="34" bestFit="1" customWidth="1"/>
    <col min="29" max="29" width="11.28515625" style="34" bestFit="1" customWidth="1"/>
    <col min="30" max="30" width="14.5703125" style="34" bestFit="1" customWidth="1"/>
    <col min="31" max="31" width="8.42578125" style="34" bestFit="1" customWidth="1"/>
    <col min="32" max="32" width="12.7109375" style="34" bestFit="1" customWidth="1"/>
    <col min="33" max="33" width="13.7109375" style="34" bestFit="1" customWidth="1"/>
    <col min="34" max="34" width="14.140625" style="34" bestFit="1" customWidth="1"/>
    <col min="35" max="38" width="12" style="34" bestFit="1" customWidth="1"/>
    <col min="39" max="39" width="14.5703125" style="34" bestFit="1" customWidth="1"/>
    <col min="40" max="40" width="13.42578125" style="34" bestFit="1" customWidth="1"/>
    <col min="41" max="42" width="12" style="34" bestFit="1" customWidth="1"/>
    <col min="43" max="43" width="21.4257812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4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65</v>
      </c>
      <c r="H1" s="42" t="s">
        <v>66</v>
      </c>
      <c r="I1" s="42" t="s">
        <v>67</v>
      </c>
      <c r="J1" s="42" t="s">
        <v>68</v>
      </c>
      <c r="K1" s="42" t="s">
        <v>69</v>
      </c>
      <c r="L1" s="42" t="s">
        <v>791</v>
      </c>
      <c r="M1" s="42" t="s">
        <v>792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70</v>
      </c>
      <c r="S1" s="42" t="s">
        <v>935</v>
      </c>
      <c r="T1" s="42" t="s">
        <v>972</v>
      </c>
      <c r="U1" s="42" t="s">
        <v>71</v>
      </c>
      <c r="V1" s="42" t="s">
        <v>72</v>
      </c>
      <c r="W1" s="42" t="s">
        <v>73</v>
      </c>
      <c r="X1" s="42" t="s">
        <v>74</v>
      </c>
      <c r="Y1" s="42" t="s">
        <v>75</v>
      </c>
      <c r="Z1" s="42" t="s">
        <v>76</v>
      </c>
      <c r="AA1" s="42" t="s">
        <v>77</v>
      </c>
      <c r="AB1" s="42" t="s">
        <v>78</v>
      </c>
      <c r="AC1" s="42" t="s">
        <v>79</v>
      </c>
      <c r="AD1" s="42" t="s">
        <v>80</v>
      </c>
      <c r="AE1" s="42" t="s">
        <v>846</v>
      </c>
      <c r="AF1" s="42" t="s">
        <v>81</v>
      </c>
      <c r="AG1" s="42" t="s">
        <v>82</v>
      </c>
      <c r="AH1" s="42" t="s">
        <v>83</v>
      </c>
      <c r="AI1" s="42" t="s">
        <v>84</v>
      </c>
      <c r="AJ1" s="42" t="s">
        <v>85</v>
      </c>
      <c r="AK1" s="42" t="s">
        <v>86</v>
      </c>
      <c r="AL1" s="42" t="s">
        <v>87</v>
      </c>
      <c r="AM1" s="42" t="s">
        <v>955</v>
      </c>
      <c r="AN1" s="42" t="s">
        <v>88</v>
      </c>
      <c r="AO1" s="42" t="s">
        <v>847</v>
      </c>
      <c r="AP1" s="42" t="s">
        <v>848</v>
      </c>
      <c r="AQ1" s="42" t="s">
        <v>89</v>
      </c>
      <c r="AR1" s="42" t="s">
        <v>90</v>
      </c>
      <c r="AS1" s="42" t="s">
        <v>91</v>
      </c>
      <c r="AT1" s="42" t="s">
        <v>92</v>
      </c>
      <c r="AU1" s="42" t="s">
        <v>93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974</v>
      </c>
      <c r="B3" t="s">
        <v>335</v>
      </c>
      <c r="C3" t="s">
        <v>211</v>
      </c>
      <c r="D3" t="s">
        <v>950</v>
      </c>
      <c r="E3">
        <v>91.617000000000004</v>
      </c>
      <c r="F3">
        <v>-0.31</v>
      </c>
      <c r="G3" s="129">
        <v>144317</v>
      </c>
      <c r="H3">
        <v>0.57170381052638597</v>
      </c>
      <c r="I3">
        <v>69786</v>
      </c>
      <c r="J3">
        <v>0</v>
      </c>
      <c r="K3">
        <v>0.72941073332422601</v>
      </c>
      <c r="L3" s="130">
        <v>138839.29639999999</v>
      </c>
      <c r="M3" s="129">
        <v>35940.5</v>
      </c>
      <c r="N3">
        <v>36</v>
      </c>
      <c r="O3">
        <v>25.838877</v>
      </c>
      <c r="P3">
        <v>0</v>
      </c>
      <c r="Q3">
        <v>54.1</v>
      </c>
      <c r="R3">
        <v>15318.6</v>
      </c>
      <c r="S3">
        <v>841.76533700000005</v>
      </c>
      <c r="T3">
        <v>958.69137200493196</v>
      </c>
      <c r="U3">
        <v>0.502234577045788</v>
      </c>
      <c r="V3">
        <v>9.5377760845003795E-2</v>
      </c>
      <c r="W3">
        <v>7.9370303175123492E-3</v>
      </c>
      <c r="X3">
        <v>13450.3</v>
      </c>
      <c r="Y3">
        <v>60.58</v>
      </c>
      <c r="Z3">
        <v>68412.482997689003</v>
      </c>
      <c r="AA3">
        <v>16.4677419354839</v>
      </c>
      <c r="AB3">
        <v>13.8951029547706</v>
      </c>
      <c r="AC3">
        <v>7.5</v>
      </c>
      <c r="AD3">
        <v>112.235378266667</v>
      </c>
      <c r="AE3">
        <v>0.27029999999999998</v>
      </c>
      <c r="AF3">
        <v>0.106672779083754</v>
      </c>
      <c r="AG3">
        <v>0.20223631719095</v>
      </c>
      <c r="AH3">
        <v>0.31120279946967899</v>
      </c>
      <c r="AI3">
        <v>164.62782905017599</v>
      </c>
      <c r="AJ3">
        <v>11.5370389239273</v>
      </c>
      <c r="AK3">
        <v>1.7291097432492899</v>
      </c>
      <c r="AL3">
        <v>4.3007396556452004</v>
      </c>
      <c r="AM3">
        <v>3.4</v>
      </c>
      <c r="AN3">
        <v>1.3561962559007801</v>
      </c>
      <c r="AO3">
        <v>43</v>
      </c>
      <c r="AP3">
        <v>8.8495575221238902E-3</v>
      </c>
      <c r="AQ3">
        <v>7.7</v>
      </c>
      <c r="AR3">
        <v>4.3211209178388996</v>
      </c>
      <c r="AS3">
        <v>27496.880000000001</v>
      </c>
      <c r="AT3">
        <v>0.60740074034301705</v>
      </c>
      <c r="AU3">
        <v>12894670.859999999</v>
      </c>
    </row>
    <row r="4" spans="1:47" ht="15" x14ac:dyDescent="0.25">
      <c r="A4" t="s">
        <v>975</v>
      </c>
      <c r="B4" t="s">
        <v>784</v>
      </c>
      <c r="C4" t="s">
        <v>95</v>
      </c>
      <c r="D4" t="s">
        <v>952</v>
      </c>
      <c r="E4">
        <v>80.378</v>
      </c>
      <c r="F4">
        <v>-12.74</v>
      </c>
      <c r="G4" s="129">
        <v>1309936</v>
      </c>
      <c r="H4">
        <v>0.37514913899067598</v>
      </c>
      <c r="I4">
        <v>1048294</v>
      </c>
      <c r="J4">
        <v>4.8689205177616596E-3</v>
      </c>
      <c r="K4">
        <v>0.83564069079773895</v>
      </c>
      <c r="L4" s="130">
        <v>146388.38500000001</v>
      </c>
      <c r="M4" s="129">
        <v>34507</v>
      </c>
      <c r="N4">
        <v>266</v>
      </c>
      <c r="O4">
        <v>108.574946</v>
      </c>
      <c r="P4">
        <v>47.34</v>
      </c>
      <c r="Q4">
        <v>-70.48</v>
      </c>
      <c r="R4">
        <v>16822.599999999999</v>
      </c>
      <c r="S4">
        <v>3449.4331929999998</v>
      </c>
      <c r="T4">
        <v>4466.9477078997998</v>
      </c>
      <c r="U4">
        <v>0.65804974295671204</v>
      </c>
      <c r="V4">
        <v>0.19073724382752499</v>
      </c>
      <c r="W4">
        <v>8.7689392162696703E-4</v>
      </c>
      <c r="X4">
        <v>12990.6</v>
      </c>
      <c r="Y4">
        <v>259.67</v>
      </c>
      <c r="Z4">
        <v>65335.414218045997</v>
      </c>
      <c r="AA4">
        <v>14.260377358490601</v>
      </c>
      <c r="AB4">
        <v>13.2839110910001</v>
      </c>
      <c r="AC4">
        <v>33</v>
      </c>
      <c r="AD4">
        <v>104.52827857575799</v>
      </c>
      <c r="AE4">
        <v>0.25800000000000001</v>
      </c>
      <c r="AF4">
        <v>0.11054554658232001</v>
      </c>
      <c r="AG4">
        <v>0.208110175215309</v>
      </c>
      <c r="AH4">
        <v>0.32010260419126302</v>
      </c>
      <c r="AI4">
        <v>202.18075288869599</v>
      </c>
      <c r="AJ4">
        <v>7.3657199290516804</v>
      </c>
      <c r="AK4">
        <v>1.2814320434637301</v>
      </c>
      <c r="AL4">
        <v>2.5514764220134798</v>
      </c>
      <c r="AM4">
        <v>2.5</v>
      </c>
      <c r="AN4">
        <v>1.9590721395467201</v>
      </c>
      <c r="AO4">
        <v>487</v>
      </c>
      <c r="AP4">
        <v>2.1376433785192901E-2</v>
      </c>
      <c r="AQ4">
        <v>3.84</v>
      </c>
      <c r="AR4">
        <v>4.1078072043476199</v>
      </c>
      <c r="AS4">
        <v>167811.21</v>
      </c>
      <c r="AT4">
        <v>0.51768891682179996</v>
      </c>
      <c r="AU4">
        <v>58028488.759999998</v>
      </c>
    </row>
    <row r="5" spans="1:47" ht="15" x14ac:dyDescent="0.25">
      <c r="A5" t="s">
        <v>976</v>
      </c>
      <c r="B5" t="s">
        <v>679</v>
      </c>
      <c r="C5" t="s">
        <v>142</v>
      </c>
      <c r="D5" t="s">
        <v>952</v>
      </c>
      <c r="E5">
        <v>77.051000000000002</v>
      </c>
      <c r="F5">
        <v>-8.32</v>
      </c>
      <c r="G5" s="129">
        <v>70925</v>
      </c>
      <c r="H5">
        <v>0.579306982182482</v>
      </c>
      <c r="I5">
        <v>177215</v>
      </c>
      <c r="J5">
        <v>0</v>
      </c>
      <c r="K5">
        <v>0.71166581604288004</v>
      </c>
      <c r="L5" s="130">
        <v>170328.9785</v>
      </c>
      <c r="M5" s="129">
        <v>43265</v>
      </c>
      <c r="N5">
        <v>39</v>
      </c>
      <c r="O5">
        <v>26.826650000000001</v>
      </c>
      <c r="P5">
        <v>0</v>
      </c>
      <c r="Q5">
        <v>-47.66</v>
      </c>
      <c r="R5">
        <v>12743.3</v>
      </c>
      <c r="S5">
        <v>1100.9190229999999</v>
      </c>
      <c r="T5">
        <v>1303.89391621812</v>
      </c>
      <c r="U5">
        <v>0.53756842477596101</v>
      </c>
      <c r="V5">
        <v>0.13349365659930101</v>
      </c>
      <c r="W5">
        <v>0</v>
      </c>
      <c r="X5">
        <v>10759.6</v>
      </c>
      <c r="Y5">
        <v>67.650000000000006</v>
      </c>
      <c r="Z5">
        <v>65166.402956393198</v>
      </c>
      <c r="AA5">
        <v>14.945945945945899</v>
      </c>
      <c r="AB5">
        <v>16.273747568366598</v>
      </c>
      <c r="AC5">
        <v>12.5</v>
      </c>
      <c r="AD5">
        <v>88.073521839999998</v>
      </c>
      <c r="AE5">
        <v>0.44230000000000003</v>
      </c>
      <c r="AF5">
        <v>0.111146505758771</v>
      </c>
      <c r="AG5">
        <v>0.15597875138051501</v>
      </c>
      <c r="AH5">
        <v>0.279130613605998</v>
      </c>
      <c r="AI5">
        <v>177.96949267539401</v>
      </c>
      <c r="AJ5">
        <v>7.7350764558770999</v>
      </c>
      <c r="AK5">
        <v>1.30955004338284</v>
      </c>
      <c r="AL5">
        <v>3.4591772571836898</v>
      </c>
      <c r="AM5">
        <v>0</v>
      </c>
      <c r="AN5">
        <v>1.2544915807799899</v>
      </c>
      <c r="AO5">
        <v>128</v>
      </c>
      <c r="AP5">
        <v>3.69127516778524E-2</v>
      </c>
      <c r="AQ5">
        <v>4.43</v>
      </c>
      <c r="AR5">
        <v>3.47289202864531</v>
      </c>
      <c r="AS5">
        <v>58295.91</v>
      </c>
      <c r="AT5">
        <v>0.41271074585756401</v>
      </c>
      <c r="AU5">
        <v>14029364.949999999</v>
      </c>
    </row>
    <row r="6" spans="1:47" ht="15" x14ac:dyDescent="0.25">
      <c r="A6" t="s">
        <v>977</v>
      </c>
      <c r="B6" t="s">
        <v>96</v>
      </c>
      <c r="C6" t="s">
        <v>97</v>
      </c>
      <c r="D6" t="s">
        <v>951</v>
      </c>
      <c r="E6">
        <v>61.176000000000002</v>
      </c>
      <c r="F6">
        <v>-11.31</v>
      </c>
      <c r="G6" t="s">
        <v>973</v>
      </c>
      <c r="H6" t="s">
        <v>973</v>
      </c>
      <c r="I6" t="s">
        <v>973</v>
      </c>
      <c r="J6" t="s">
        <v>973</v>
      </c>
      <c r="K6" t="s">
        <v>973</v>
      </c>
      <c r="L6" s="130">
        <v>106521.1949</v>
      </c>
      <c r="M6" s="129">
        <v>32347</v>
      </c>
      <c r="N6">
        <v>373</v>
      </c>
      <c r="O6">
        <v>3278.5849410000001</v>
      </c>
      <c r="P6">
        <v>2466.6</v>
      </c>
      <c r="Q6">
        <v>-1180.95</v>
      </c>
      <c r="R6">
        <v>22333.4</v>
      </c>
      <c r="S6">
        <v>19744.163553999999</v>
      </c>
      <c r="T6">
        <v>29352.235361702202</v>
      </c>
      <c r="U6">
        <v>1</v>
      </c>
      <c r="V6">
        <v>0.214980561845076</v>
      </c>
      <c r="W6">
        <v>0.107958774914431</v>
      </c>
      <c r="X6">
        <v>15022.9</v>
      </c>
      <c r="Y6">
        <v>1602.95</v>
      </c>
      <c r="Z6">
        <v>73969.890514364102</v>
      </c>
      <c r="AA6">
        <v>13.344972907886801</v>
      </c>
      <c r="AB6">
        <v>12.317392029695201</v>
      </c>
      <c r="AC6">
        <v>164</v>
      </c>
      <c r="AD6">
        <v>120.391241182927</v>
      </c>
      <c r="AE6">
        <v>0.17860000000000001</v>
      </c>
      <c r="AF6">
        <v>0.102626967514277</v>
      </c>
      <c r="AG6">
        <v>0.15833325478337801</v>
      </c>
      <c r="AH6">
        <v>0.27449125259861901</v>
      </c>
      <c r="AI6">
        <v>208.94260669575101</v>
      </c>
      <c r="AJ6">
        <v>8.1767673923261199</v>
      </c>
      <c r="AK6">
        <v>1.32046188524401</v>
      </c>
      <c r="AL6">
        <v>4.2779724327137503</v>
      </c>
      <c r="AM6">
        <v>3.56</v>
      </c>
      <c r="AN6">
        <v>0.73333889247600204</v>
      </c>
      <c r="AO6">
        <v>55</v>
      </c>
      <c r="AP6">
        <v>0.21292032928700999</v>
      </c>
      <c r="AQ6">
        <v>75.38</v>
      </c>
      <c r="AR6">
        <v>4.0555313962838104</v>
      </c>
      <c r="AS6">
        <v>-435685.24</v>
      </c>
      <c r="AT6">
        <v>0.66355502237696296</v>
      </c>
      <c r="AU6">
        <v>440954767.70999998</v>
      </c>
    </row>
    <row r="7" spans="1:47" ht="15" x14ac:dyDescent="0.25">
      <c r="A7" t="s">
        <v>978</v>
      </c>
      <c r="B7" t="s">
        <v>407</v>
      </c>
      <c r="C7" t="s">
        <v>105</v>
      </c>
      <c r="D7" t="s">
        <v>953</v>
      </c>
      <c r="E7">
        <v>85.483999999999995</v>
      </c>
      <c r="F7">
        <v>9.8699999999999992</v>
      </c>
      <c r="G7" s="129">
        <v>1199109</v>
      </c>
      <c r="H7">
        <v>0.56708232558528004</v>
      </c>
      <c r="I7">
        <v>1199109</v>
      </c>
      <c r="J7">
        <v>1.1106334447756499E-2</v>
      </c>
      <c r="K7">
        <v>0.49295750277413802</v>
      </c>
      <c r="L7" s="130">
        <v>213383.02129999999</v>
      </c>
      <c r="M7" s="129">
        <v>40163</v>
      </c>
      <c r="N7">
        <v>100</v>
      </c>
      <c r="O7">
        <v>41.12182</v>
      </c>
      <c r="P7">
        <v>0</v>
      </c>
      <c r="Q7">
        <v>103.51</v>
      </c>
      <c r="R7">
        <v>15024.5</v>
      </c>
      <c r="S7">
        <v>1402.8754180000001</v>
      </c>
      <c r="T7">
        <v>1760.3641486551801</v>
      </c>
      <c r="U7">
        <v>0.471493810151002</v>
      </c>
      <c r="V7">
        <v>0.196288802602713</v>
      </c>
      <c r="W7">
        <v>0</v>
      </c>
      <c r="X7">
        <v>11973.4</v>
      </c>
      <c r="Y7">
        <v>103</v>
      </c>
      <c r="Z7">
        <v>69357.922330097106</v>
      </c>
      <c r="AA7">
        <v>15.0660377358491</v>
      </c>
      <c r="AB7">
        <v>13.620149689320399</v>
      </c>
      <c r="AC7">
        <v>9</v>
      </c>
      <c r="AD7">
        <v>155.875046444444</v>
      </c>
      <c r="AE7">
        <v>0.18429999999999999</v>
      </c>
      <c r="AF7">
        <v>0.118045386315561</v>
      </c>
      <c r="AG7">
        <v>0.17134337892950999</v>
      </c>
      <c r="AH7">
        <v>0.297957000476408</v>
      </c>
      <c r="AI7">
        <v>167.54303125154601</v>
      </c>
      <c r="AJ7">
        <v>8.5329757660332994</v>
      </c>
      <c r="AK7">
        <v>1.5584954603857999</v>
      </c>
      <c r="AL7">
        <v>4.9272898035244799</v>
      </c>
      <c r="AM7">
        <v>0.5</v>
      </c>
      <c r="AN7">
        <v>1.05002347734437</v>
      </c>
      <c r="AO7">
        <v>174</v>
      </c>
      <c r="AP7">
        <v>0</v>
      </c>
      <c r="AQ7">
        <v>5.15</v>
      </c>
      <c r="AR7">
        <v>4.3129846114470398</v>
      </c>
      <c r="AS7">
        <v>-30970.799999999999</v>
      </c>
      <c r="AT7">
        <v>0.45121611789479699</v>
      </c>
      <c r="AU7">
        <v>21077525.649999999</v>
      </c>
    </row>
    <row r="8" spans="1:47" ht="15" x14ac:dyDescent="0.25">
      <c r="A8" t="s">
        <v>979</v>
      </c>
      <c r="B8" t="s">
        <v>395</v>
      </c>
      <c r="C8" t="s">
        <v>163</v>
      </c>
      <c r="D8" t="s">
        <v>951</v>
      </c>
      <c r="E8">
        <v>90.361000000000004</v>
      </c>
      <c r="F8">
        <v>-2.46</v>
      </c>
      <c r="G8" s="129">
        <v>48412</v>
      </c>
      <c r="H8">
        <v>0.542956921188126</v>
      </c>
      <c r="I8">
        <v>-44561</v>
      </c>
      <c r="J8">
        <v>0</v>
      </c>
      <c r="K8">
        <v>0.68744092508957999</v>
      </c>
      <c r="L8" s="130">
        <v>157740.01670000001</v>
      </c>
      <c r="M8" s="129">
        <v>45961.5</v>
      </c>
      <c r="N8">
        <v>64</v>
      </c>
      <c r="O8">
        <v>8.1143739999999998</v>
      </c>
      <c r="P8">
        <v>0.44</v>
      </c>
      <c r="Q8">
        <v>27.1</v>
      </c>
      <c r="R8">
        <v>10985.3</v>
      </c>
      <c r="S8">
        <v>1051.1656359999999</v>
      </c>
      <c r="T8">
        <v>1256.36325561135</v>
      </c>
      <c r="U8">
        <v>0.41203143269421</v>
      </c>
      <c r="V8">
        <v>0.145214104963378</v>
      </c>
      <c r="W8">
        <v>0</v>
      </c>
      <c r="X8">
        <v>9191.1</v>
      </c>
      <c r="Y8">
        <v>66.98</v>
      </c>
      <c r="Z8">
        <v>59056.742012541101</v>
      </c>
      <c r="AA8">
        <v>13.056338028169</v>
      </c>
      <c r="AB8">
        <v>15.693724037026</v>
      </c>
      <c r="AC8">
        <v>19</v>
      </c>
      <c r="AD8">
        <v>55.324507157894701</v>
      </c>
      <c r="AE8">
        <v>0.20880000000000001</v>
      </c>
      <c r="AF8">
        <v>0.11534497925720399</v>
      </c>
      <c r="AG8">
        <v>0.14222245334526501</v>
      </c>
      <c r="AH8">
        <v>0.27017858685843499</v>
      </c>
      <c r="AI8">
        <v>189.70464137204701</v>
      </c>
      <c r="AJ8">
        <v>6.0481788366740101</v>
      </c>
      <c r="AK8">
        <v>1.5913627633380301</v>
      </c>
      <c r="AL8">
        <v>2.3759379372251299</v>
      </c>
      <c r="AM8">
        <v>3.25</v>
      </c>
      <c r="AN8">
        <v>0.97693286453789496</v>
      </c>
      <c r="AO8">
        <v>73</v>
      </c>
      <c r="AP8">
        <v>0</v>
      </c>
      <c r="AQ8">
        <v>6.58</v>
      </c>
      <c r="AR8">
        <v>4.99565443876386</v>
      </c>
      <c r="AS8">
        <v>100949.33</v>
      </c>
      <c r="AT8">
        <v>0.46860676991664302</v>
      </c>
      <c r="AU8">
        <v>11547319.890000001</v>
      </c>
    </row>
    <row r="9" spans="1:47" ht="15" x14ac:dyDescent="0.25">
      <c r="A9" t="s">
        <v>980</v>
      </c>
      <c r="B9" t="s">
        <v>98</v>
      </c>
      <c r="C9" t="s">
        <v>99</v>
      </c>
      <c r="D9" t="s">
        <v>951</v>
      </c>
      <c r="E9">
        <v>72.772000000000006</v>
      </c>
      <c r="F9">
        <v>-4.7</v>
      </c>
      <c r="G9" s="129">
        <v>1056036</v>
      </c>
      <c r="H9">
        <v>0.362361615485294</v>
      </c>
      <c r="I9">
        <v>1056036</v>
      </c>
      <c r="J9">
        <v>3.8484122260385402E-3</v>
      </c>
      <c r="K9">
        <v>0.68692892482684498</v>
      </c>
      <c r="L9" s="130">
        <v>105270.73639999999</v>
      </c>
      <c r="M9" s="129">
        <v>31805.5</v>
      </c>
      <c r="N9">
        <v>100</v>
      </c>
      <c r="O9">
        <v>114.352682</v>
      </c>
      <c r="P9">
        <v>23.46</v>
      </c>
      <c r="Q9">
        <v>-151.6</v>
      </c>
      <c r="R9">
        <v>16820.599999999999</v>
      </c>
      <c r="S9">
        <v>2861.5654460000001</v>
      </c>
      <c r="T9">
        <v>4088.6326198562401</v>
      </c>
      <c r="U9">
        <v>1</v>
      </c>
      <c r="V9">
        <v>0.20401549082725401</v>
      </c>
      <c r="W9">
        <v>3.1859844452427001E-3</v>
      </c>
      <c r="X9">
        <v>11772.4</v>
      </c>
      <c r="Y9">
        <v>211.4</v>
      </c>
      <c r="Z9">
        <v>68660.664616840106</v>
      </c>
      <c r="AA9">
        <v>15.756880733945</v>
      </c>
      <c r="AB9">
        <v>13.5362603878903</v>
      </c>
      <c r="AC9">
        <v>32</v>
      </c>
      <c r="AD9">
        <v>89.423920187500002</v>
      </c>
      <c r="AE9">
        <v>0.35630000000000001</v>
      </c>
      <c r="AF9">
        <v>0.115668966567284</v>
      </c>
      <c r="AG9">
        <v>0.171557969880822</v>
      </c>
      <c r="AH9">
        <v>0.28795495145190397</v>
      </c>
      <c r="AI9">
        <v>191.085267948123</v>
      </c>
      <c r="AJ9">
        <v>12.521095897425599</v>
      </c>
      <c r="AK9">
        <v>1.5590745478718999</v>
      </c>
      <c r="AL9">
        <v>4.5622524931282404</v>
      </c>
      <c r="AM9">
        <v>4.7</v>
      </c>
      <c r="AN9">
        <v>1.1220061577424301</v>
      </c>
      <c r="AO9">
        <v>12</v>
      </c>
      <c r="AP9">
        <v>3.3660589060308603E-2</v>
      </c>
      <c r="AQ9">
        <v>113.58</v>
      </c>
      <c r="AR9">
        <v>4.2357595268342196</v>
      </c>
      <c r="AS9">
        <v>-410072.52</v>
      </c>
      <c r="AT9">
        <v>0.61883765297760196</v>
      </c>
      <c r="AU9">
        <v>48133207.32</v>
      </c>
    </row>
    <row r="10" spans="1:47" ht="15" x14ac:dyDescent="0.25">
      <c r="A10" t="s">
        <v>981</v>
      </c>
      <c r="B10" t="s">
        <v>478</v>
      </c>
      <c r="C10" t="s">
        <v>215</v>
      </c>
      <c r="D10" t="s">
        <v>951</v>
      </c>
      <c r="E10">
        <v>79.721000000000004</v>
      </c>
      <c r="F10">
        <v>-6.69</v>
      </c>
      <c r="G10" s="129">
        <v>-3051787</v>
      </c>
      <c r="H10">
        <v>0.40920162798364901</v>
      </c>
      <c r="I10">
        <v>-3051787</v>
      </c>
      <c r="J10">
        <v>3.3430785462372201E-2</v>
      </c>
      <c r="K10">
        <v>0.66654542035535402</v>
      </c>
      <c r="L10" s="130">
        <v>207883.14569999999</v>
      </c>
      <c r="M10" s="129">
        <v>45720</v>
      </c>
      <c r="N10">
        <v>88</v>
      </c>
      <c r="O10">
        <v>30.432486000000001</v>
      </c>
      <c r="P10">
        <v>14</v>
      </c>
      <c r="Q10">
        <v>59.51</v>
      </c>
      <c r="R10">
        <v>15127</v>
      </c>
      <c r="S10">
        <v>1517.9476540000001</v>
      </c>
      <c r="T10">
        <v>1911.1778684753499</v>
      </c>
      <c r="U10">
        <v>0.42006696101787999</v>
      </c>
      <c r="V10">
        <v>0.19239267719834</v>
      </c>
      <c r="W10">
        <v>0</v>
      </c>
      <c r="X10">
        <v>12014.6</v>
      </c>
      <c r="Y10">
        <v>103.68</v>
      </c>
      <c r="Z10">
        <v>62981.758101851803</v>
      </c>
      <c r="AA10">
        <v>11.651376146789</v>
      </c>
      <c r="AB10">
        <v>14.6406988233025</v>
      </c>
      <c r="AC10">
        <v>16</v>
      </c>
      <c r="AD10">
        <v>94.871728375000004</v>
      </c>
      <c r="AE10">
        <v>0.27029999999999998</v>
      </c>
      <c r="AF10">
        <v>0.106012687428668</v>
      </c>
      <c r="AG10">
        <v>0.16385355414167199</v>
      </c>
      <c r="AH10">
        <v>0.27230325376120001</v>
      </c>
      <c r="AI10">
        <v>79.877589770957897</v>
      </c>
      <c r="AJ10">
        <v>20.3331613195876</v>
      </c>
      <c r="AK10">
        <v>2.6772053608247401</v>
      </c>
      <c r="AL10">
        <v>8.2296663092783504</v>
      </c>
      <c r="AM10">
        <v>0</v>
      </c>
      <c r="AN10">
        <v>1.4659561399533001</v>
      </c>
      <c r="AO10">
        <v>98</v>
      </c>
      <c r="AP10">
        <v>1.7985611510791401E-2</v>
      </c>
      <c r="AQ10">
        <v>8.1199999999999992</v>
      </c>
      <c r="AR10">
        <v>4.4508544698194603</v>
      </c>
      <c r="AS10">
        <v>-47946.67</v>
      </c>
      <c r="AT10">
        <v>0.56726447417914605</v>
      </c>
      <c r="AU10">
        <v>22961975.210000001</v>
      </c>
    </row>
    <row r="11" spans="1:47" ht="15" x14ac:dyDescent="0.25">
      <c r="A11" t="s">
        <v>982</v>
      </c>
      <c r="B11" t="s">
        <v>336</v>
      </c>
      <c r="C11" t="s">
        <v>172</v>
      </c>
      <c r="D11" t="s">
        <v>954</v>
      </c>
      <c r="E11">
        <v>92.808999999999997</v>
      </c>
      <c r="F11">
        <v>3.27</v>
      </c>
      <c r="G11" s="129">
        <v>-2086831</v>
      </c>
      <c r="H11">
        <v>0.43144938244831899</v>
      </c>
      <c r="I11">
        <v>-1687373</v>
      </c>
      <c r="J11">
        <v>0</v>
      </c>
      <c r="K11">
        <v>0.84019617085874798</v>
      </c>
      <c r="L11" s="130">
        <v>189622.47219999999</v>
      </c>
      <c r="M11" s="129">
        <v>46894</v>
      </c>
      <c r="N11">
        <v>108</v>
      </c>
      <c r="O11">
        <v>88.478115000000003</v>
      </c>
      <c r="P11">
        <v>3</v>
      </c>
      <c r="Q11">
        <v>-80.92</v>
      </c>
      <c r="R11">
        <v>12288</v>
      </c>
      <c r="S11">
        <v>3578.0464280000001</v>
      </c>
      <c r="T11">
        <v>4321.6396926812904</v>
      </c>
      <c r="U11">
        <v>0.33998475382555898</v>
      </c>
      <c r="V11">
        <v>0.12869959299477299</v>
      </c>
      <c r="W11">
        <v>1.09991437483941E-2</v>
      </c>
      <c r="X11">
        <v>10173.700000000001</v>
      </c>
      <c r="Y11">
        <v>212.7</v>
      </c>
      <c r="Z11">
        <v>76703.404560413706</v>
      </c>
      <c r="AA11">
        <v>17</v>
      </c>
      <c r="AB11">
        <v>16.822033041843</v>
      </c>
      <c r="AC11">
        <v>20.329999999999998</v>
      </c>
      <c r="AD11">
        <v>175.99834864731901</v>
      </c>
      <c r="AE11">
        <v>0.50370000000000004</v>
      </c>
      <c r="AF11">
        <v>0.110134897522168</v>
      </c>
      <c r="AG11">
        <v>0.140856353538272</v>
      </c>
      <c r="AH11">
        <v>0.26250687716813997</v>
      </c>
      <c r="AI11">
        <v>140.978886146527</v>
      </c>
      <c r="AJ11">
        <v>9.1458662765225593</v>
      </c>
      <c r="AK11">
        <v>2.1603611013641202</v>
      </c>
      <c r="AL11">
        <v>3.5885508366886101</v>
      </c>
      <c r="AM11">
        <v>2</v>
      </c>
      <c r="AN11">
        <v>0.94325246376826499</v>
      </c>
      <c r="AO11">
        <v>19</v>
      </c>
      <c r="AP11">
        <v>3.8983050847457602E-2</v>
      </c>
      <c r="AQ11">
        <v>85.11</v>
      </c>
      <c r="AR11">
        <v>4.1922706405024197</v>
      </c>
      <c r="AS11">
        <v>1149764.72</v>
      </c>
      <c r="AT11">
        <v>0.41050954809528301</v>
      </c>
      <c r="AU11">
        <v>43967147.490000002</v>
      </c>
    </row>
    <row r="12" spans="1:47" ht="15" x14ac:dyDescent="0.25">
      <c r="A12" t="s">
        <v>983</v>
      </c>
      <c r="B12" t="s">
        <v>699</v>
      </c>
      <c r="C12" t="s">
        <v>288</v>
      </c>
      <c r="D12" t="s">
        <v>954</v>
      </c>
      <c r="E12">
        <v>101.16800000000001</v>
      </c>
      <c r="F12">
        <v>3.23</v>
      </c>
      <c r="G12" s="129">
        <v>-1634942</v>
      </c>
      <c r="H12">
        <v>0.62510493673083001</v>
      </c>
      <c r="I12">
        <v>-1634942</v>
      </c>
      <c r="J12">
        <v>0</v>
      </c>
      <c r="K12">
        <v>0.68223201767129704</v>
      </c>
      <c r="L12" s="130">
        <v>190963.32190000001</v>
      </c>
      <c r="M12" s="129">
        <v>51417</v>
      </c>
      <c r="N12">
        <v>35</v>
      </c>
      <c r="O12">
        <v>5.9547990000000004</v>
      </c>
      <c r="P12">
        <v>0</v>
      </c>
      <c r="Q12">
        <v>174.34</v>
      </c>
      <c r="R12">
        <v>13613.2</v>
      </c>
      <c r="S12">
        <v>1070.126657</v>
      </c>
      <c r="T12">
        <v>1234.4617926363701</v>
      </c>
      <c r="U12">
        <v>0.20024277275806601</v>
      </c>
      <c r="V12">
        <v>0.113979274511241</v>
      </c>
      <c r="W12">
        <v>4.7110152494780804E-3</v>
      </c>
      <c r="X12">
        <v>11801</v>
      </c>
      <c r="Y12">
        <v>68.25</v>
      </c>
      <c r="Z12">
        <v>71825.510769230794</v>
      </c>
      <c r="AA12">
        <v>17.549295774647899</v>
      </c>
      <c r="AB12">
        <v>15.679511457875501</v>
      </c>
      <c r="AC12">
        <v>7</v>
      </c>
      <c r="AD12">
        <v>152.87523671428599</v>
      </c>
      <c r="AE12">
        <v>0.28260000000000002</v>
      </c>
      <c r="AF12">
        <v>0.114302410251808</v>
      </c>
      <c r="AG12">
        <v>0.16910856661505799</v>
      </c>
      <c r="AH12">
        <v>0.28499940206636898</v>
      </c>
      <c r="AI12">
        <v>140.35721754756699</v>
      </c>
      <c r="AJ12">
        <v>8.5275906790945406</v>
      </c>
      <c r="AK12">
        <v>1.5338894141145101</v>
      </c>
      <c r="AL12">
        <v>4.5806797603195699</v>
      </c>
      <c r="AM12">
        <v>1.5</v>
      </c>
      <c r="AN12">
        <v>1.07187578858821</v>
      </c>
      <c r="AO12">
        <v>68</v>
      </c>
      <c r="AP12">
        <v>2.9090909090909101E-2</v>
      </c>
      <c r="AQ12">
        <v>7.69</v>
      </c>
      <c r="AR12">
        <v>5.2432727446877498</v>
      </c>
      <c r="AS12">
        <v>-121263.63</v>
      </c>
      <c r="AT12">
        <v>0.70461026018738104</v>
      </c>
      <c r="AU12">
        <v>14567831.82</v>
      </c>
    </row>
    <row r="13" spans="1:47" ht="15" x14ac:dyDescent="0.25">
      <c r="A13" t="s">
        <v>984</v>
      </c>
      <c r="B13" t="s">
        <v>463</v>
      </c>
      <c r="C13" t="s">
        <v>195</v>
      </c>
      <c r="D13" t="s">
        <v>950</v>
      </c>
      <c r="E13">
        <v>94.085999999999999</v>
      </c>
      <c r="F13">
        <v>1.73</v>
      </c>
      <c r="G13" s="129">
        <v>1988194</v>
      </c>
      <c r="H13">
        <v>0.44718962408146301</v>
      </c>
      <c r="I13">
        <v>1858786</v>
      </c>
      <c r="J13">
        <v>8.9855156707288799E-3</v>
      </c>
      <c r="K13">
        <v>0.64652802587415703</v>
      </c>
      <c r="L13" s="130">
        <v>137247.014</v>
      </c>
      <c r="M13" s="129">
        <v>39309</v>
      </c>
      <c r="N13">
        <v>13</v>
      </c>
      <c r="O13">
        <v>9.5100069999999999</v>
      </c>
      <c r="P13">
        <v>0</v>
      </c>
      <c r="Q13">
        <v>118.62</v>
      </c>
      <c r="R13">
        <v>13658.6</v>
      </c>
      <c r="S13">
        <v>794.56482900000003</v>
      </c>
      <c r="T13">
        <v>909.10326125637005</v>
      </c>
      <c r="U13">
        <v>0.40654927981968397</v>
      </c>
      <c r="V13">
        <v>0.111351616344951</v>
      </c>
      <c r="W13">
        <v>1.2585505467924501E-3</v>
      </c>
      <c r="X13">
        <v>11937.7</v>
      </c>
      <c r="Y13">
        <v>57.08</v>
      </c>
      <c r="Z13">
        <v>67563.518220042097</v>
      </c>
      <c r="AA13">
        <v>14.016393442623</v>
      </c>
      <c r="AB13">
        <v>13.9201967238963</v>
      </c>
      <c r="AC13">
        <v>7</v>
      </c>
      <c r="AD13">
        <v>113.509261285714</v>
      </c>
      <c r="AE13">
        <v>0.18429999999999999</v>
      </c>
      <c r="AF13">
        <v>9.9796771718585101E-2</v>
      </c>
      <c r="AG13">
        <v>0.20155591698005301</v>
      </c>
      <c r="AH13">
        <v>0.30259266494562997</v>
      </c>
      <c r="AI13">
        <v>168.980547715635</v>
      </c>
      <c r="AJ13">
        <v>6.2043472658752004</v>
      </c>
      <c r="AK13">
        <v>0.85666743628319897</v>
      </c>
      <c r="AL13">
        <v>2.8184644660599099</v>
      </c>
      <c r="AM13">
        <v>2</v>
      </c>
      <c r="AN13">
        <v>1.7762264333028699</v>
      </c>
      <c r="AO13">
        <v>65</v>
      </c>
      <c r="AP13">
        <v>0</v>
      </c>
      <c r="AQ13">
        <v>7.86</v>
      </c>
      <c r="AR13">
        <v>4.2826943545451899</v>
      </c>
      <c r="AS13">
        <v>-20628.23</v>
      </c>
      <c r="AT13">
        <v>0.55905514483268903</v>
      </c>
      <c r="AU13">
        <v>10852636.75</v>
      </c>
    </row>
    <row r="14" spans="1:47" ht="15" x14ac:dyDescent="0.25">
      <c r="A14" t="s">
        <v>985</v>
      </c>
      <c r="B14" t="s">
        <v>576</v>
      </c>
      <c r="C14" t="s">
        <v>236</v>
      </c>
      <c r="D14" t="s">
        <v>950</v>
      </c>
      <c r="E14">
        <v>102.227</v>
      </c>
      <c r="F14">
        <v>-0.13</v>
      </c>
      <c r="G14" s="129">
        <v>-1474076</v>
      </c>
      <c r="H14">
        <v>4.3664821194121302E-2</v>
      </c>
      <c r="I14">
        <v>-1474076</v>
      </c>
      <c r="J14">
        <v>0</v>
      </c>
      <c r="K14">
        <v>0.87678345560843296</v>
      </c>
      <c r="L14" s="130">
        <v>295543.21509999997</v>
      </c>
      <c r="M14" s="129">
        <v>59500.5</v>
      </c>
      <c r="N14">
        <v>0</v>
      </c>
      <c r="O14">
        <v>105.668018</v>
      </c>
      <c r="P14">
        <v>13</v>
      </c>
      <c r="Q14">
        <v>-85.92</v>
      </c>
      <c r="R14">
        <v>14062.3</v>
      </c>
      <c r="S14">
        <v>3884.8376400000002</v>
      </c>
      <c r="T14">
        <v>4565.85907134427</v>
      </c>
      <c r="U14">
        <v>0.169527925753932</v>
      </c>
      <c r="V14">
        <v>0.118442578722543</v>
      </c>
      <c r="W14">
        <v>6.1622039885301403E-3</v>
      </c>
      <c r="X14">
        <v>11964.8</v>
      </c>
      <c r="Y14">
        <v>238.18</v>
      </c>
      <c r="Z14">
        <v>76803.997270971493</v>
      </c>
      <c r="AA14">
        <v>14.4262948207171</v>
      </c>
      <c r="AB14">
        <v>16.3105115458897</v>
      </c>
      <c r="AC14">
        <v>24</v>
      </c>
      <c r="AD14">
        <v>161.868235</v>
      </c>
      <c r="AE14">
        <v>0.35630000000000001</v>
      </c>
      <c r="AF14">
        <v>0.12279716633047399</v>
      </c>
      <c r="AG14">
        <v>0.13194689009551799</v>
      </c>
      <c r="AH14">
        <v>0.26066960685601198</v>
      </c>
      <c r="AI14">
        <v>159.30163815031401</v>
      </c>
      <c r="AJ14">
        <v>9.0858518956599301</v>
      </c>
      <c r="AK14">
        <v>1.06092995034426</v>
      </c>
      <c r="AL14">
        <v>2.5059421420965302</v>
      </c>
      <c r="AM14">
        <v>2.2000000000000002</v>
      </c>
      <c r="AN14">
        <v>1.1323368121359201</v>
      </c>
      <c r="AO14">
        <v>74</v>
      </c>
      <c r="AP14">
        <v>0.129859719438878</v>
      </c>
      <c r="AQ14">
        <v>29.85</v>
      </c>
      <c r="AR14">
        <v>4.4100547683956997</v>
      </c>
      <c r="AS14">
        <v>416228.29</v>
      </c>
      <c r="AT14">
        <v>0.40361189114370999</v>
      </c>
      <c r="AU14">
        <v>54629563.609999999</v>
      </c>
    </row>
    <row r="15" spans="1:47" ht="15" x14ac:dyDescent="0.25">
      <c r="A15" t="s">
        <v>986</v>
      </c>
      <c r="B15" t="s">
        <v>639</v>
      </c>
      <c r="C15" t="s">
        <v>383</v>
      </c>
      <c r="D15" t="s">
        <v>951</v>
      </c>
      <c r="E15">
        <v>95.664000000000001</v>
      </c>
      <c r="F15">
        <v>-3.19</v>
      </c>
      <c r="G15" s="129">
        <v>225045</v>
      </c>
      <c r="H15">
        <v>0.72647097055741805</v>
      </c>
      <c r="I15">
        <v>-40776</v>
      </c>
      <c r="J15">
        <v>0</v>
      </c>
      <c r="K15">
        <v>0.65713208425958802</v>
      </c>
      <c r="L15" s="130">
        <v>172295.66209999999</v>
      </c>
      <c r="M15" s="129">
        <v>40255</v>
      </c>
      <c r="N15">
        <v>28</v>
      </c>
      <c r="O15">
        <v>16.550560999999998</v>
      </c>
      <c r="P15">
        <v>0</v>
      </c>
      <c r="Q15">
        <v>55.3</v>
      </c>
      <c r="R15">
        <v>15606.1</v>
      </c>
      <c r="S15">
        <v>659.27360099999999</v>
      </c>
      <c r="T15">
        <v>771.10043998609399</v>
      </c>
      <c r="U15">
        <v>0.36228511446190897</v>
      </c>
      <c r="V15">
        <v>0.16011674946468801</v>
      </c>
      <c r="W15">
        <v>6.0672837406696E-3</v>
      </c>
      <c r="X15">
        <v>13342.9</v>
      </c>
      <c r="Y15">
        <v>54.35</v>
      </c>
      <c r="Z15">
        <v>61232.854461821502</v>
      </c>
      <c r="AA15">
        <v>14.551724137931</v>
      </c>
      <c r="AB15">
        <v>12.130149052437901</v>
      </c>
      <c r="AC15">
        <v>8.5</v>
      </c>
      <c r="AD15">
        <v>77.561600117647103</v>
      </c>
      <c r="AE15">
        <v>0.25800000000000001</v>
      </c>
      <c r="AF15">
        <v>0.106153174457461</v>
      </c>
      <c r="AG15">
        <v>0.20716983052549301</v>
      </c>
      <c r="AH15">
        <v>0.31515673845845898</v>
      </c>
      <c r="AI15">
        <v>216.79618262160599</v>
      </c>
      <c r="AJ15">
        <v>7.3611725484159898</v>
      </c>
      <c r="AK15">
        <v>1.94173758815627</v>
      </c>
      <c r="AL15">
        <v>2.8206431909772798</v>
      </c>
      <c r="AM15">
        <v>2.9</v>
      </c>
      <c r="AN15">
        <v>0.98114087021929097</v>
      </c>
      <c r="AO15">
        <v>65</v>
      </c>
      <c r="AP15">
        <v>0</v>
      </c>
      <c r="AQ15">
        <v>5.15</v>
      </c>
      <c r="AR15">
        <v>5.5746309425341698</v>
      </c>
      <c r="AS15">
        <v>-21929.61</v>
      </c>
      <c r="AT15">
        <v>0.39569644807030901</v>
      </c>
      <c r="AU15">
        <v>10288720.960000001</v>
      </c>
    </row>
    <row r="16" spans="1:47" ht="15" x14ac:dyDescent="0.25">
      <c r="A16" t="s">
        <v>987</v>
      </c>
      <c r="B16" t="s">
        <v>517</v>
      </c>
      <c r="C16" t="s">
        <v>178</v>
      </c>
      <c r="D16" t="s">
        <v>951</v>
      </c>
      <c r="E16">
        <v>95.938999999999993</v>
      </c>
      <c r="F16">
        <v>-3.55</v>
      </c>
      <c r="G16" s="129">
        <v>227652</v>
      </c>
      <c r="H16">
        <v>0.55299779965459295</v>
      </c>
      <c r="I16">
        <v>92652</v>
      </c>
      <c r="J16">
        <v>0</v>
      </c>
      <c r="K16">
        <v>0.70097216805516205</v>
      </c>
      <c r="L16" s="130">
        <v>465565.64840000001</v>
      </c>
      <c r="M16" s="129">
        <v>42029.5</v>
      </c>
      <c r="N16">
        <v>23</v>
      </c>
      <c r="O16">
        <v>10.633137</v>
      </c>
      <c r="P16">
        <v>1</v>
      </c>
      <c r="Q16">
        <v>163.35</v>
      </c>
      <c r="R16">
        <v>15043.9</v>
      </c>
      <c r="S16">
        <v>563.82880899999998</v>
      </c>
      <c r="T16">
        <v>657.95473104199095</v>
      </c>
      <c r="U16">
        <v>0.41954073687639498</v>
      </c>
      <c r="V16">
        <v>0.115583118421322</v>
      </c>
      <c r="W16">
        <v>8.7079002023821694E-3</v>
      </c>
      <c r="X16">
        <v>12891.7</v>
      </c>
      <c r="Y16">
        <v>42.38</v>
      </c>
      <c r="Z16">
        <v>63244.324209532802</v>
      </c>
      <c r="AA16">
        <v>12.360655737704899</v>
      </c>
      <c r="AB16">
        <v>13.3041247994337</v>
      </c>
      <c r="AC16">
        <v>4.12</v>
      </c>
      <c r="AD16">
        <v>136.85165266990299</v>
      </c>
      <c r="AE16">
        <v>0.2334</v>
      </c>
      <c r="AF16">
        <v>0.104138832849538</v>
      </c>
      <c r="AG16">
        <v>0.20604696068619699</v>
      </c>
      <c r="AH16">
        <v>0.313881195059383</v>
      </c>
      <c r="AI16">
        <v>245.41668994426999</v>
      </c>
      <c r="AJ16">
        <v>7.0364438149060904</v>
      </c>
      <c r="AK16">
        <v>1.1480337204512401</v>
      </c>
      <c r="AL16">
        <v>3.11499794034963</v>
      </c>
      <c r="AM16">
        <v>0</v>
      </c>
      <c r="AN16">
        <v>0.88137459169108701</v>
      </c>
      <c r="AO16">
        <v>61</v>
      </c>
      <c r="AP16">
        <v>1.63934426229508E-2</v>
      </c>
      <c r="AQ16">
        <v>4.8</v>
      </c>
      <c r="AR16">
        <v>4.9684261578396098</v>
      </c>
      <c r="AS16">
        <v>-27145.42</v>
      </c>
      <c r="AT16">
        <v>0.66096697485747402</v>
      </c>
      <c r="AU16">
        <v>8482164.0800000001</v>
      </c>
    </row>
    <row r="17" spans="1:47" ht="15" x14ac:dyDescent="0.25">
      <c r="A17" t="s">
        <v>988</v>
      </c>
      <c r="B17" t="s">
        <v>464</v>
      </c>
      <c r="C17" t="s">
        <v>195</v>
      </c>
      <c r="D17" t="s">
        <v>950</v>
      </c>
      <c r="E17">
        <v>95.893000000000001</v>
      </c>
      <c r="F17">
        <v>-1.83</v>
      </c>
      <c r="G17" s="129">
        <v>1016616</v>
      </c>
      <c r="H17">
        <v>0.39494726077984499</v>
      </c>
      <c r="I17">
        <v>-45825</v>
      </c>
      <c r="J17">
        <v>6.0002592832862096E-3</v>
      </c>
      <c r="K17">
        <v>0.65621645960682595</v>
      </c>
      <c r="L17" s="130">
        <v>156667.28659999999</v>
      </c>
      <c r="M17" s="129">
        <v>42054</v>
      </c>
      <c r="N17">
        <v>55</v>
      </c>
      <c r="O17">
        <v>8.5266289999999998</v>
      </c>
      <c r="P17">
        <v>0</v>
      </c>
      <c r="Q17">
        <v>129.66999999999999</v>
      </c>
      <c r="R17">
        <v>12637</v>
      </c>
      <c r="S17">
        <v>1097.8157309999999</v>
      </c>
      <c r="T17">
        <v>1274.69687002665</v>
      </c>
      <c r="U17">
        <v>0.34710605271878697</v>
      </c>
      <c r="V17">
        <v>9.54351381944262E-2</v>
      </c>
      <c r="W17">
        <v>2.7326990452826699E-3</v>
      </c>
      <c r="X17">
        <v>10883.5</v>
      </c>
      <c r="Y17">
        <v>64.27</v>
      </c>
      <c r="Z17">
        <v>67595.546911467303</v>
      </c>
      <c r="AA17">
        <v>16.1012658227848</v>
      </c>
      <c r="AB17">
        <v>17.081309024428201</v>
      </c>
      <c r="AC17">
        <v>10.25</v>
      </c>
      <c r="AD17">
        <v>107.103973756098</v>
      </c>
      <c r="AE17">
        <v>0.18429999999999999</v>
      </c>
      <c r="AF17">
        <v>0.101168864656594</v>
      </c>
      <c r="AG17">
        <v>0.21179660764361</v>
      </c>
      <c r="AH17">
        <v>0.31832108959759198</v>
      </c>
      <c r="AI17">
        <v>143.13057789477099</v>
      </c>
      <c r="AJ17">
        <v>8.0582326211886901</v>
      </c>
      <c r="AK17">
        <v>1.79256072958232</v>
      </c>
      <c r="AL17">
        <v>3.5719052255761099</v>
      </c>
      <c r="AM17">
        <v>0.5</v>
      </c>
      <c r="AN17">
        <v>1.31657534914423</v>
      </c>
      <c r="AO17">
        <v>60</v>
      </c>
      <c r="AP17">
        <v>0</v>
      </c>
      <c r="AQ17">
        <v>6.68</v>
      </c>
      <c r="AR17">
        <v>4.7449872913153301</v>
      </c>
      <c r="AS17">
        <v>6138.8099999999404</v>
      </c>
      <c r="AT17">
        <v>0.52541199699346997</v>
      </c>
      <c r="AU17">
        <v>13873134.369999999</v>
      </c>
    </row>
    <row r="18" spans="1:47" ht="15" x14ac:dyDescent="0.25">
      <c r="A18" t="s">
        <v>989</v>
      </c>
      <c r="B18" t="s">
        <v>494</v>
      </c>
      <c r="C18" t="s">
        <v>391</v>
      </c>
      <c r="D18" t="s">
        <v>951</v>
      </c>
      <c r="E18">
        <v>97.504999999999995</v>
      </c>
      <c r="F18">
        <v>-2.46</v>
      </c>
      <c r="G18" s="129">
        <v>411124</v>
      </c>
      <c r="H18">
        <v>0.20415692094048199</v>
      </c>
      <c r="I18">
        <v>402738</v>
      </c>
      <c r="J18">
        <v>0</v>
      </c>
      <c r="K18">
        <v>0.78306981766311301</v>
      </c>
      <c r="L18" s="130">
        <v>239798.1728</v>
      </c>
      <c r="M18" s="129">
        <v>40966.5</v>
      </c>
      <c r="N18">
        <v>0</v>
      </c>
      <c r="O18">
        <v>12.015388</v>
      </c>
      <c r="P18">
        <v>0</v>
      </c>
      <c r="Q18">
        <v>20.64</v>
      </c>
      <c r="R18">
        <v>13883.4</v>
      </c>
      <c r="S18">
        <v>1119.3816999999999</v>
      </c>
      <c r="T18">
        <v>1264.7976983394401</v>
      </c>
      <c r="U18">
        <v>0.27440012017348497</v>
      </c>
      <c r="V18">
        <v>9.8922029009407594E-2</v>
      </c>
      <c r="W18">
        <v>9.4694044042349396E-3</v>
      </c>
      <c r="X18">
        <v>12287.2</v>
      </c>
      <c r="Y18">
        <v>74.41</v>
      </c>
      <c r="Z18">
        <v>70240.184249428799</v>
      </c>
      <c r="AA18">
        <v>18.043478260869598</v>
      </c>
      <c r="AB18">
        <v>15.043430990458299</v>
      </c>
      <c r="AC18">
        <v>8.85</v>
      </c>
      <c r="AD18">
        <v>126.48380790960501</v>
      </c>
      <c r="AE18">
        <v>0.30709999999999998</v>
      </c>
      <c r="AF18">
        <v>0.13039421870102499</v>
      </c>
      <c r="AG18">
        <v>0.16679492154722</v>
      </c>
      <c r="AH18">
        <v>0.30207515636100901</v>
      </c>
      <c r="AI18">
        <v>273.58049537525898</v>
      </c>
      <c r="AJ18">
        <v>3.9454804875898399</v>
      </c>
      <c r="AK18">
        <v>0.96087800131269197</v>
      </c>
      <c r="AL18">
        <v>1.7303875705734999</v>
      </c>
      <c r="AM18">
        <v>1.8</v>
      </c>
      <c r="AN18">
        <v>1.1930574255150099</v>
      </c>
      <c r="AO18">
        <v>78</v>
      </c>
      <c r="AP18">
        <v>1.6447368421052599E-2</v>
      </c>
      <c r="AQ18">
        <v>3.73</v>
      </c>
      <c r="AR18">
        <v>4.3496056268551397</v>
      </c>
      <c r="AS18">
        <v>15279.08</v>
      </c>
      <c r="AT18">
        <v>0.543127216271864</v>
      </c>
      <c r="AU18">
        <v>15540833.9</v>
      </c>
    </row>
    <row r="19" spans="1:47" ht="15" x14ac:dyDescent="0.25">
      <c r="A19" t="s">
        <v>990</v>
      </c>
      <c r="B19" t="s">
        <v>518</v>
      </c>
      <c r="C19" t="s">
        <v>178</v>
      </c>
      <c r="D19" t="s">
        <v>951</v>
      </c>
      <c r="E19">
        <v>97.415999999999997</v>
      </c>
      <c r="F19">
        <v>-2.78</v>
      </c>
      <c r="G19" s="129">
        <v>1793715</v>
      </c>
      <c r="H19">
        <v>0.66753748732256302</v>
      </c>
      <c r="I19">
        <v>1790772</v>
      </c>
      <c r="J19">
        <v>4.1041181804638499E-3</v>
      </c>
      <c r="K19">
        <v>0.59602341698369798</v>
      </c>
      <c r="L19" s="130">
        <v>202917.37899999999</v>
      </c>
      <c r="M19" s="129">
        <v>47138</v>
      </c>
      <c r="N19">
        <v>45</v>
      </c>
      <c r="O19">
        <v>9.943244</v>
      </c>
      <c r="P19">
        <v>0</v>
      </c>
      <c r="Q19">
        <v>9.1300000000000097</v>
      </c>
      <c r="R19">
        <v>13717</v>
      </c>
      <c r="S19">
        <v>587.82949499999995</v>
      </c>
      <c r="T19">
        <v>658.13420827714003</v>
      </c>
      <c r="U19">
        <v>0.283881406801474</v>
      </c>
      <c r="V19">
        <v>9.3279875314864896E-2</v>
      </c>
      <c r="W19">
        <v>0</v>
      </c>
      <c r="X19">
        <v>12251.7</v>
      </c>
      <c r="Y19">
        <v>40.78</v>
      </c>
      <c r="Z19">
        <v>59616.650809220198</v>
      </c>
      <c r="AA19">
        <v>10.0192307692308</v>
      </c>
      <c r="AB19">
        <v>14.414651667484099</v>
      </c>
      <c r="AC19">
        <v>7.81</v>
      </c>
      <c r="AD19">
        <v>75.2662605633803</v>
      </c>
      <c r="AE19">
        <v>0.17199999999999999</v>
      </c>
      <c r="AF19">
        <v>0.121134751086306</v>
      </c>
      <c r="AG19">
        <v>0.18762556158876201</v>
      </c>
      <c r="AH19">
        <v>0.31142751150421</v>
      </c>
      <c r="AI19">
        <v>210.10684399223601</v>
      </c>
      <c r="AJ19">
        <v>5.8249787461439402</v>
      </c>
      <c r="AK19">
        <v>1.00824390520375</v>
      </c>
      <c r="AL19">
        <v>2.6615586161108298</v>
      </c>
      <c r="AM19">
        <v>0.47</v>
      </c>
      <c r="AN19">
        <v>1.00037655913027</v>
      </c>
      <c r="AO19">
        <v>57</v>
      </c>
      <c r="AP19">
        <v>0.190751445086705</v>
      </c>
      <c r="AQ19">
        <v>2.37</v>
      </c>
      <c r="AR19">
        <v>4.5204715681667196</v>
      </c>
      <c r="AS19">
        <v>-2081.69</v>
      </c>
      <c r="AT19">
        <v>0.47023272737729299</v>
      </c>
      <c r="AU19">
        <v>8063243.1600000001</v>
      </c>
    </row>
    <row r="20" spans="1:47" ht="15" x14ac:dyDescent="0.25">
      <c r="A20" t="s">
        <v>991</v>
      </c>
      <c r="B20" t="s">
        <v>100</v>
      </c>
      <c r="C20" t="s">
        <v>101</v>
      </c>
      <c r="D20" t="s">
        <v>951</v>
      </c>
      <c r="E20">
        <v>92.665999999999997</v>
      </c>
      <c r="F20">
        <v>-8.3699999999999992</v>
      </c>
      <c r="G20" s="129">
        <v>2869684</v>
      </c>
      <c r="H20">
        <v>0.388070320362782</v>
      </c>
      <c r="I20">
        <v>3214852</v>
      </c>
      <c r="J20">
        <v>7.9978816945479401E-3</v>
      </c>
      <c r="K20">
        <v>0.71037680411512205</v>
      </c>
      <c r="L20" s="130">
        <v>197978.10829999999</v>
      </c>
      <c r="M20" s="129">
        <v>37883</v>
      </c>
      <c r="N20">
        <v>202</v>
      </c>
      <c r="O20">
        <v>156.34814</v>
      </c>
      <c r="P20">
        <v>0</v>
      </c>
      <c r="Q20">
        <v>-59.31</v>
      </c>
      <c r="R20">
        <v>12731.6</v>
      </c>
      <c r="S20">
        <v>2976.0879570000002</v>
      </c>
      <c r="T20">
        <v>3513.1937022330599</v>
      </c>
      <c r="U20">
        <v>0.41519273215485802</v>
      </c>
      <c r="V20">
        <v>0.13194451463586199</v>
      </c>
      <c r="W20">
        <v>1.1852323758454001E-2</v>
      </c>
      <c r="X20">
        <v>10785.2</v>
      </c>
      <c r="Y20">
        <v>187.2</v>
      </c>
      <c r="Z20">
        <v>63863.317307692298</v>
      </c>
      <c r="AA20">
        <v>17.155000000000001</v>
      </c>
      <c r="AB20">
        <v>15.8979057532051</v>
      </c>
      <c r="AC20">
        <v>21</v>
      </c>
      <c r="AD20">
        <v>141.71847414285699</v>
      </c>
      <c r="AE20">
        <v>0.2334</v>
      </c>
      <c r="AF20">
        <v>0.145284995433932</v>
      </c>
      <c r="AG20">
        <v>0.17072357069809799</v>
      </c>
      <c r="AH20">
        <v>0.316552575090773</v>
      </c>
      <c r="AI20">
        <v>144.66944734859501</v>
      </c>
      <c r="AJ20">
        <v>5.2957168870442199</v>
      </c>
      <c r="AK20">
        <v>1.00440470190385</v>
      </c>
      <c r="AL20">
        <v>2.9032563076444302</v>
      </c>
      <c r="AM20">
        <v>1.75</v>
      </c>
      <c r="AN20">
        <v>1.4230741221661101</v>
      </c>
      <c r="AO20">
        <v>76</v>
      </c>
      <c r="AP20">
        <v>1.20056497175141E-2</v>
      </c>
      <c r="AQ20">
        <v>18.239999999999998</v>
      </c>
      <c r="AR20">
        <v>3.6905202657755698</v>
      </c>
      <c r="AS20">
        <v>-26504.8500000001</v>
      </c>
      <c r="AT20">
        <v>0.42142758335000202</v>
      </c>
      <c r="AU20">
        <v>37890357.960000001</v>
      </c>
    </row>
    <row r="21" spans="1:47" ht="15" x14ac:dyDescent="0.25">
      <c r="A21" t="s">
        <v>992</v>
      </c>
      <c r="B21" t="s">
        <v>102</v>
      </c>
      <c r="C21" t="s">
        <v>103</v>
      </c>
      <c r="D21" t="s">
        <v>951</v>
      </c>
      <c r="E21">
        <v>66.33</v>
      </c>
      <c r="F21">
        <v>-9.2200000000000006</v>
      </c>
      <c r="G21" s="129">
        <v>1268697</v>
      </c>
      <c r="H21">
        <v>0.12990988430740899</v>
      </c>
      <c r="I21">
        <v>1268697</v>
      </c>
      <c r="J21">
        <v>0</v>
      </c>
      <c r="K21">
        <v>0.64486513911076804</v>
      </c>
      <c r="L21" s="130">
        <v>126225.03350000001</v>
      </c>
      <c r="M21" s="129">
        <v>32446</v>
      </c>
      <c r="N21">
        <v>116</v>
      </c>
      <c r="O21">
        <v>121.029482</v>
      </c>
      <c r="P21">
        <v>161.99</v>
      </c>
      <c r="Q21">
        <v>-548.84</v>
      </c>
      <c r="R21">
        <v>16186.1</v>
      </c>
      <c r="S21">
        <v>2791.0294720000002</v>
      </c>
      <c r="T21">
        <v>4090.5025441385401</v>
      </c>
      <c r="U21">
        <v>0.999963317836294</v>
      </c>
      <c r="V21">
        <v>0.248593012349244</v>
      </c>
      <c r="W21">
        <v>7.2447716524865105E-2</v>
      </c>
      <c r="X21">
        <v>11044.1</v>
      </c>
      <c r="Y21">
        <v>186.39</v>
      </c>
      <c r="Z21">
        <v>61705.369547722497</v>
      </c>
      <c r="AA21">
        <v>16.2291666666667</v>
      </c>
      <c r="AB21">
        <v>14.9741374108053</v>
      </c>
      <c r="AC21">
        <v>30</v>
      </c>
      <c r="AD21">
        <v>93.034315733333301</v>
      </c>
      <c r="AE21">
        <v>0.54049999999999998</v>
      </c>
      <c r="AF21">
        <v>0.10871593968227999</v>
      </c>
      <c r="AG21">
        <v>0.247514756742298</v>
      </c>
      <c r="AH21">
        <v>0.35718390962077201</v>
      </c>
      <c r="AI21">
        <v>217.10017972895099</v>
      </c>
      <c r="AJ21">
        <v>10.311627836741</v>
      </c>
      <c r="AK21">
        <v>1.7822645738060101</v>
      </c>
      <c r="AL21">
        <v>4.4217312640176401</v>
      </c>
      <c r="AM21">
        <v>4.25</v>
      </c>
      <c r="AN21">
        <v>1.26674716446966</v>
      </c>
      <c r="AO21">
        <v>62</v>
      </c>
      <c r="AP21">
        <v>1.7515051997810598E-2</v>
      </c>
      <c r="AQ21">
        <v>27.15</v>
      </c>
      <c r="AR21">
        <v>4.9905582862477598</v>
      </c>
      <c r="AS21">
        <v>-432792.9</v>
      </c>
      <c r="AT21">
        <v>0.69148519387456897</v>
      </c>
      <c r="AU21">
        <v>45175861.93</v>
      </c>
    </row>
    <row r="22" spans="1:47" ht="15" x14ac:dyDescent="0.25">
      <c r="A22" t="s">
        <v>993</v>
      </c>
      <c r="B22" t="s">
        <v>104</v>
      </c>
      <c r="C22" t="s">
        <v>105</v>
      </c>
      <c r="D22" t="s">
        <v>953</v>
      </c>
      <c r="E22">
        <v>86.584000000000003</v>
      </c>
      <c r="F22">
        <v>11.57</v>
      </c>
      <c r="G22" s="129">
        <v>2006355</v>
      </c>
      <c r="H22">
        <v>0.519704449839824</v>
      </c>
      <c r="I22">
        <v>2006355</v>
      </c>
      <c r="J22">
        <v>0</v>
      </c>
      <c r="K22">
        <v>0.81944504380326599</v>
      </c>
      <c r="L22" s="130">
        <v>293551.51079999999</v>
      </c>
      <c r="M22" s="129">
        <v>33590</v>
      </c>
      <c r="N22">
        <v>108</v>
      </c>
      <c r="O22">
        <v>86.548191000000003</v>
      </c>
      <c r="P22">
        <v>0</v>
      </c>
      <c r="Q22">
        <v>19.739999999999998</v>
      </c>
      <c r="R22">
        <v>17086.599999999999</v>
      </c>
      <c r="S22">
        <v>2287.8308919999999</v>
      </c>
      <c r="T22">
        <v>3107.3902800566202</v>
      </c>
      <c r="U22">
        <v>0.470926070964165</v>
      </c>
      <c r="V22">
        <v>0.23591565875228199</v>
      </c>
      <c r="W22">
        <v>2.56217814021894E-2</v>
      </c>
      <c r="X22">
        <v>12580.1</v>
      </c>
      <c r="Y22">
        <v>165.5</v>
      </c>
      <c r="Z22">
        <v>76202.356495468295</v>
      </c>
      <c r="AA22">
        <v>16.910179640718599</v>
      </c>
      <c r="AB22">
        <v>13.8237516132931</v>
      </c>
      <c r="AC22">
        <v>18.8</v>
      </c>
      <c r="AD22">
        <v>121.69313255319101</v>
      </c>
      <c r="AE22">
        <v>0.46679999999999999</v>
      </c>
      <c r="AF22">
        <v>0.118067420109968</v>
      </c>
      <c r="AG22">
        <v>0.19391361503375501</v>
      </c>
      <c r="AH22">
        <v>0.31615788458137101</v>
      </c>
      <c r="AI22">
        <v>186.753750678877</v>
      </c>
      <c r="AJ22">
        <v>7.5143409063780702</v>
      </c>
      <c r="AK22">
        <v>1.51400530354982</v>
      </c>
      <c r="AL22">
        <v>4.46251834358858</v>
      </c>
      <c r="AM22">
        <v>3.12</v>
      </c>
      <c r="AN22">
        <v>1.10157221662073</v>
      </c>
      <c r="AO22">
        <v>89</v>
      </c>
      <c r="AP22">
        <v>0</v>
      </c>
      <c r="AQ22">
        <v>12.42</v>
      </c>
      <c r="AR22">
        <v>4.5520289067594</v>
      </c>
      <c r="AS22">
        <v>-85671.01</v>
      </c>
      <c r="AT22">
        <v>0.39519723577735699</v>
      </c>
      <c r="AU22">
        <v>39091276.359999999</v>
      </c>
    </row>
    <row r="23" spans="1:47" ht="15" x14ac:dyDescent="0.25">
      <c r="A23" t="s">
        <v>994</v>
      </c>
      <c r="B23" t="s">
        <v>651</v>
      </c>
      <c r="C23" t="s">
        <v>209</v>
      </c>
      <c r="D23" t="s">
        <v>953</v>
      </c>
      <c r="E23">
        <v>103.726</v>
      </c>
      <c r="F23">
        <v>17.13</v>
      </c>
      <c r="G23" s="129">
        <v>1305123</v>
      </c>
      <c r="H23">
        <v>0.28476129575596998</v>
      </c>
      <c r="I23">
        <v>1330930</v>
      </c>
      <c r="J23">
        <v>8.9212586503472809E-3</v>
      </c>
      <c r="K23">
        <v>0.86344184671161195</v>
      </c>
      <c r="L23" s="130">
        <v>294390.87079999998</v>
      </c>
      <c r="M23" s="129">
        <v>64578</v>
      </c>
      <c r="N23">
        <v>26</v>
      </c>
      <c r="O23">
        <v>19.190581999999999</v>
      </c>
      <c r="P23">
        <v>1</v>
      </c>
      <c r="Q23">
        <v>-8.61</v>
      </c>
      <c r="R23">
        <v>16453.7</v>
      </c>
      <c r="S23">
        <v>2996.7149279999999</v>
      </c>
      <c r="T23">
        <v>3610.8495289401199</v>
      </c>
      <c r="U23">
        <v>0.106970018737798</v>
      </c>
      <c r="V23">
        <v>0.143179670508853</v>
      </c>
      <c r="W23">
        <v>1.93601605070658E-2</v>
      </c>
      <c r="X23">
        <v>13655.2</v>
      </c>
      <c r="Y23">
        <v>192.15</v>
      </c>
      <c r="Z23">
        <v>79462.877959927093</v>
      </c>
      <c r="AA23">
        <v>18.2167487684729</v>
      </c>
      <c r="AB23">
        <v>15.595706104605799</v>
      </c>
      <c r="AC23">
        <v>15.5</v>
      </c>
      <c r="AD23">
        <v>193.33644696774201</v>
      </c>
      <c r="AE23">
        <v>0.30709999999999998</v>
      </c>
      <c r="AF23">
        <v>0.10521098691373899</v>
      </c>
      <c r="AG23">
        <v>0.18045107906792901</v>
      </c>
      <c r="AH23">
        <v>0.28776056615986301</v>
      </c>
      <c r="AI23">
        <v>149.92483796243201</v>
      </c>
      <c r="AJ23">
        <v>11.018021999545899</v>
      </c>
      <c r="AK23">
        <v>1.5690381096950199</v>
      </c>
      <c r="AL23">
        <v>2.94990037437511</v>
      </c>
      <c r="AM23">
        <v>1.5</v>
      </c>
      <c r="AN23">
        <v>1.13032356123717</v>
      </c>
      <c r="AO23">
        <v>24</v>
      </c>
      <c r="AP23">
        <v>2.66370699223085E-2</v>
      </c>
      <c r="AQ23">
        <v>72.709999999999994</v>
      </c>
      <c r="AR23">
        <v>8.0358864517811206</v>
      </c>
      <c r="AS23">
        <v>-741.62999999988801</v>
      </c>
      <c r="AT23">
        <v>0.28441329123166997</v>
      </c>
      <c r="AU23">
        <v>49306983.420000002</v>
      </c>
    </row>
    <row r="24" spans="1:47" ht="15" x14ac:dyDescent="0.25">
      <c r="A24" t="s">
        <v>995</v>
      </c>
      <c r="B24" t="s">
        <v>583</v>
      </c>
      <c r="C24" t="s">
        <v>135</v>
      </c>
      <c r="D24" t="s">
        <v>951</v>
      </c>
      <c r="E24">
        <v>89.671000000000006</v>
      </c>
      <c r="F24">
        <v>-7.1</v>
      </c>
      <c r="G24" s="129">
        <v>3080672</v>
      </c>
      <c r="H24">
        <v>0.38212453130138602</v>
      </c>
      <c r="I24">
        <v>3080672</v>
      </c>
      <c r="J24">
        <v>0</v>
      </c>
      <c r="K24">
        <v>0.75903713081398905</v>
      </c>
      <c r="L24" s="130">
        <v>161454.35490000001</v>
      </c>
      <c r="M24" s="129">
        <v>37137</v>
      </c>
      <c r="N24">
        <v>91</v>
      </c>
      <c r="O24">
        <v>120.899689</v>
      </c>
      <c r="P24">
        <v>9.7899999999999991</v>
      </c>
      <c r="Q24">
        <v>157.86000000000001</v>
      </c>
      <c r="R24">
        <v>12873</v>
      </c>
      <c r="S24">
        <v>4117.1865280000002</v>
      </c>
      <c r="T24">
        <v>5242.1967979338797</v>
      </c>
      <c r="U24">
        <v>0.64343413468975597</v>
      </c>
      <c r="V24">
        <v>0.16960223692833401</v>
      </c>
      <c r="W24">
        <v>1.1674484183097999E-2</v>
      </c>
      <c r="X24">
        <v>10110.299999999999</v>
      </c>
      <c r="Y24">
        <v>285.76</v>
      </c>
      <c r="Z24">
        <v>62898.769421892503</v>
      </c>
      <c r="AA24">
        <v>13.983164983165</v>
      </c>
      <c r="AB24">
        <v>14.407847592385201</v>
      </c>
      <c r="AC24">
        <v>32.200000000000003</v>
      </c>
      <c r="AD24">
        <v>127.862935652174</v>
      </c>
      <c r="AE24">
        <v>0.41770000000000002</v>
      </c>
      <c r="AF24">
        <v>0.11927396248533099</v>
      </c>
      <c r="AG24">
        <v>0.19124013113831001</v>
      </c>
      <c r="AH24">
        <v>0.31356191345603901</v>
      </c>
      <c r="AI24">
        <v>156.446154581413</v>
      </c>
      <c r="AJ24">
        <v>6.7132158859090998</v>
      </c>
      <c r="AK24">
        <v>1.5377556596772599</v>
      </c>
      <c r="AL24">
        <v>4.1840620196920399</v>
      </c>
      <c r="AM24">
        <v>0.5</v>
      </c>
      <c r="AN24">
        <v>0.98453238013271205</v>
      </c>
      <c r="AO24">
        <v>27</v>
      </c>
      <c r="AP24">
        <v>1.2572968118545099E-2</v>
      </c>
      <c r="AQ24">
        <v>77.37</v>
      </c>
      <c r="AR24">
        <v>4.6738923863068704</v>
      </c>
      <c r="AS24">
        <v>183366.61</v>
      </c>
      <c r="AT24">
        <v>0.476018160029196</v>
      </c>
      <c r="AU24">
        <v>53000343.140000001</v>
      </c>
    </row>
    <row r="25" spans="1:47" ht="15" x14ac:dyDescent="0.25">
      <c r="A25" t="s">
        <v>996</v>
      </c>
      <c r="B25" t="s">
        <v>570</v>
      </c>
      <c r="C25" t="s">
        <v>172</v>
      </c>
      <c r="D25" t="s">
        <v>954</v>
      </c>
      <c r="E25">
        <v>101.79900000000001</v>
      </c>
      <c r="F25">
        <v>2.99</v>
      </c>
      <c r="G25" s="129">
        <v>-1793582</v>
      </c>
      <c r="H25">
        <v>0.185979929837711</v>
      </c>
      <c r="I25">
        <v>-2941833</v>
      </c>
      <c r="J25">
        <v>0</v>
      </c>
      <c r="K25">
        <v>0.808547161758429</v>
      </c>
      <c r="L25" s="130">
        <v>329485.7721</v>
      </c>
      <c r="M25" s="129">
        <v>61282</v>
      </c>
      <c r="N25">
        <v>37</v>
      </c>
      <c r="O25">
        <v>21.105982000000001</v>
      </c>
      <c r="P25">
        <v>3</v>
      </c>
      <c r="Q25">
        <v>-8.4499999999999993</v>
      </c>
      <c r="R25">
        <v>15044.3</v>
      </c>
      <c r="S25">
        <v>3488.98101</v>
      </c>
      <c r="T25">
        <v>4007.1960961050199</v>
      </c>
      <c r="U25">
        <v>0.142226348202451</v>
      </c>
      <c r="V25">
        <v>0.10587756595442201</v>
      </c>
      <c r="W25">
        <v>9.3663748545309497E-3</v>
      </c>
      <c r="X25">
        <v>13098.7</v>
      </c>
      <c r="Y25">
        <v>221.23</v>
      </c>
      <c r="Z25">
        <v>79840.075939067901</v>
      </c>
      <c r="AA25">
        <v>18.588477366255098</v>
      </c>
      <c r="AB25">
        <v>15.7708313067848</v>
      </c>
      <c r="AC25">
        <v>21.64</v>
      </c>
      <c r="AD25">
        <v>161.22832763401101</v>
      </c>
      <c r="AE25">
        <v>0.30709999999999998</v>
      </c>
      <c r="AF25">
        <v>0.122360361250622</v>
      </c>
      <c r="AG25">
        <v>0.14480622922334899</v>
      </c>
      <c r="AH25">
        <v>0.27633110377624798</v>
      </c>
      <c r="AI25">
        <v>202.574905960867</v>
      </c>
      <c r="AJ25">
        <v>9.1693668609751295</v>
      </c>
      <c r="AK25">
        <v>1.2947478140298301</v>
      </c>
      <c r="AL25">
        <v>3.30276026486318</v>
      </c>
      <c r="AM25">
        <v>1.5</v>
      </c>
      <c r="AN25">
        <v>0.80307780769466697</v>
      </c>
      <c r="AO25">
        <v>11</v>
      </c>
      <c r="AP25">
        <v>0.159192825112108</v>
      </c>
      <c r="AQ25">
        <v>155.27000000000001</v>
      </c>
      <c r="AR25">
        <v>5.2637693522542603</v>
      </c>
      <c r="AS25">
        <v>80228.22</v>
      </c>
      <c r="AT25">
        <v>0.41438555532101701</v>
      </c>
      <c r="AU25">
        <v>52489181.18</v>
      </c>
    </row>
    <row r="26" spans="1:47" ht="15" x14ac:dyDescent="0.25">
      <c r="A26" t="s">
        <v>997</v>
      </c>
      <c r="B26" t="s">
        <v>569</v>
      </c>
      <c r="C26" t="s">
        <v>172</v>
      </c>
      <c r="D26" t="s">
        <v>954</v>
      </c>
      <c r="E26">
        <v>102.19499999999999</v>
      </c>
      <c r="F26">
        <v>4.47</v>
      </c>
      <c r="G26" s="129">
        <v>4100637</v>
      </c>
      <c r="H26">
        <v>0.47096935661151601</v>
      </c>
      <c r="I26">
        <v>3900637</v>
      </c>
      <c r="J26">
        <v>0</v>
      </c>
      <c r="K26">
        <v>0.69791585422638802</v>
      </c>
      <c r="L26" s="130">
        <v>248915.94399999999</v>
      </c>
      <c r="M26" s="129">
        <v>64445</v>
      </c>
      <c r="N26">
        <v>66</v>
      </c>
      <c r="O26">
        <v>38.174639999999997</v>
      </c>
      <c r="P26">
        <v>4.47</v>
      </c>
      <c r="Q26">
        <v>-20.83</v>
      </c>
      <c r="R26">
        <v>12113.3</v>
      </c>
      <c r="S26">
        <v>4384.6316999999999</v>
      </c>
      <c r="T26">
        <v>5172.8143337804404</v>
      </c>
      <c r="U26">
        <v>0.14154176073671099</v>
      </c>
      <c r="V26">
        <v>0.10760122155756</v>
      </c>
      <c r="W26">
        <v>2.7961117235912901E-2</v>
      </c>
      <c r="X26">
        <v>10267.6</v>
      </c>
      <c r="Y26">
        <v>234.39</v>
      </c>
      <c r="Z26">
        <v>66738.258458125303</v>
      </c>
      <c r="AA26">
        <v>13.794979079497899</v>
      </c>
      <c r="AB26">
        <v>18.7065646998592</v>
      </c>
      <c r="AC26">
        <v>27</v>
      </c>
      <c r="AD26">
        <v>162.39376666666701</v>
      </c>
      <c r="AE26">
        <v>0.34399999999999997</v>
      </c>
      <c r="AF26">
        <v>0.107506059711937</v>
      </c>
      <c r="AG26">
        <v>0.17996503116613999</v>
      </c>
      <c r="AH26">
        <v>0.29107903641208399</v>
      </c>
      <c r="AI26">
        <v>158.44819987959301</v>
      </c>
      <c r="AJ26">
        <v>6.99198868060863</v>
      </c>
      <c r="AK26">
        <v>1.69345408406347</v>
      </c>
      <c r="AL26">
        <v>2.5799042803247798</v>
      </c>
      <c r="AM26">
        <v>1.25</v>
      </c>
      <c r="AN26">
        <v>1.13342803640308</v>
      </c>
      <c r="AO26">
        <v>21</v>
      </c>
      <c r="AP26">
        <v>7.9835390946502105E-2</v>
      </c>
      <c r="AQ26">
        <v>112.71</v>
      </c>
      <c r="AR26">
        <v>4.3802724993381403</v>
      </c>
      <c r="AS26">
        <v>324332.90999999997</v>
      </c>
      <c r="AT26">
        <v>0.34823398685407903</v>
      </c>
      <c r="AU26">
        <v>53112282.640000001</v>
      </c>
    </row>
    <row r="27" spans="1:47" ht="15" x14ac:dyDescent="0.25">
      <c r="A27" t="s">
        <v>998</v>
      </c>
      <c r="B27" t="s">
        <v>468</v>
      </c>
      <c r="C27" t="s">
        <v>159</v>
      </c>
      <c r="D27" t="s">
        <v>951</v>
      </c>
      <c r="E27">
        <v>99.972999999999999</v>
      </c>
      <c r="F27">
        <v>-5.68</v>
      </c>
      <c r="G27" s="129">
        <v>1200480</v>
      </c>
      <c r="H27">
        <v>0.556282642983423</v>
      </c>
      <c r="I27">
        <v>1200480</v>
      </c>
      <c r="J27">
        <v>0</v>
      </c>
      <c r="K27">
        <v>0.65479648791634504</v>
      </c>
      <c r="L27" s="130">
        <v>180424.22579999999</v>
      </c>
      <c r="M27" s="129">
        <v>44667.5</v>
      </c>
      <c r="N27">
        <v>25</v>
      </c>
      <c r="O27">
        <v>3.9253999999999998</v>
      </c>
      <c r="P27">
        <v>0</v>
      </c>
      <c r="Q27">
        <v>122.28</v>
      </c>
      <c r="R27">
        <v>14500.6</v>
      </c>
      <c r="S27">
        <v>648.15001400000006</v>
      </c>
      <c r="T27">
        <v>730.81076150038496</v>
      </c>
      <c r="U27">
        <v>0.174344078622515</v>
      </c>
      <c r="V27">
        <v>0.118633796712377</v>
      </c>
      <c r="W27">
        <v>3.0857054027619E-3</v>
      </c>
      <c r="X27">
        <v>12860.5</v>
      </c>
      <c r="Y27">
        <v>46</v>
      </c>
      <c r="Z27">
        <v>67725.456521739106</v>
      </c>
      <c r="AA27">
        <v>14.918367346938799</v>
      </c>
      <c r="AB27">
        <v>14.0902176956522</v>
      </c>
      <c r="AC27">
        <v>5</v>
      </c>
      <c r="AD27">
        <v>129.6300028</v>
      </c>
      <c r="AE27">
        <v>0.30709999999999998</v>
      </c>
      <c r="AF27">
        <v>0.107916548343924</v>
      </c>
      <c r="AG27">
        <v>0.18233131808045</v>
      </c>
      <c r="AH27">
        <v>0.29449222558350002</v>
      </c>
      <c r="AI27">
        <v>311.65624567895202</v>
      </c>
      <c r="AJ27">
        <v>4.8177482178217801</v>
      </c>
      <c r="AK27">
        <v>1.4907878217821799</v>
      </c>
      <c r="AL27">
        <v>1.2764282178217801</v>
      </c>
      <c r="AM27">
        <v>2.5</v>
      </c>
      <c r="AN27">
        <v>1.11873823968041</v>
      </c>
      <c r="AO27">
        <v>52</v>
      </c>
      <c r="AP27">
        <v>0</v>
      </c>
      <c r="AQ27">
        <v>5.13</v>
      </c>
      <c r="AR27">
        <v>5.84044625786251</v>
      </c>
      <c r="AS27">
        <v>-454.08999999996701</v>
      </c>
      <c r="AT27">
        <v>0.56088695677925104</v>
      </c>
      <c r="AU27">
        <v>9398585.6500000004</v>
      </c>
    </row>
    <row r="28" spans="1:47" ht="15" x14ac:dyDescent="0.25">
      <c r="A28" t="s">
        <v>999</v>
      </c>
      <c r="B28" t="s">
        <v>106</v>
      </c>
      <c r="C28" t="s">
        <v>97</v>
      </c>
      <c r="D28" t="s">
        <v>951</v>
      </c>
      <c r="E28">
        <v>78.111000000000004</v>
      </c>
      <c r="F28">
        <v>-3.11</v>
      </c>
      <c r="G28" s="129">
        <v>-1995125</v>
      </c>
      <c r="H28">
        <v>0.336978465752376</v>
      </c>
      <c r="I28">
        <v>-2213877</v>
      </c>
      <c r="J28">
        <v>1.12875595777761E-2</v>
      </c>
      <c r="K28">
        <v>0.80915536394342602</v>
      </c>
      <c r="L28" s="130">
        <v>110529.9952</v>
      </c>
      <c r="M28" s="129">
        <v>34355</v>
      </c>
      <c r="N28">
        <v>0</v>
      </c>
      <c r="O28">
        <v>212.28129999999999</v>
      </c>
      <c r="P28">
        <v>16</v>
      </c>
      <c r="Q28">
        <v>-141.21</v>
      </c>
      <c r="R28">
        <v>17269.8</v>
      </c>
      <c r="S28">
        <v>3446.5757589999998</v>
      </c>
      <c r="T28">
        <v>4678.5138202655198</v>
      </c>
      <c r="U28">
        <v>0.76835804351167303</v>
      </c>
      <c r="V28">
        <v>0.184781808244593</v>
      </c>
      <c r="W28">
        <v>1.4214177034139601E-2</v>
      </c>
      <c r="X28">
        <v>12722.3</v>
      </c>
      <c r="Y28">
        <v>241</v>
      </c>
      <c r="Z28">
        <v>76963.751037344395</v>
      </c>
      <c r="AA28">
        <v>13.8091286307054</v>
      </c>
      <c r="AB28">
        <v>14.301144228215801</v>
      </c>
      <c r="AC28">
        <v>25.25</v>
      </c>
      <c r="AD28">
        <v>136.49804986138599</v>
      </c>
      <c r="AE28">
        <v>0.45450000000000002</v>
      </c>
      <c r="AF28">
        <v>0.111744973146277</v>
      </c>
      <c r="AG28">
        <v>0.18715302957525201</v>
      </c>
      <c r="AH28">
        <v>0.30189476125065401</v>
      </c>
      <c r="AI28">
        <v>186.35249735126999</v>
      </c>
      <c r="AJ28">
        <v>8.72650257365191</v>
      </c>
      <c r="AK28">
        <v>1.4344461121196701</v>
      </c>
      <c r="AL28">
        <v>4.3153215897166</v>
      </c>
      <c r="AM28">
        <v>0.9</v>
      </c>
      <c r="AN28">
        <v>0.91898740803193602</v>
      </c>
      <c r="AO28">
        <v>9</v>
      </c>
      <c r="AP28">
        <v>2.2685469037400399E-2</v>
      </c>
      <c r="AQ28">
        <v>169.11</v>
      </c>
      <c r="AR28">
        <v>4.1197808302881196</v>
      </c>
      <c r="AS28">
        <v>35685.859999999899</v>
      </c>
      <c r="AT28">
        <v>0.58849714668349495</v>
      </c>
      <c r="AU28">
        <v>59521518.170000002</v>
      </c>
    </row>
    <row r="29" spans="1:47" ht="15" x14ac:dyDescent="0.25">
      <c r="A29" t="s">
        <v>1000</v>
      </c>
      <c r="B29" t="s">
        <v>337</v>
      </c>
      <c r="C29" t="s">
        <v>112</v>
      </c>
      <c r="D29" t="s">
        <v>951</v>
      </c>
      <c r="E29">
        <v>83.546999999999997</v>
      </c>
      <c r="F29">
        <v>-3.16</v>
      </c>
      <c r="G29" s="129">
        <v>-785005</v>
      </c>
      <c r="H29">
        <v>0.50212241872655905</v>
      </c>
      <c r="I29">
        <v>-785005</v>
      </c>
      <c r="J29">
        <v>1.7126040081537099E-2</v>
      </c>
      <c r="K29">
        <v>0.60006750486949201</v>
      </c>
      <c r="L29" s="130">
        <v>210390.90429999999</v>
      </c>
      <c r="M29" s="129">
        <v>38424</v>
      </c>
      <c r="N29">
        <v>23</v>
      </c>
      <c r="O29">
        <v>16.855433000000001</v>
      </c>
      <c r="P29">
        <v>0</v>
      </c>
      <c r="Q29">
        <v>104.27</v>
      </c>
      <c r="R29">
        <v>14136.4</v>
      </c>
      <c r="S29">
        <v>1286.1479750000001</v>
      </c>
      <c r="T29">
        <v>1483.5922096644199</v>
      </c>
      <c r="U29">
        <v>0.51693807712611295</v>
      </c>
      <c r="V29">
        <v>8.3198803823338302E-2</v>
      </c>
      <c r="W29">
        <v>0</v>
      </c>
      <c r="X29">
        <v>12255</v>
      </c>
      <c r="Y29">
        <v>75.16</v>
      </c>
      <c r="Z29">
        <v>69070.941990420397</v>
      </c>
      <c r="AA29">
        <v>17.085365853658502</v>
      </c>
      <c r="AB29">
        <v>17.1121337812666</v>
      </c>
      <c r="AC29">
        <v>6</v>
      </c>
      <c r="AD29">
        <v>214.35799583333301</v>
      </c>
      <c r="AE29">
        <v>0.43</v>
      </c>
      <c r="AF29">
        <v>0.100323065546444</v>
      </c>
      <c r="AG29">
        <v>0.21977677957459299</v>
      </c>
      <c r="AH29">
        <v>0.348628357923224</v>
      </c>
      <c r="AI29">
        <v>198.18870375315899</v>
      </c>
      <c r="AJ29">
        <v>9.9234166732051801</v>
      </c>
      <c r="AK29">
        <v>1.56646061200471</v>
      </c>
      <c r="AL29">
        <v>4.8799876814437004</v>
      </c>
      <c r="AM29">
        <v>1.25</v>
      </c>
      <c r="AN29">
        <v>1.5772956465708801</v>
      </c>
      <c r="AO29">
        <v>125</v>
      </c>
      <c r="AP29">
        <v>1.4319809069212401E-2</v>
      </c>
      <c r="AQ29">
        <v>3.35</v>
      </c>
      <c r="AR29">
        <v>3.8158605122424998</v>
      </c>
      <c r="AS29">
        <v>17351.25</v>
      </c>
      <c r="AT29">
        <v>0.40144853645026501</v>
      </c>
      <c r="AU29">
        <v>18181495.82</v>
      </c>
    </row>
    <row r="30" spans="1:47" ht="15" x14ac:dyDescent="0.25">
      <c r="A30" t="s">
        <v>1001</v>
      </c>
      <c r="B30" t="s">
        <v>438</v>
      </c>
      <c r="C30" t="s">
        <v>374</v>
      </c>
      <c r="D30" t="s">
        <v>951</v>
      </c>
      <c r="E30">
        <v>85.256</v>
      </c>
      <c r="F30">
        <v>-2.02</v>
      </c>
      <c r="G30" t="s">
        <v>973</v>
      </c>
      <c r="H30" t="s">
        <v>973</v>
      </c>
      <c r="I30" t="s">
        <v>973</v>
      </c>
      <c r="J30" t="s">
        <v>973</v>
      </c>
      <c r="K30" t="s">
        <v>973</v>
      </c>
      <c r="L30" s="130">
        <v>117351.1446</v>
      </c>
      <c r="M30" s="129">
        <v>46158</v>
      </c>
      <c r="N30">
        <v>115</v>
      </c>
      <c r="O30">
        <v>96.595512999999997</v>
      </c>
      <c r="P30">
        <v>4</v>
      </c>
      <c r="Q30">
        <v>-13.25</v>
      </c>
      <c r="R30">
        <v>10998.9</v>
      </c>
      <c r="S30">
        <v>2359.3412360000002</v>
      </c>
      <c r="T30">
        <v>3084.17251182666</v>
      </c>
      <c r="U30">
        <v>0.48805786269061802</v>
      </c>
      <c r="V30">
        <v>0.184621428792762</v>
      </c>
      <c r="W30">
        <v>7.6849298962534604E-3</v>
      </c>
      <c r="X30">
        <v>8414</v>
      </c>
      <c r="Y30">
        <v>144.59</v>
      </c>
      <c r="Z30">
        <v>67583.710076768795</v>
      </c>
      <c r="AA30">
        <v>11.675159235668801</v>
      </c>
      <c r="AB30">
        <v>16.317457887820702</v>
      </c>
      <c r="AC30">
        <v>15</v>
      </c>
      <c r="AD30">
        <v>157.28941573333299</v>
      </c>
      <c r="AE30">
        <v>0.45450000000000002</v>
      </c>
      <c r="AF30">
        <v>0.106473757984065</v>
      </c>
      <c r="AG30">
        <v>0.183937650667932</v>
      </c>
      <c r="AH30">
        <v>0.29335482378327898</v>
      </c>
      <c r="AI30">
        <v>144.123281029281</v>
      </c>
      <c r="AJ30">
        <v>5.3848807479208096</v>
      </c>
      <c r="AK30">
        <v>1.5522057370396101</v>
      </c>
      <c r="AL30">
        <v>3.2643525097342598</v>
      </c>
      <c r="AM30">
        <v>1.5</v>
      </c>
      <c r="AN30">
        <v>1.45647935379449</v>
      </c>
      <c r="AO30">
        <v>26</v>
      </c>
      <c r="AP30">
        <v>3.2258064516128997E-2</v>
      </c>
      <c r="AQ30">
        <v>64.5</v>
      </c>
      <c r="AR30">
        <v>3.4841074158415202</v>
      </c>
      <c r="AS30">
        <v>71817.4399999999</v>
      </c>
      <c r="AT30">
        <v>0.48610320365431597</v>
      </c>
      <c r="AU30">
        <v>25950185.620000001</v>
      </c>
    </row>
    <row r="31" spans="1:47" ht="15" x14ac:dyDescent="0.25">
      <c r="A31" t="s">
        <v>1002</v>
      </c>
      <c r="B31" t="s">
        <v>396</v>
      </c>
      <c r="C31" t="s">
        <v>163</v>
      </c>
      <c r="D31" t="s">
        <v>950</v>
      </c>
      <c r="E31">
        <v>96.703999999999994</v>
      </c>
      <c r="F31">
        <v>-1.46</v>
      </c>
      <c r="G31" s="129">
        <v>712963</v>
      </c>
      <c r="H31">
        <v>0.77895253611059201</v>
      </c>
      <c r="I31">
        <v>-377836</v>
      </c>
      <c r="J31">
        <v>2.3462083329806901E-3</v>
      </c>
      <c r="K31">
        <v>0.73131636981235704</v>
      </c>
      <c r="L31" s="130">
        <v>192315.68580000001</v>
      </c>
      <c r="M31" s="129">
        <v>43482.5</v>
      </c>
      <c r="N31">
        <v>61</v>
      </c>
      <c r="O31">
        <v>45.207255000000004</v>
      </c>
      <c r="P31">
        <v>2</v>
      </c>
      <c r="Q31">
        <v>74.31</v>
      </c>
      <c r="R31">
        <v>13146.1</v>
      </c>
      <c r="S31">
        <v>1583.1040969999999</v>
      </c>
      <c r="T31">
        <v>1871.41638276711</v>
      </c>
      <c r="U31">
        <v>0.47658138301185898</v>
      </c>
      <c r="V31">
        <v>0.112964129357566</v>
      </c>
      <c r="W31">
        <v>1.36838657931917E-2</v>
      </c>
      <c r="X31">
        <v>11120.8</v>
      </c>
      <c r="Y31">
        <v>103.03</v>
      </c>
      <c r="Z31">
        <v>66979.131612151803</v>
      </c>
      <c r="AA31">
        <v>14.302521008403399</v>
      </c>
      <c r="AB31">
        <v>15.3654673104921</v>
      </c>
      <c r="AC31">
        <v>17</v>
      </c>
      <c r="AD31">
        <v>93.123770411764696</v>
      </c>
      <c r="AE31">
        <v>0.25800000000000001</v>
      </c>
      <c r="AF31">
        <v>0.11509514459678701</v>
      </c>
      <c r="AG31">
        <v>0.13531289360583901</v>
      </c>
      <c r="AH31">
        <v>0.25445580637211901</v>
      </c>
      <c r="AI31">
        <v>216.56061698638899</v>
      </c>
      <c r="AJ31">
        <v>6.8054630758550703</v>
      </c>
      <c r="AK31">
        <v>1.3943120365887101</v>
      </c>
      <c r="AL31">
        <v>3.7527248146354801</v>
      </c>
      <c r="AM31">
        <v>3.25</v>
      </c>
      <c r="AN31">
        <v>1.1889040389426</v>
      </c>
      <c r="AO31">
        <v>46</v>
      </c>
      <c r="AP31">
        <v>1.6620498614958401E-2</v>
      </c>
      <c r="AQ31">
        <v>22.63</v>
      </c>
      <c r="AR31">
        <v>4.2485742120343799</v>
      </c>
      <c r="AS31">
        <v>88567.34</v>
      </c>
      <c r="AT31">
        <v>0.58497241209667705</v>
      </c>
      <c r="AU31">
        <v>20811627.149999999</v>
      </c>
    </row>
    <row r="32" spans="1:47" ht="15" x14ac:dyDescent="0.25">
      <c r="A32" t="s">
        <v>1003</v>
      </c>
      <c r="B32" t="s">
        <v>107</v>
      </c>
      <c r="C32" t="s">
        <v>108</v>
      </c>
      <c r="D32" t="s">
        <v>954</v>
      </c>
      <c r="E32">
        <v>106.60899999999999</v>
      </c>
      <c r="F32">
        <v>2.75</v>
      </c>
      <c r="G32" s="129">
        <v>2571353</v>
      </c>
      <c r="H32">
        <v>0.38968413106887601</v>
      </c>
      <c r="I32">
        <v>1571353</v>
      </c>
      <c r="J32">
        <v>4.1980936720616598E-3</v>
      </c>
      <c r="K32">
        <v>0.77005406912645002</v>
      </c>
      <c r="L32" s="130">
        <v>311592.41119999997</v>
      </c>
      <c r="M32" s="129">
        <v>70798.5</v>
      </c>
      <c r="N32">
        <v>30</v>
      </c>
      <c r="O32">
        <v>19.460283</v>
      </c>
      <c r="P32">
        <v>1</v>
      </c>
      <c r="Q32">
        <v>-0.5</v>
      </c>
      <c r="R32">
        <v>17388.8</v>
      </c>
      <c r="S32">
        <v>2364.2195929999998</v>
      </c>
      <c r="T32">
        <v>2742.4071787203202</v>
      </c>
      <c r="U32">
        <v>0.102137116922201</v>
      </c>
      <c r="V32">
        <v>0.117527254161454</v>
      </c>
      <c r="W32">
        <v>7.1812326783301499E-3</v>
      </c>
      <c r="X32">
        <v>14990.8</v>
      </c>
      <c r="Y32">
        <v>170.81</v>
      </c>
      <c r="Z32">
        <v>89159.749312101194</v>
      </c>
      <c r="AA32">
        <v>17.588571428571399</v>
      </c>
      <c r="AB32">
        <v>13.8412247116679</v>
      </c>
      <c r="AC32">
        <v>27</v>
      </c>
      <c r="AD32">
        <v>87.563688629629596</v>
      </c>
      <c r="AE32">
        <v>0.3931</v>
      </c>
      <c r="AF32">
        <v>0.11350429963170899</v>
      </c>
      <c r="AG32">
        <v>0.130363577069843</v>
      </c>
      <c r="AH32">
        <v>0.24701459037262499</v>
      </c>
      <c r="AI32">
        <v>192.260905605311</v>
      </c>
      <c r="AJ32">
        <v>7.6224495596714998</v>
      </c>
      <c r="AK32">
        <v>1.3927414986789</v>
      </c>
      <c r="AL32">
        <v>5.9031558892699802</v>
      </c>
      <c r="AM32">
        <v>0</v>
      </c>
      <c r="AN32">
        <v>1.3216186819419899</v>
      </c>
      <c r="AO32">
        <v>5</v>
      </c>
      <c r="AP32">
        <v>0.137637028014616</v>
      </c>
      <c r="AQ32">
        <v>155</v>
      </c>
      <c r="AR32">
        <v>7.1443162126413702</v>
      </c>
      <c r="AS32">
        <v>44009.16</v>
      </c>
      <c r="AT32">
        <v>0.31622838062375103</v>
      </c>
      <c r="AU32">
        <v>41110995.960000001</v>
      </c>
    </row>
    <row r="33" spans="1:47" ht="15" x14ac:dyDescent="0.25">
      <c r="A33" t="s">
        <v>1004</v>
      </c>
      <c r="B33" t="s">
        <v>109</v>
      </c>
      <c r="C33" t="s">
        <v>108</v>
      </c>
      <c r="D33" t="s">
        <v>953</v>
      </c>
      <c r="E33">
        <v>106.254</v>
      </c>
      <c r="F33">
        <v>7.8</v>
      </c>
      <c r="G33" s="129">
        <v>-2887968</v>
      </c>
      <c r="H33">
        <v>0.57240353837528501</v>
      </c>
      <c r="I33">
        <v>-2760165</v>
      </c>
      <c r="J33">
        <v>0</v>
      </c>
      <c r="K33">
        <v>0.83249190866600498</v>
      </c>
      <c r="L33" s="130">
        <v>593839.51089999999</v>
      </c>
      <c r="M33" t="s">
        <v>944</v>
      </c>
      <c r="N33">
        <v>7</v>
      </c>
      <c r="O33">
        <v>17.175056999999999</v>
      </c>
      <c r="P33">
        <v>5</v>
      </c>
      <c r="Q33">
        <v>-2</v>
      </c>
      <c r="R33">
        <v>26014</v>
      </c>
      <c r="S33">
        <v>1482.6600410000001</v>
      </c>
      <c r="T33">
        <v>1910.0082782900499</v>
      </c>
      <c r="U33">
        <v>0</v>
      </c>
      <c r="V33">
        <v>0</v>
      </c>
      <c r="W33">
        <v>0</v>
      </c>
      <c r="X33">
        <v>20193.599999999999</v>
      </c>
      <c r="Y33">
        <v>136.86000000000001</v>
      </c>
      <c r="Z33">
        <v>100601.416045594</v>
      </c>
      <c r="AA33">
        <v>17.722972972973</v>
      </c>
      <c r="AB33">
        <v>10.833406700277701</v>
      </c>
      <c r="AC33">
        <v>20</v>
      </c>
      <c r="AD33">
        <v>74.133002050000002</v>
      </c>
      <c r="AE33">
        <v>0.36859999999999998</v>
      </c>
      <c r="AF33">
        <v>0.117920380490789</v>
      </c>
      <c r="AG33">
        <v>0.120472859915769</v>
      </c>
      <c r="AH33">
        <v>0.243940420557822</v>
      </c>
      <c r="AI33">
        <v>345.85271459406698</v>
      </c>
      <c r="AJ33">
        <v>9.1185634441146508</v>
      </c>
      <c r="AK33">
        <v>1.91513699778853</v>
      </c>
      <c r="AL33">
        <v>0.96927828979956399</v>
      </c>
      <c r="AM33">
        <v>2.7</v>
      </c>
      <c r="AN33">
        <v>0.428960282623079</v>
      </c>
      <c r="AO33">
        <v>5</v>
      </c>
      <c r="AP33">
        <v>0.30898321816386998</v>
      </c>
      <c r="AQ33">
        <v>186.8</v>
      </c>
      <c r="AR33">
        <v>10.534956275403401</v>
      </c>
      <c r="AS33">
        <v>-125020.81</v>
      </c>
      <c r="AT33">
        <v>0.24337638734842301</v>
      </c>
      <c r="AU33">
        <v>38569879.130000003</v>
      </c>
    </row>
    <row r="34" spans="1:47" ht="15" x14ac:dyDescent="0.25">
      <c r="A34" t="s">
        <v>1005</v>
      </c>
      <c r="B34" t="s">
        <v>448</v>
      </c>
      <c r="C34" t="s">
        <v>167</v>
      </c>
      <c r="D34" t="s">
        <v>954</v>
      </c>
      <c r="E34">
        <v>90.358999999999995</v>
      </c>
      <c r="F34">
        <v>6.59</v>
      </c>
      <c r="G34" s="129">
        <v>1397904</v>
      </c>
      <c r="H34">
        <v>0.29042091545377102</v>
      </c>
      <c r="I34">
        <v>1287597</v>
      </c>
      <c r="J34">
        <v>0</v>
      </c>
      <c r="K34">
        <v>0.73497785129050897</v>
      </c>
      <c r="L34" s="130">
        <v>221114.1182</v>
      </c>
      <c r="M34" s="129">
        <v>40603</v>
      </c>
      <c r="N34">
        <v>54</v>
      </c>
      <c r="O34">
        <v>46.317222999999998</v>
      </c>
      <c r="P34">
        <v>0</v>
      </c>
      <c r="Q34">
        <v>110.96</v>
      </c>
      <c r="R34">
        <v>12278.9</v>
      </c>
      <c r="S34">
        <v>1664.9487859999999</v>
      </c>
      <c r="T34">
        <v>1998.2034845051801</v>
      </c>
      <c r="U34">
        <v>0.51325751589815005</v>
      </c>
      <c r="V34">
        <v>0.14486294234878599</v>
      </c>
      <c r="W34">
        <v>1.3821217921834599E-3</v>
      </c>
      <c r="X34">
        <v>10231.1</v>
      </c>
      <c r="Y34">
        <v>110.52</v>
      </c>
      <c r="Z34">
        <v>64386.640427072001</v>
      </c>
      <c r="AA34">
        <v>15.477876106194699</v>
      </c>
      <c r="AB34">
        <v>15.064683188563199</v>
      </c>
      <c r="AC34">
        <v>12.25</v>
      </c>
      <c r="AD34">
        <v>135.914186612245</v>
      </c>
      <c r="AE34">
        <v>0.18429999999999999</v>
      </c>
      <c r="AF34">
        <v>0.10361862270319799</v>
      </c>
      <c r="AG34">
        <v>0.21988480742239699</v>
      </c>
      <c r="AH34">
        <v>0.32540130795085698</v>
      </c>
      <c r="AI34">
        <v>147.98773516148299</v>
      </c>
      <c r="AJ34">
        <v>7.9012903828046399</v>
      </c>
      <c r="AK34">
        <v>1.8440873486152101</v>
      </c>
      <c r="AL34">
        <v>3.53378928698984</v>
      </c>
      <c r="AM34">
        <v>0.5</v>
      </c>
      <c r="AN34">
        <v>1.22204842391673</v>
      </c>
      <c r="AO34">
        <v>112</v>
      </c>
      <c r="AP34">
        <v>0</v>
      </c>
      <c r="AQ34">
        <v>8.2899999999999991</v>
      </c>
      <c r="AR34">
        <v>4.23624839830706</v>
      </c>
      <c r="AS34">
        <v>-87902.96</v>
      </c>
      <c r="AT34">
        <v>0.3718232487823</v>
      </c>
      <c r="AU34">
        <v>20443770.850000001</v>
      </c>
    </row>
    <row r="35" spans="1:47" ht="15" x14ac:dyDescent="0.25">
      <c r="A35" t="s">
        <v>1006</v>
      </c>
      <c r="B35" t="s">
        <v>506</v>
      </c>
      <c r="C35" t="s">
        <v>175</v>
      </c>
      <c r="D35" t="s">
        <v>954</v>
      </c>
      <c r="E35">
        <v>97.481999999999999</v>
      </c>
      <c r="F35">
        <v>13.22</v>
      </c>
      <c r="G35" s="129">
        <v>13474619</v>
      </c>
      <c r="H35">
        <v>0.457155528660322</v>
      </c>
      <c r="I35">
        <v>12843087</v>
      </c>
      <c r="J35">
        <v>0</v>
      </c>
      <c r="K35">
        <v>0.75283846217318995</v>
      </c>
      <c r="L35" s="130">
        <v>263379.6606</v>
      </c>
      <c r="M35" s="129">
        <v>61250.5</v>
      </c>
      <c r="N35">
        <v>557</v>
      </c>
      <c r="O35">
        <v>304.67092400000001</v>
      </c>
      <c r="P35">
        <v>8</v>
      </c>
      <c r="Q35">
        <v>-52.02</v>
      </c>
      <c r="R35">
        <v>13765.5</v>
      </c>
      <c r="S35">
        <v>7764.9140950000001</v>
      </c>
      <c r="T35">
        <v>9752.3958606614997</v>
      </c>
      <c r="U35">
        <v>0.210403046834995</v>
      </c>
      <c r="V35">
        <v>0.174569614861914</v>
      </c>
      <c r="W35">
        <v>2.9028994170733301E-2</v>
      </c>
      <c r="X35">
        <v>10960.1</v>
      </c>
      <c r="Y35">
        <v>450.35</v>
      </c>
      <c r="Z35">
        <v>82934.181081381204</v>
      </c>
      <c r="AA35">
        <v>15.0714285714286</v>
      </c>
      <c r="AB35">
        <v>17.241954246696999</v>
      </c>
      <c r="AC35">
        <v>47.4</v>
      </c>
      <c r="AD35">
        <v>163.816753059072</v>
      </c>
      <c r="AE35" t="s">
        <v>944</v>
      </c>
      <c r="AF35">
        <v>0.122601339769194</v>
      </c>
      <c r="AG35">
        <v>0.13956876236356999</v>
      </c>
      <c r="AH35">
        <v>0.26677638228463302</v>
      </c>
      <c r="AI35">
        <v>150.69014102209499</v>
      </c>
      <c r="AJ35">
        <v>5.7905571850514796</v>
      </c>
      <c r="AK35">
        <v>0.86273087849202101</v>
      </c>
      <c r="AL35">
        <v>2.9837467865884499</v>
      </c>
      <c r="AM35">
        <v>2</v>
      </c>
      <c r="AN35">
        <v>0.99393766074829804</v>
      </c>
      <c r="AO35">
        <v>47</v>
      </c>
      <c r="AP35">
        <v>3.7828054298642499E-2</v>
      </c>
      <c r="AQ35">
        <v>106.98</v>
      </c>
      <c r="AR35">
        <v>4.5653292635127496</v>
      </c>
      <c r="AS35">
        <v>239507.67</v>
      </c>
      <c r="AT35">
        <v>0.46403317972287</v>
      </c>
      <c r="AU35">
        <v>106887629.43000001</v>
      </c>
    </row>
    <row r="36" spans="1:47" ht="15" x14ac:dyDescent="0.25">
      <c r="A36" t="s">
        <v>1007</v>
      </c>
      <c r="B36" t="s">
        <v>110</v>
      </c>
      <c r="C36" t="s">
        <v>108</v>
      </c>
      <c r="D36" t="s">
        <v>954</v>
      </c>
      <c r="E36">
        <v>63.503999999999998</v>
      </c>
      <c r="F36">
        <v>6.06</v>
      </c>
      <c r="G36" s="129">
        <v>-4173158</v>
      </c>
      <c r="H36">
        <v>0.266815924506702</v>
      </c>
      <c r="I36">
        <v>-4529936</v>
      </c>
      <c r="J36">
        <v>1.02354876140055E-3</v>
      </c>
      <c r="K36">
        <v>0.89959614411611999</v>
      </c>
      <c r="L36" s="130">
        <v>268319.1937</v>
      </c>
      <c r="M36" s="129">
        <v>36846</v>
      </c>
      <c r="N36">
        <v>66</v>
      </c>
      <c r="O36">
        <v>286.937727</v>
      </c>
      <c r="P36">
        <v>186.3</v>
      </c>
      <c r="Q36">
        <v>-41.63</v>
      </c>
      <c r="R36">
        <v>25173.8</v>
      </c>
      <c r="S36">
        <v>2740.2215919999999</v>
      </c>
      <c r="T36">
        <v>3962.5099026257699</v>
      </c>
      <c r="U36">
        <v>0.79982729659477902</v>
      </c>
      <c r="V36">
        <v>0.23282072729539999</v>
      </c>
      <c r="W36">
        <v>4.0584951715102E-2</v>
      </c>
      <c r="X36">
        <v>17408.599999999999</v>
      </c>
      <c r="Y36">
        <v>253.64</v>
      </c>
      <c r="Z36">
        <v>75472.693739157898</v>
      </c>
      <c r="AA36">
        <v>9.8535714285714295</v>
      </c>
      <c r="AB36">
        <v>10.803586153603501</v>
      </c>
      <c r="AC36">
        <v>44</v>
      </c>
      <c r="AD36">
        <v>62.2777634545455</v>
      </c>
      <c r="AE36">
        <v>0.54049999999999998</v>
      </c>
      <c r="AF36">
        <v>0.12901440966349301</v>
      </c>
      <c r="AG36">
        <v>0.11780735237220701</v>
      </c>
      <c r="AH36">
        <v>0.25327969724234001</v>
      </c>
      <c r="AI36">
        <v>289.07187736662399</v>
      </c>
      <c r="AJ36">
        <v>6.4216889717606298</v>
      </c>
      <c r="AK36">
        <v>1.16141056732494</v>
      </c>
      <c r="AL36">
        <v>3.2972670841954699</v>
      </c>
      <c r="AM36">
        <v>1</v>
      </c>
      <c r="AN36">
        <v>0.66115364758811102</v>
      </c>
      <c r="AO36">
        <v>20</v>
      </c>
      <c r="AP36">
        <v>9.8565190268247005E-2</v>
      </c>
      <c r="AQ36">
        <v>66.400000000000006</v>
      </c>
      <c r="AR36">
        <v>3.6977230031406898</v>
      </c>
      <c r="AS36">
        <v>206647.26</v>
      </c>
      <c r="AT36">
        <v>0.55284661161892701</v>
      </c>
      <c r="AU36">
        <v>68981803.730000004</v>
      </c>
    </row>
    <row r="37" spans="1:47" ht="15" x14ac:dyDescent="0.25">
      <c r="A37" t="s">
        <v>1008</v>
      </c>
      <c r="B37" t="s">
        <v>111</v>
      </c>
      <c r="C37" t="s">
        <v>112</v>
      </c>
      <c r="D37" t="s">
        <v>951</v>
      </c>
      <c r="E37">
        <v>88.959000000000003</v>
      </c>
      <c r="F37">
        <v>-3.85</v>
      </c>
      <c r="G37" s="129">
        <v>1030096</v>
      </c>
      <c r="H37">
        <v>1.24016190150834</v>
      </c>
      <c r="I37">
        <v>1030096</v>
      </c>
      <c r="J37">
        <v>0</v>
      </c>
      <c r="K37">
        <v>0.50657811903621097</v>
      </c>
      <c r="L37" s="130">
        <v>258403.62220000001</v>
      </c>
      <c r="M37" s="129">
        <v>35852</v>
      </c>
      <c r="N37">
        <v>0</v>
      </c>
      <c r="O37">
        <v>28.895883999999999</v>
      </c>
      <c r="P37">
        <v>17.09</v>
      </c>
      <c r="Q37">
        <v>-98.92</v>
      </c>
      <c r="R37">
        <v>15033.4</v>
      </c>
      <c r="S37">
        <v>1119.343012</v>
      </c>
      <c r="T37">
        <v>1596.13602069443</v>
      </c>
      <c r="U37">
        <v>0.71067127901987603</v>
      </c>
      <c r="V37">
        <v>0.239987008557838</v>
      </c>
      <c r="W37">
        <v>0</v>
      </c>
      <c r="X37">
        <v>10542.7</v>
      </c>
      <c r="Y37">
        <v>80.290000000000006</v>
      </c>
      <c r="Z37">
        <v>62423.871465935998</v>
      </c>
      <c r="AA37">
        <v>14.397590361445801</v>
      </c>
      <c r="AB37">
        <v>13.9412506165151</v>
      </c>
      <c r="AC37">
        <v>5</v>
      </c>
      <c r="AD37">
        <v>223.86860239999999</v>
      </c>
      <c r="AE37">
        <v>0.22109999999999999</v>
      </c>
      <c r="AF37">
        <v>0.120383176480281</v>
      </c>
      <c r="AG37">
        <v>0.22681679098934801</v>
      </c>
      <c r="AH37">
        <v>0.34873819752580199</v>
      </c>
      <c r="AI37">
        <v>276.10839276852499</v>
      </c>
      <c r="AJ37">
        <v>6.3976950753898896</v>
      </c>
      <c r="AK37">
        <v>1.34145149809099</v>
      </c>
      <c r="AL37">
        <v>3.4222275933475701</v>
      </c>
      <c r="AM37">
        <v>4</v>
      </c>
      <c r="AN37">
        <v>0.93796648269488603</v>
      </c>
      <c r="AO37">
        <v>44</v>
      </c>
      <c r="AP37">
        <v>2.1341463414634099E-2</v>
      </c>
      <c r="AQ37">
        <v>14.86</v>
      </c>
      <c r="AR37">
        <v>3.5903329078106001</v>
      </c>
      <c r="AS37">
        <v>-62562.200000000099</v>
      </c>
      <c r="AT37">
        <v>0.41177428341926903</v>
      </c>
      <c r="AU37">
        <v>16827555.77</v>
      </c>
    </row>
    <row r="38" spans="1:47" ht="15" x14ac:dyDescent="0.25">
      <c r="A38" t="s">
        <v>1009</v>
      </c>
      <c r="B38" t="s">
        <v>509</v>
      </c>
      <c r="C38" t="s">
        <v>175</v>
      </c>
      <c r="D38" t="s">
        <v>953</v>
      </c>
      <c r="E38">
        <v>102.23399999999999</v>
      </c>
      <c r="F38">
        <v>12.51</v>
      </c>
      <c r="G38" s="129">
        <v>3046063</v>
      </c>
      <c r="H38">
        <v>0.48903139616803798</v>
      </c>
      <c r="I38">
        <v>2679874</v>
      </c>
      <c r="J38">
        <v>1.34322354475099E-2</v>
      </c>
      <c r="K38">
        <v>0.68669188026093997</v>
      </c>
      <c r="L38" s="130">
        <v>254416.33189999999</v>
      </c>
      <c r="M38" s="129">
        <v>63971</v>
      </c>
      <c r="N38">
        <v>122</v>
      </c>
      <c r="O38">
        <v>60.132804999999998</v>
      </c>
      <c r="P38">
        <v>0</v>
      </c>
      <c r="Q38">
        <v>7.96</v>
      </c>
      <c r="R38">
        <v>13325</v>
      </c>
      <c r="S38">
        <v>2583.3523399999999</v>
      </c>
      <c r="T38">
        <v>3044.1658072770401</v>
      </c>
      <c r="U38">
        <v>0.18948179441910701</v>
      </c>
      <c r="V38">
        <v>0.127279096199475</v>
      </c>
      <c r="W38">
        <v>2.3977603457683998E-2</v>
      </c>
      <c r="X38">
        <v>11307.9</v>
      </c>
      <c r="Y38">
        <v>145.5</v>
      </c>
      <c r="Z38">
        <v>75375.088453608201</v>
      </c>
      <c r="AA38">
        <v>14.994318181818199</v>
      </c>
      <c r="AB38">
        <v>17.754998900343601</v>
      </c>
      <c r="AC38">
        <v>13</v>
      </c>
      <c r="AD38">
        <v>198.71941076923099</v>
      </c>
      <c r="AE38">
        <v>0.22109999999999999</v>
      </c>
      <c r="AF38">
        <v>0.120200786405707</v>
      </c>
      <c r="AG38">
        <v>0.10952363105028</v>
      </c>
      <c r="AH38">
        <v>0.24011947505322301</v>
      </c>
      <c r="AI38">
        <v>213.02475526818799</v>
      </c>
      <c r="AJ38">
        <v>5.2653352970464304</v>
      </c>
      <c r="AK38">
        <v>1.0012537841756901</v>
      </c>
      <c r="AL38">
        <v>1.4590207116612599</v>
      </c>
      <c r="AM38">
        <v>2</v>
      </c>
      <c r="AN38">
        <v>0.79201457006701703</v>
      </c>
      <c r="AO38">
        <v>29</v>
      </c>
      <c r="AP38">
        <v>9.2524056254626202E-2</v>
      </c>
      <c r="AQ38">
        <v>40.659999999999997</v>
      </c>
      <c r="AR38">
        <v>5.1259397400190201</v>
      </c>
      <c r="AS38">
        <v>10304.02</v>
      </c>
      <c r="AT38">
        <v>0.37885957816260502</v>
      </c>
      <c r="AU38">
        <v>34423215.420000002</v>
      </c>
    </row>
    <row r="39" spans="1:47" ht="15" x14ac:dyDescent="0.25">
      <c r="A39" t="s">
        <v>1010</v>
      </c>
      <c r="B39" t="s">
        <v>113</v>
      </c>
      <c r="C39" t="s">
        <v>114</v>
      </c>
      <c r="D39" t="s">
        <v>951</v>
      </c>
      <c r="E39">
        <v>83.266999999999996</v>
      </c>
      <c r="F39">
        <v>-5.5</v>
      </c>
      <c r="G39" s="129">
        <v>192681</v>
      </c>
      <c r="H39">
        <v>0.26490349830459697</v>
      </c>
      <c r="I39">
        <v>192681</v>
      </c>
      <c r="J39">
        <v>0</v>
      </c>
      <c r="K39">
        <v>0.83082001268237604</v>
      </c>
      <c r="L39" s="130">
        <v>155493.55600000001</v>
      </c>
      <c r="M39" s="129">
        <v>39996</v>
      </c>
      <c r="N39">
        <v>107</v>
      </c>
      <c r="O39">
        <v>61.863773000000002</v>
      </c>
      <c r="P39">
        <v>9</v>
      </c>
      <c r="Q39">
        <v>-174.95</v>
      </c>
      <c r="R39">
        <v>14109.9</v>
      </c>
      <c r="S39">
        <v>2180.565983</v>
      </c>
      <c r="T39">
        <v>2801.3388843744501</v>
      </c>
      <c r="U39">
        <v>0.57391127292477795</v>
      </c>
      <c r="V39">
        <v>0.17285819229438101</v>
      </c>
      <c r="W39">
        <v>2.1866743942506001E-2</v>
      </c>
      <c r="X39">
        <v>10983.2</v>
      </c>
      <c r="Y39">
        <v>141.54</v>
      </c>
      <c r="Z39">
        <v>63060.161085205596</v>
      </c>
      <c r="AA39">
        <v>14.1133333333333</v>
      </c>
      <c r="AB39">
        <v>15.406005249399501</v>
      </c>
      <c r="AC39">
        <v>16</v>
      </c>
      <c r="AD39">
        <v>136.2853739375</v>
      </c>
      <c r="AE39">
        <v>0.31940000000000002</v>
      </c>
      <c r="AF39">
        <v>0.109816112131798</v>
      </c>
      <c r="AG39">
        <v>0.18031171545823901</v>
      </c>
      <c r="AH39">
        <v>0.29357659751847198</v>
      </c>
      <c r="AI39">
        <v>220.59043557958699</v>
      </c>
      <c r="AJ39">
        <v>5.89054884285631</v>
      </c>
      <c r="AK39">
        <v>0.83016527654195704</v>
      </c>
      <c r="AL39">
        <v>2.0588143331143498</v>
      </c>
      <c r="AM39">
        <v>1.25</v>
      </c>
      <c r="AN39">
        <v>1.3186255847545001</v>
      </c>
      <c r="AO39">
        <v>31</v>
      </c>
      <c r="AP39">
        <v>2.0547945205479499E-2</v>
      </c>
      <c r="AQ39">
        <v>30.9</v>
      </c>
      <c r="AR39">
        <v>3.9118425167713098</v>
      </c>
      <c r="AS39">
        <v>-210152.51</v>
      </c>
      <c r="AT39">
        <v>0.48311870882845998</v>
      </c>
      <c r="AU39">
        <v>30767593.129999999</v>
      </c>
    </row>
    <row r="40" spans="1:47" ht="15" x14ac:dyDescent="0.25">
      <c r="A40" t="s">
        <v>1011</v>
      </c>
      <c r="B40" t="s">
        <v>115</v>
      </c>
      <c r="C40" t="s">
        <v>116</v>
      </c>
      <c r="D40" t="s">
        <v>954</v>
      </c>
      <c r="E40">
        <v>92.600999999999999</v>
      </c>
      <c r="F40">
        <v>2.4700000000000002</v>
      </c>
      <c r="G40" s="129">
        <v>1613919</v>
      </c>
      <c r="H40">
        <v>0.42974834144250401</v>
      </c>
      <c r="I40">
        <v>1604033</v>
      </c>
      <c r="J40">
        <v>1.1356756638690199E-3</v>
      </c>
      <c r="K40">
        <v>0.78781664488270298</v>
      </c>
      <c r="L40" s="130">
        <v>180994.75690000001</v>
      </c>
      <c r="M40" s="129">
        <v>39476</v>
      </c>
      <c r="N40">
        <v>82</v>
      </c>
      <c r="O40">
        <v>67.287754000000007</v>
      </c>
      <c r="P40">
        <v>3.74</v>
      </c>
      <c r="Q40">
        <v>-70.09</v>
      </c>
      <c r="R40">
        <v>13372.9</v>
      </c>
      <c r="S40">
        <v>1737.4846359999999</v>
      </c>
      <c r="T40">
        <v>2203.9556996276801</v>
      </c>
      <c r="U40">
        <v>0.47466067838081299</v>
      </c>
      <c r="V40">
        <v>0.16941987221117499</v>
      </c>
      <c r="W40">
        <v>5.9595807556827197E-4</v>
      </c>
      <c r="X40">
        <v>10542.5</v>
      </c>
      <c r="Y40">
        <v>119.21</v>
      </c>
      <c r="Z40">
        <v>69094.697928026202</v>
      </c>
      <c r="AA40">
        <v>15.825396825396799</v>
      </c>
      <c r="AB40">
        <v>14.574990655146401</v>
      </c>
      <c r="AC40">
        <v>11</v>
      </c>
      <c r="AD40">
        <v>157.953148727273</v>
      </c>
      <c r="AE40">
        <v>0.44230000000000003</v>
      </c>
      <c r="AF40">
        <v>0.11745781073075399</v>
      </c>
      <c r="AG40">
        <v>0.14867184565446701</v>
      </c>
      <c r="AH40">
        <v>0.27668653700587498</v>
      </c>
      <c r="AI40">
        <v>170.74798467455301</v>
      </c>
      <c r="AJ40">
        <v>7.9773573845863401</v>
      </c>
      <c r="AK40">
        <v>1.3211326987380001</v>
      </c>
      <c r="AL40">
        <v>4.3996633656024198</v>
      </c>
      <c r="AM40">
        <v>2.5</v>
      </c>
      <c r="AN40">
        <v>1.69111874092045</v>
      </c>
      <c r="AO40">
        <v>115</v>
      </c>
      <c r="AP40">
        <v>5.64430244941427E-2</v>
      </c>
      <c r="AQ40">
        <v>7.85</v>
      </c>
      <c r="AR40">
        <v>3.8194932821041898</v>
      </c>
      <c r="AS40">
        <v>16509.78</v>
      </c>
      <c r="AT40">
        <v>0.62870899666604196</v>
      </c>
      <c r="AU40">
        <v>23235183.82</v>
      </c>
    </row>
    <row r="41" spans="1:47" ht="15" x14ac:dyDescent="0.25">
      <c r="A41" t="s">
        <v>1012</v>
      </c>
      <c r="B41" t="s">
        <v>117</v>
      </c>
      <c r="C41" t="s">
        <v>118</v>
      </c>
      <c r="D41" t="s">
        <v>951</v>
      </c>
      <c r="E41">
        <v>80</v>
      </c>
      <c r="F41">
        <v>-4.8899999999999997</v>
      </c>
      <c r="G41" s="129">
        <v>2637477</v>
      </c>
      <c r="H41">
        <v>0.61709650129478599</v>
      </c>
      <c r="I41">
        <v>2992585</v>
      </c>
      <c r="J41">
        <v>3.3794418641911301E-3</v>
      </c>
      <c r="K41">
        <v>0.57556911857489401</v>
      </c>
      <c r="L41" s="130">
        <v>244454.1243</v>
      </c>
      <c r="M41" s="129">
        <v>34901</v>
      </c>
      <c r="N41">
        <v>42</v>
      </c>
      <c r="O41">
        <v>33.319650000000003</v>
      </c>
      <c r="P41">
        <v>0</v>
      </c>
      <c r="Q41">
        <v>-53.07</v>
      </c>
      <c r="R41">
        <v>15214.9</v>
      </c>
      <c r="S41">
        <v>876.71098900000004</v>
      </c>
      <c r="T41">
        <v>1164.1837870490899</v>
      </c>
      <c r="U41">
        <v>0.58726910174499902</v>
      </c>
      <c r="V41">
        <v>0.184811316423456</v>
      </c>
      <c r="W41">
        <v>2.2478662007509101E-3</v>
      </c>
      <c r="X41">
        <v>11457.8</v>
      </c>
      <c r="Y41">
        <v>67.31</v>
      </c>
      <c r="Z41">
        <v>58764.848313772098</v>
      </c>
      <c r="AA41">
        <v>13.6142857142857</v>
      </c>
      <c r="AB41">
        <v>13.0249738374684</v>
      </c>
      <c r="AC41">
        <v>16.5</v>
      </c>
      <c r="AD41">
        <v>53.1339993333333</v>
      </c>
      <c r="AE41">
        <v>0.50370000000000004</v>
      </c>
      <c r="AF41">
        <v>0.110437711661765</v>
      </c>
      <c r="AG41">
        <v>0.195884707570634</v>
      </c>
      <c r="AH41">
        <v>0.313334030242089</v>
      </c>
      <c r="AI41">
        <v>215.264782086586</v>
      </c>
      <c r="AJ41">
        <v>6.2470503112995104</v>
      </c>
      <c r="AK41">
        <v>0.99726628692542096</v>
      </c>
      <c r="AL41">
        <v>2.32448859451583</v>
      </c>
      <c r="AM41">
        <v>0</v>
      </c>
      <c r="AN41">
        <v>0.85854323600521099</v>
      </c>
      <c r="AO41">
        <v>21</v>
      </c>
      <c r="AP41">
        <v>0</v>
      </c>
      <c r="AQ41">
        <v>20</v>
      </c>
      <c r="AR41">
        <v>3.12986311457087</v>
      </c>
      <c r="AS41">
        <v>24368.19</v>
      </c>
      <c r="AT41">
        <v>0.48756723814209602</v>
      </c>
      <c r="AU41">
        <v>13339038.43</v>
      </c>
    </row>
    <row r="42" spans="1:47" ht="15" x14ac:dyDescent="0.25">
      <c r="A42" t="s">
        <v>1013</v>
      </c>
      <c r="B42" t="s">
        <v>566</v>
      </c>
      <c r="C42" t="s">
        <v>114</v>
      </c>
      <c r="D42" t="s">
        <v>954</v>
      </c>
      <c r="E42">
        <v>90.162999999999997</v>
      </c>
      <c r="F42">
        <v>3.24</v>
      </c>
      <c r="G42" s="129">
        <v>-415995</v>
      </c>
      <c r="H42">
        <v>0.28292296197210598</v>
      </c>
      <c r="I42">
        <v>-375831</v>
      </c>
      <c r="J42">
        <v>0</v>
      </c>
      <c r="K42">
        <v>0.70121322446999601</v>
      </c>
      <c r="L42" s="130">
        <v>297431.13990000001</v>
      </c>
      <c r="M42" s="129">
        <v>47247</v>
      </c>
      <c r="N42">
        <v>125</v>
      </c>
      <c r="O42">
        <v>28.852266</v>
      </c>
      <c r="P42">
        <v>4</v>
      </c>
      <c r="Q42">
        <v>63.47</v>
      </c>
      <c r="R42">
        <v>13077.4</v>
      </c>
      <c r="S42">
        <v>1587.7903289999999</v>
      </c>
      <c r="T42">
        <v>1873.4005724722099</v>
      </c>
      <c r="U42">
        <v>0.34737260954812099</v>
      </c>
      <c r="V42">
        <v>0.126318252691663</v>
      </c>
      <c r="W42">
        <v>2.13135572007883E-3</v>
      </c>
      <c r="X42">
        <v>11083.7</v>
      </c>
      <c r="Y42">
        <v>106.3</v>
      </c>
      <c r="Z42">
        <v>63932.476857949201</v>
      </c>
      <c r="AA42">
        <v>15.435897435897401</v>
      </c>
      <c r="AB42">
        <v>14.936879858889901</v>
      </c>
      <c r="AC42">
        <v>16</v>
      </c>
      <c r="AD42">
        <v>99.236895562499996</v>
      </c>
      <c r="AE42">
        <v>0.20880000000000001</v>
      </c>
      <c r="AF42">
        <v>0.121685587713659</v>
      </c>
      <c r="AG42">
        <v>0.14583799276984499</v>
      </c>
      <c r="AH42">
        <v>0.27180587709752202</v>
      </c>
      <c r="AI42">
        <v>187.45485128849199</v>
      </c>
      <c r="AJ42">
        <v>5.8805833576916999</v>
      </c>
      <c r="AK42">
        <v>1.2530291057287499</v>
      </c>
      <c r="AL42">
        <v>3.3498823406878802</v>
      </c>
      <c r="AM42">
        <v>2</v>
      </c>
      <c r="AN42">
        <v>1.08865360198629</v>
      </c>
      <c r="AO42">
        <v>220</v>
      </c>
      <c r="AP42">
        <v>1.0538641686182701E-2</v>
      </c>
      <c r="AQ42">
        <v>3.79</v>
      </c>
      <c r="AR42">
        <v>4.3632159841142402</v>
      </c>
      <c r="AS42">
        <v>4267.6800000000503</v>
      </c>
      <c r="AT42">
        <v>0.49208148453348</v>
      </c>
      <c r="AU42">
        <v>20764168.879999999</v>
      </c>
    </row>
    <row r="43" spans="1:47" ht="15" x14ac:dyDescent="0.25">
      <c r="A43" t="s">
        <v>1014</v>
      </c>
      <c r="B43" t="s">
        <v>635</v>
      </c>
      <c r="C43" t="s">
        <v>273</v>
      </c>
      <c r="D43" t="s">
        <v>950</v>
      </c>
      <c r="E43">
        <v>98.043000000000006</v>
      </c>
      <c r="F43">
        <v>-0.28000000000000003</v>
      </c>
      <c r="G43" s="129">
        <v>956335</v>
      </c>
      <c r="H43">
        <v>0.41577045451653699</v>
      </c>
      <c r="I43">
        <v>1473755</v>
      </c>
      <c r="J43">
        <v>0</v>
      </c>
      <c r="K43">
        <v>0.66607499604533005</v>
      </c>
      <c r="L43" s="130">
        <v>312045.77909999999</v>
      </c>
      <c r="M43" s="129">
        <v>44311</v>
      </c>
      <c r="N43">
        <v>0</v>
      </c>
      <c r="O43">
        <v>37.810839999999999</v>
      </c>
      <c r="P43">
        <v>0</v>
      </c>
      <c r="Q43">
        <v>35.520000000000003</v>
      </c>
      <c r="R43">
        <v>17047.099999999999</v>
      </c>
      <c r="S43">
        <v>1236.9619339999999</v>
      </c>
      <c r="T43">
        <v>1467.45188775622</v>
      </c>
      <c r="U43">
        <v>0.37325800682238303</v>
      </c>
      <c r="V43">
        <v>0.16925253416892899</v>
      </c>
      <c r="W43">
        <v>0</v>
      </c>
      <c r="X43">
        <v>14369.5</v>
      </c>
      <c r="Y43">
        <v>74.34</v>
      </c>
      <c r="Z43">
        <v>71374.973365617407</v>
      </c>
      <c r="AA43">
        <v>15.9473684210526</v>
      </c>
      <c r="AB43">
        <v>16.639251197202</v>
      </c>
      <c r="AC43">
        <v>15</v>
      </c>
      <c r="AD43">
        <v>82.464128933333299</v>
      </c>
      <c r="AE43">
        <v>0.44230000000000003</v>
      </c>
      <c r="AF43">
        <v>0.120100424304524</v>
      </c>
      <c r="AG43">
        <v>0.146130172281007</v>
      </c>
      <c r="AH43">
        <v>0.269413118538744</v>
      </c>
      <c r="AI43">
        <v>234.74691663389501</v>
      </c>
      <c r="AJ43">
        <v>7.4989040647718603</v>
      </c>
      <c r="AK43">
        <v>2.0416828010868802</v>
      </c>
      <c r="AL43">
        <v>3.6412648214537899</v>
      </c>
      <c r="AM43">
        <v>1.5</v>
      </c>
      <c r="AN43">
        <v>1.1347363620036399</v>
      </c>
      <c r="AO43">
        <v>116</v>
      </c>
      <c r="AP43">
        <v>1.2448132780083001E-2</v>
      </c>
      <c r="AQ43">
        <v>3.95</v>
      </c>
      <c r="AR43">
        <v>4.5411083222213504</v>
      </c>
      <c r="AS43">
        <v>-7079.8900000000103</v>
      </c>
      <c r="AT43">
        <v>0.54754222443913003</v>
      </c>
      <c r="AU43">
        <v>21086611.579999998</v>
      </c>
    </row>
    <row r="44" spans="1:47" ht="15" x14ac:dyDescent="0.25">
      <c r="A44" t="s">
        <v>1015</v>
      </c>
      <c r="B44" t="s">
        <v>119</v>
      </c>
      <c r="C44" t="s">
        <v>108</v>
      </c>
      <c r="D44" t="s">
        <v>954</v>
      </c>
      <c r="E44">
        <v>85.278000000000006</v>
      </c>
      <c r="F44">
        <v>4.2699999999999996</v>
      </c>
      <c r="G44" s="129">
        <v>2692973</v>
      </c>
      <c r="H44">
        <v>0.31191175136266802</v>
      </c>
      <c r="I44">
        <v>2618814</v>
      </c>
      <c r="J44">
        <v>1.89681034400641E-2</v>
      </c>
      <c r="K44">
        <v>0.79085165754789799</v>
      </c>
      <c r="L44" s="130">
        <v>302305.96879999997</v>
      </c>
      <c r="M44" t="s">
        <v>944</v>
      </c>
      <c r="N44">
        <v>133</v>
      </c>
      <c r="O44">
        <v>289.53417899999999</v>
      </c>
      <c r="P44">
        <v>7.96</v>
      </c>
      <c r="Q44">
        <v>-42.65</v>
      </c>
      <c r="R44">
        <v>16677.900000000001</v>
      </c>
      <c r="S44">
        <v>5189.1616679999997</v>
      </c>
      <c r="T44">
        <v>6742.0655048526596</v>
      </c>
      <c r="U44">
        <v>0</v>
      </c>
      <c r="V44">
        <v>0</v>
      </c>
      <c r="W44">
        <v>0</v>
      </c>
      <c r="X44">
        <v>12836.5</v>
      </c>
      <c r="Y44">
        <v>352.4</v>
      </c>
      <c r="Z44">
        <v>79365.544239500596</v>
      </c>
      <c r="AA44">
        <v>17.7289473684211</v>
      </c>
      <c r="AB44">
        <v>14.725203371169099</v>
      </c>
      <c r="AC44">
        <v>50</v>
      </c>
      <c r="AD44">
        <v>103.78323336</v>
      </c>
      <c r="AE44">
        <v>0.52829999999999999</v>
      </c>
      <c r="AF44">
        <v>0.15044162392004201</v>
      </c>
      <c r="AG44">
        <v>0.16778243550188299</v>
      </c>
      <c r="AH44">
        <v>0.32205810535025498</v>
      </c>
      <c r="AI44">
        <v>176.58478548677999</v>
      </c>
      <c r="AJ44">
        <v>7.3942289270096797</v>
      </c>
      <c r="AK44">
        <v>1.4936917388661499</v>
      </c>
      <c r="AL44">
        <v>4.87298168666862</v>
      </c>
      <c r="AM44">
        <v>1.9</v>
      </c>
      <c r="AN44">
        <v>0.63319548043976703</v>
      </c>
      <c r="AO44">
        <v>21</v>
      </c>
      <c r="AP44">
        <v>9.6823457544288297E-2</v>
      </c>
      <c r="AQ44">
        <v>142.33000000000001</v>
      </c>
      <c r="AR44">
        <v>4.5676622590457496</v>
      </c>
      <c r="AS44">
        <v>42785.260000000198</v>
      </c>
      <c r="AT44">
        <v>0.39889551834509002</v>
      </c>
      <c r="AU44">
        <v>86544199.670000002</v>
      </c>
    </row>
    <row r="45" spans="1:47" ht="15" x14ac:dyDescent="0.25">
      <c r="A45" t="s">
        <v>1016</v>
      </c>
      <c r="B45" t="s">
        <v>500</v>
      </c>
      <c r="C45" t="s">
        <v>501</v>
      </c>
      <c r="D45" t="s">
        <v>950</v>
      </c>
      <c r="E45">
        <v>84.802999999999997</v>
      </c>
      <c r="F45">
        <v>0.21</v>
      </c>
      <c r="G45" s="129">
        <v>-354238</v>
      </c>
      <c r="H45">
        <v>0.16514541132291699</v>
      </c>
      <c r="I45">
        <v>-547435</v>
      </c>
      <c r="J45">
        <v>0</v>
      </c>
      <c r="K45">
        <v>0.63463909449922895</v>
      </c>
      <c r="L45" s="130">
        <v>298952.99599999998</v>
      </c>
      <c r="M45" t="s">
        <v>944</v>
      </c>
      <c r="N45">
        <v>161</v>
      </c>
      <c r="O45">
        <v>45.498879000000002</v>
      </c>
      <c r="P45">
        <v>1</v>
      </c>
      <c r="Q45">
        <v>92.65</v>
      </c>
      <c r="R45">
        <v>15716.4</v>
      </c>
      <c r="S45">
        <v>1290.449126</v>
      </c>
      <c r="T45">
        <v>1472.6762752577699</v>
      </c>
      <c r="U45">
        <v>0</v>
      </c>
      <c r="V45">
        <v>0</v>
      </c>
      <c r="W45">
        <v>0</v>
      </c>
      <c r="X45">
        <v>13771.7</v>
      </c>
      <c r="Y45">
        <v>79.150000000000006</v>
      </c>
      <c r="Z45">
        <v>70863.929248262793</v>
      </c>
      <c r="AA45">
        <v>14.530864197530899</v>
      </c>
      <c r="AB45">
        <v>16.303842400505399</v>
      </c>
      <c r="AC45">
        <v>11.17</v>
      </c>
      <c r="AD45">
        <v>115.52812229185299</v>
      </c>
      <c r="AE45">
        <v>0.40539999999999998</v>
      </c>
      <c r="AF45">
        <v>0.115679841089231</v>
      </c>
      <c r="AG45">
        <v>0.137188938778597</v>
      </c>
      <c r="AH45">
        <v>0.25573422448788902</v>
      </c>
      <c r="AI45">
        <v>159.253081628264</v>
      </c>
      <c r="AJ45">
        <v>6.1433522295968999</v>
      </c>
      <c r="AK45">
        <v>1.4444236720711601</v>
      </c>
      <c r="AL45">
        <v>1.6665908869727699</v>
      </c>
      <c r="AM45">
        <v>2.5</v>
      </c>
      <c r="AN45">
        <v>0.93809129391345603</v>
      </c>
      <c r="AO45">
        <v>118</v>
      </c>
      <c r="AP45">
        <v>1.58730158730159E-2</v>
      </c>
      <c r="AQ45">
        <v>5.62</v>
      </c>
      <c r="AR45">
        <v>4.4155840724854603</v>
      </c>
      <c r="AS45">
        <v>33077.65</v>
      </c>
      <c r="AT45">
        <v>0.27780594927881302</v>
      </c>
      <c r="AU45">
        <v>20281206.43</v>
      </c>
    </row>
    <row r="46" spans="1:47" ht="15" x14ac:dyDescent="0.25">
      <c r="A46" t="s">
        <v>1017</v>
      </c>
      <c r="B46" t="s">
        <v>479</v>
      </c>
      <c r="C46" t="s">
        <v>215</v>
      </c>
      <c r="D46" t="s">
        <v>951</v>
      </c>
      <c r="E46">
        <v>86.734999999999999</v>
      </c>
      <c r="F46">
        <v>-4.83</v>
      </c>
      <c r="G46" s="129">
        <v>29519</v>
      </c>
      <c r="H46">
        <v>0.33535805575016098</v>
      </c>
      <c r="I46">
        <v>308015</v>
      </c>
      <c r="J46">
        <v>4.2497657472643398E-2</v>
      </c>
      <c r="K46">
        <v>0.56612096078742002</v>
      </c>
      <c r="L46" s="130">
        <v>409315.52480000001</v>
      </c>
      <c r="M46" s="129">
        <v>42931</v>
      </c>
      <c r="N46">
        <v>37</v>
      </c>
      <c r="O46">
        <v>8.409357</v>
      </c>
      <c r="P46">
        <v>0</v>
      </c>
      <c r="Q46">
        <v>34.299999999999997</v>
      </c>
      <c r="R46">
        <v>17240.099999999999</v>
      </c>
      <c r="S46">
        <v>816.15058599999998</v>
      </c>
      <c r="T46">
        <v>960.43658841716797</v>
      </c>
      <c r="U46">
        <v>0.41620957311914503</v>
      </c>
      <c r="V46">
        <v>0.14837383943261701</v>
      </c>
      <c r="W46">
        <v>0</v>
      </c>
      <c r="X46">
        <v>14650.2</v>
      </c>
      <c r="Y46">
        <v>48.74</v>
      </c>
      <c r="Z46">
        <v>71330.9101354124</v>
      </c>
      <c r="AA46">
        <v>7.1090909090909102</v>
      </c>
      <c r="AB46">
        <v>16.744985350841201</v>
      </c>
      <c r="AC46">
        <v>8.33</v>
      </c>
      <c r="AD46">
        <v>97.977261224489794</v>
      </c>
      <c r="AE46">
        <v>0.2334</v>
      </c>
      <c r="AF46">
        <v>0.122082998620465</v>
      </c>
      <c r="AG46">
        <v>0.18478625233766999</v>
      </c>
      <c r="AH46">
        <v>0.311005097048489</v>
      </c>
      <c r="AI46">
        <v>209.771337467373</v>
      </c>
      <c r="AJ46">
        <v>8.4316305014456407</v>
      </c>
      <c r="AK46">
        <v>2.1165945503927999</v>
      </c>
      <c r="AL46">
        <v>3.2257441663502799</v>
      </c>
      <c r="AM46">
        <v>0</v>
      </c>
      <c r="AN46">
        <v>1.2472202935527601</v>
      </c>
      <c r="AO46">
        <v>46</v>
      </c>
      <c r="AP46">
        <v>4.6421663442939999E-2</v>
      </c>
      <c r="AQ46">
        <v>10.24</v>
      </c>
      <c r="AR46">
        <v>3.8365401750450201</v>
      </c>
      <c r="AS46">
        <v>50779.11</v>
      </c>
      <c r="AT46">
        <v>0.41875442170749899</v>
      </c>
      <c r="AU46">
        <v>14070553.66</v>
      </c>
    </row>
    <row r="47" spans="1:47" ht="15" x14ac:dyDescent="0.25">
      <c r="A47" t="s">
        <v>1018</v>
      </c>
      <c r="B47" t="s">
        <v>610</v>
      </c>
      <c r="C47" t="s">
        <v>271</v>
      </c>
      <c r="D47" t="s">
        <v>954</v>
      </c>
      <c r="E47">
        <v>88.995999999999995</v>
      </c>
      <c r="F47">
        <v>3.05</v>
      </c>
      <c r="G47" s="129">
        <v>4340388</v>
      </c>
      <c r="H47">
        <v>0.33723375970331898</v>
      </c>
      <c r="I47">
        <v>4482433</v>
      </c>
      <c r="J47">
        <v>0</v>
      </c>
      <c r="K47">
        <v>0.58852904609607704</v>
      </c>
      <c r="L47" s="130">
        <v>100915.7231</v>
      </c>
      <c r="M47" s="129">
        <v>50237</v>
      </c>
      <c r="N47">
        <v>140</v>
      </c>
      <c r="O47">
        <v>50.438454999999998</v>
      </c>
      <c r="P47">
        <v>0</v>
      </c>
      <c r="Q47">
        <v>-23.41</v>
      </c>
      <c r="R47">
        <v>10245.799999999999</v>
      </c>
      <c r="S47">
        <v>1906.990419</v>
      </c>
      <c r="T47">
        <v>2254.03761332362</v>
      </c>
      <c r="U47">
        <v>0.387049827123437</v>
      </c>
      <c r="V47">
        <v>8.0392523461335796E-2</v>
      </c>
      <c r="W47">
        <v>0.149255562673071</v>
      </c>
      <c r="X47">
        <v>8668.2999999999993</v>
      </c>
      <c r="Y47">
        <v>101.65</v>
      </c>
      <c r="Z47">
        <v>58577.647220855899</v>
      </c>
      <c r="AA47">
        <v>10.8468468468468</v>
      </c>
      <c r="AB47">
        <v>18.760358278406301</v>
      </c>
      <c r="AC47">
        <v>14.7</v>
      </c>
      <c r="AD47">
        <v>129.72723938775499</v>
      </c>
      <c r="AE47">
        <v>0.51600000000000001</v>
      </c>
      <c r="AF47">
        <v>0.123827145688456</v>
      </c>
      <c r="AG47">
        <v>0.15664303597141799</v>
      </c>
      <c r="AH47">
        <v>0.28645285451943803</v>
      </c>
      <c r="AI47">
        <v>149.939400403458</v>
      </c>
      <c r="AJ47">
        <v>4.9487314161009799</v>
      </c>
      <c r="AK47">
        <v>1.3497105615651199</v>
      </c>
      <c r="AL47">
        <v>2.80791524587928</v>
      </c>
      <c r="AM47">
        <v>4</v>
      </c>
      <c r="AN47">
        <v>1.4715295853949499</v>
      </c>
      <c r="AO47">
        <v>34</v>
      </c>
      <c r="AP47">
        <v>6.7035670356703603E-2</v>
      </c>
      <c r="AQ47">
        <v>45.09</v>
      </c>
      <c r="AR47">
        <v>4.9185807592869804</v>
      </c>
      <c r="AS47">
        <v>129599.03</v>
      </c>
      <c r="AT47">
        <v>0.34255255712663601</v>
      </c>
      <c r="AU47">
        <v>19538692.649999999</v>
      </c>
    </row>
    <row r="48" spans="1:47" ht="15" x14ac:dyDescent="0.25">
      <c r="A48" t="s">
        <v>1019</v>
      </c>
      <c r="B48" t="s">
        <v>439</v>
      </c>
      <c r="C48" t="s">
        <v>374</v>
      </c>
      <c r="D48" t="s">
        <v>953</v>
      </c>
      <c r="E48">
        <v>89.616</v>
      </c>
      <c r="F48">
        <v>7.72</v>
      </c>
      <c r="G48" s="129">
        <v>38445</v>
      </c>
      <c r="H48">
        <v>0.13924058805605999</v>
      </c>
      <c r="I48">
        <v>21457</v>
      </c>
      <c r="J48">
        <v>1.69085939597277E-2</v>
      </c>
      <c r="K48">
        <v>0.725399364098405</v>
      </c>
      <c r="L48" s="130">
        <v>142430.21909999999</v>
      </c>
      <c r="M48" s="129">
        <v>41102</v>
      </c>
      <c r="N48">
        <v>100</v>
      </c>
      <c r="O48">
        <v>47.147930000000002</v>
      </c>
      <c r="P48">
        <v>0</v>
      </c>
      <c r="Q48">
        <v>80.31</v>
      </c>
      <c r="R48">
        <v>12590.5</v>
      </c>
      <c r="S48">
        <v>1328.6982290000001</v>
      </c>
      <c r="T48">
        <v>1691.8926478394801</v>
      </c>
      <c r="U48">
        <v>0.51903213306683804</v>
      </c>
      <c r="V48">
        <v>0.194170477817352</v>
      </c>
      <c r="W48">
        <v>5.2020946887255896E-3</v>
      </c>
      <c r="X48">
        <v>9887.7000000000007</v>
      </c>
      <c r="Y48">
        <v>107.68</v>
      </c>
      <c r="Z48">
        <v>59513.525631500699</v>
      </c>
      <c r="AA48">
        <v>14.6694214876033</v>
      </c>
      <c r="AB48">
        <v>12.3393223346954</v>
      </c>
      <c r="AC48">
        <v>8</v>
      </c>
      <c r="AD48">
        <v>166.08727862500001</v>
      </c>
      <c r="AE48">
        <v>0.34399999999999997</v>
      </c>
      <c r="AF48">
        <v>0.111594935705223</v>
      </c>
      <c r="AG48">
        <v>0.16802891892337399</v>
      </c>
      <c r="AH48">
        <v>0.28876501177119601</v>
      </c>
      <c r="AI48">
        <v>216.86940925395001</v>
      </c>
      <c r="AJ48">
        <v>5.5069959466118803</v>
      </c>
      <c r="AK48">
        <v>1.1525512746656299</v>
      </c>
      <c r="AL48">
        <v>2.8903936783803101</v>
      </c>
      <c r="AM48">
        <v>0</v>
      </c>
      <c r="AN48">
        <v>1.2016632462753001</v>
      </c>
      <c r="AO48">
        <v>48</v>
      </c>
      <c r="AP48">
        <v>0</v>
      </c>
      <c r="AQ48">
        <v>13.38</v>
      </c>
      <c r="AR48">
        <v>3.5891782127838798</v>
      </c>
      <c r="AS48">
        <v>89768.559999999896</v>
      </c>
      <c r="AT48">
        <v>0.44565340418534499</v>
      </c>
      <c r="AU48">
        <v>16728957.4</v>
      </c>
    </row>
    <row r="49" spans="1:47" ht="15" x14ac:dyDescent="0.25">
      <c r="A49" t="s">
        <v>1020</v>
      </c>
      <c r="B49" t="s">
        <v>120</v>
      </c>
      <c r="C49" t="s">
        <v>121</v>
      </c>
      <c r="D49" t="s">
        <v>953</v>
      </c>
      <c r="E49">
        <v>101.572</v>
      </c>
      <c r="F49">
        <v>19.899999999999999</v>
      </c>
      <c r="G49" s="129">
        <v>-1807364</v>
      </c>
      <c r="H49">
        <v>0.536853739630614</v>
      </c>
      <c r="I49">
        <v>-3475559</v>
      </c>
      <c r="J49">
        <v>0</v>
      </c>
      <c r="K49">
        <v>0.76234471247521496</v>
      </c>
      <c r="L49" s="130">
        <v>262861.0454</v>
      </c>
      <c r="M49" s="129">
        <v>80168</v>
      </c>
      <c r="N49">
        <v>26</v>
      </c>
      <c r="O49">
        <v>13.932109000000001</v>
      </c>
      <c r="P49">
        <v>0</v>
      </c>
      <c r="Q49">
        <v>-3.31</v>
      </c>
      <c r="R49">
        <v>18932.3</v>
      </c>
      <c r="S49">
        <v>2524.1907219999998</v>
      </c>
      <c r="T49">
        <v>3147.8923639960799</v>
      </c>
      <c r="U49">
        <v>0.127783331975974</v>
      </c>
      <c r="V49">
        <v>0.15715027772770701</v>
      </c>
      <c r="W49">
        <v>1.27916253389985E-2</v>
      </c>
      <c r="X49">
        <v>15181.1</v>
      </c>
      <c r="Y49">
        <v>186.07</v>
      </c>
      <c r="Z49">
        <v>91126.980168753696</v>
      </c>
      <c r="AA49">
        <v>14.3125</v>
      </c>
      <c r="AB49">
        <v>13.5658124469286</v>
      </c>
      <c r="AC49">
        <v>22</v>
      </c>
      <c r="AD49">
        <v>114.735941909091</v>
      </c>
      <c r="AE49">
        <v>0.38080000000000003</v>
      </c>
      <c r="AF49">
        <v>0.122383422090867</v>
      </c>
      <c r="AG49">
        <v>0.15371571562695399</v>
      </c>
      <c r="AH49">
        <v>0.28080767821686697</v>
      </c>
      <c r="AI49">
        <v>153.668261522118</v>
      </c>
      <c r="AJ49">
        <v>12.055599683413799</v>
      </c>
      <c r="AK49">
        <v>2.2194781741121199</v>
      </c>
      <c r="AL49">
        <v>6.2949024460669101</v>
      </c>
      <c r="AM49">
        <v>1.38</v>
      </c>
      <c r="AN49">
        <v>0.28174116754504203</v>
      </c>
      <c r="AO49">
        <v>2</v>
      </c>
      <c r="AP49">
        <v>0.79342723004694804</v>
      </c>
      <c r="AQ49">
        <v>79.5</v>
      </c>
      <c r="AR49">
        <v>6.8192742453077599</v>
      </c>
      <c r="AS49">
        <v>-96966.820000000094</v>
      </c>
      <c r="AT49">
        <v>0.27938327342709701</v>
      </c>
      <c r="AU49">
        <v>47788620.439999998</v>
      </c>
    </row>
    <row r="50" spans="1:47" ht="15" x14ac:dyDescent="0.25">
      <c r="A50" t="s">
        <v>1021</v>
      </c>
      <c r="B50" t="s">
        <v>471</v>
      </c>
      <c r="C50" t="s">
        <v>161</v>
      </c>
      <c r="D50" t="s">
        <v>950</v>
      </c>
      <c r="E50">
        <v>94.94</v>
      </c>
      <c r="F50">
        <v>-0.21</v>
      </c>
      <c r="G50" s="129">
        <v>8667182</v>
      </c>
      <c r="H50">
        <v>0.56041530382710902</v>
      </c>
      <c r="I50">
        <v>8316306</v>
      </c>
      <c r="J50">
        <v>0</v>
      </c>
      <c r="K50">
        <v>0.68866829628977799</v>
      </c>
      <c r="L50" s="130">
        <v>304458.18469999998</v>
      </c>
      <c r="M50" s="129">
        <v>64559</v>
      </c>
      <c r="N50">
        <v>267</v>
      </c>
      <c r="O50">
        <v>65.956106000000005</v>
      </c>
      <c r="P50">
        <v>4</v>
      </c>
      <c r="Q50">
        <v>16.71</v>
      </c>
      <c r="R50">
        <v>13179.8</v>
      </c>
      <c r="S50">
        <v>4100.8775539999997</v>
      </c>
      <c r="T50">
        <v>4831.9469504631197</v>
      </c>
      <c r="U50">
        <v>0.20316498286746901</v>
      </c>
      <c r="V50">
        <v>0.121590735503341</v>
      </c>
      <c r="W50">
        <v>2.0765568315234802E-2</v>
      </c>
      <c r="X50">
        <v>11185.7</v>
      </c>
      <c r="Y50">
        <v>250.61</v>
      </c>
      <c r="Z50">
        <v>71862.662423686197</v>
      </c>
      <c r="AA50">
        <v>12.2239382239382</v>
      </c>
      <c r="AB50">
        <v>16.363583073301101</v>
      </c>
      <c r="AC50">
        <v>21.75</v>
      </c>
      <c r="AD50">
        <v>188.546094436782</v>
      </c>
      <c r="AE50">
        <v>0.34399999999999997</v>
      </c>
      <c r="AF50">
        <v>0.12243237965406401</v>
      </c>
      <c r="AG50">
        <v>0.15629644017320399</v>
      </c>
      <c r="AH50">
        <v>0.28211311594663901</v>
      </c>
      <c r="AI50">
        <v>221.95737083448699</v>
      </c>
      <c r="AJ50">
        <v>5.3205859572411098</v>
      </c>
      <c r="AK50">
        <v>1.33438043549911</v>
      </c>
      <c r="AL50">
        <v>2.2154222166069699</v>
      </c>
      <c r="AM50">
        <v>1.25</v>
      </c>
      <c r="AN50">
        <v>1.3335434941339199</v>
      </c>
      <c r="AO50">
        <v>109</v>
      </c>
      <c r="AP50">
        <v>1.50341685649203E-2</v>
      </c>
      <c r="AQ50">
        <v>19.25</v>
      </c>
      <c r="AR50">
        <v>4.5615653759048298</v>
      </c>
      <c r="AS50">
        <v>202410.64</v>
      </c>
      <c r="AT50">
        <v>0.45469942521153001</v>
      </c>
      <c r="AU50">
        <v>54048744.030000001</v>
      </c>
    </row>
    <row r="51" spans="1:47" ht="15" x14ac:dyDescent="0.25">
      <c r="A51" t="s">
        <v>1022</v>
      </c>
      <c r="B51" t="s">
        <v>598</v>
      </c>
      <c r="C51" t="s">
        <v>127</v>
      </c>
      <c r="D51" t="s">
        <v>954</v>
      </c>
      <c r="E51">
        <v>89.587000000000003</v>
      </c>
      <c r="F51">
        <v>4.7300000000000004</v>
      </c>
      <c r="G51" s="129">
        <v>-947871</v>
      </c>
      <c r="H51">
        <v>1.09951487042088E-2</v>
      </c>
      <c r="I51">
        <v>-747871</v>
      </c>
      <c r="J51">
        <v>3.5422962015275901E-3</v>
      </c>
      <c r="K51">
        <v>0.82472213988548004</v>
      </c>
      <c r="L51" s="130">
        <v>243362.0226</v>
      </c>
      <c r="M51" s="129">
        <v>42838.5</v>
      </c>
      <c r="N51">
        <v>123</v>
      </c>
      <c r="O51">
        <v>24.261434999999999</v>
      </c>
      <c r="P51">
        <v>0</v>
      </c>
      <c r="Q51">
        <v>-87.64</v>
      </c>
      <c r="R51">
        <v>18732.400000000001</v>
      </c>
      <c r="S51">
        <v>968.32131700000002</v>
      </c>
      <c r="T51">
        <v>1144.21705205781</v>
      </c>
      <c r="U51">
        <v>0.46592230087195302</v>
      </c>
      <c r="V51">
        <v>0.13432446721608199</v>
      </c>
      <c r="W51">
        <v>4.13086021114621E-3</v>
      </c>
      <c r="X51">
        <v>15852.8</v>
      </c>
      <c r="Y51">
        <v>71.02</v>
      </c>
      <c r="Z51">
        <v>60000.2503520135</v>
      </c>
      <c r="AA51">
        <v>13.9285714285714</v>
      </c>
      <c r="AB51">
        <v>13.634487707688001</v>
      </c>
      <c r="AC51">
        <v>9</v>
      </c>
      <c r="AD51">
        <v>107.591257444444</v>
      </c>
      <c r="AE51">
        <v>0.44230000000000003</v>
      </c>
      <c r="AF51">
        <v>0.102706819349801</v>
      </c>
      <c r="AG51">
        <v>0.23423848533882299</v>
      </c>
      <c r="AH51">
        <v>0.34156329730795598</v>
      </c>
      <c r="AI51">
        <v>203.376706205467</v>
      </c>
      <c r="AJ51">
        <v>7.7046033696568399</v>
      </c>
      <c r="AK51">
        <v>1.1951635573339301</v>
      </c>
      <c r="AL51">
        <v>3.6372223181370398</v>
      </c>
      <c r="AM51">
        <v>1.4</v>
      </c>
      <c r="AN51">
        <v>1.5354087587899501</v>
      </c>
      <c r="AO51">
        <v>114</v>
      </c>
      <c r="AP51">
        <v>3.40136054421769E-3</v>
      </c>
      <c r="AQ51">
        <v>5</v>
      </c>
      <c r="AR51">
        <v>5.8995915222672801</v>
      </c>
      <c r="AS51">
        <v>-169082.3</v>
      </c>
      <c r="AT51">
        <v>0.403711263357659</v>
      </c>
      <c r="AU51">
        <v>18139023.920000002</v>
      </c>
    </row>
    <row r="52" spans="1:47" ht="15" x14ac:dyDescent="0.25">
      <c r="A52" t="s">
        <v>1023</v>
      </c>
      <c r="B52" t="s">
        <v>445</v>
      </c>
      <c r="C52" t="s">
        <v>327</v>
      </c>
      <c r="D52" t="s">
        <v>951</v>
      </c>
      <c r="E52">
        <v>83.543000000000006</v>
      </c>
      <c r="F52">
        <v>-3.32</v>
      </c>
      <c r="G52" s="129">
        <v>1506394</v>
      </c>
      <c r="H52">
        <v>0.31754834904538598</v>
      </c>
      <c r="I52">
        <v>1506394</v>
      </c>
      <c r="J52">
        <v>1.0525685526538899E-2</v>
      </c>
      <c r="K52">
        <v>0.646197854908937</v>
      </c>
      <c r="L52" s="130">
        <v>160489.9136</v>
      </c>
      <c r="M52" s="129">
        <v>40442</v>
      </c>
      <c r="N52">
        <v>63</v>
      </c>
      <c r="O52">
        <v>53.866985999999997</v>
      </c>
      <c r="P52">
        <v>2</v>
      </c>
      <c r="Q52">
        <v>-19.75</v>
      </c>
      <c r="R52">
        <v>16090</v>
      </c>
      <c r="S52">
        <v>1093.5646879999999</v>
      </c>
      <c r="T52">
        <v>1399.3040608761901</v>
      </c>
      <c r="U52">
        <v>0.53554475416638503</v>
      </c>
      <c r="V52">
        <v>0.16207988420343</v>
      </c>
      <c r="W52">
        <v>8.4748603367485499E-3</v>
      </c>
      <c r="X52">
        <v>12574.5</v>
      </c>
      <c r="Y52">
        <v>81.319999999999993</v>
      </c>
      <c r="Z52">
        <v>62533.554476143603</v>
      </c>
      <c r="AA52">
        <v>13.022471910112399</v>
      </c>
      <c r="AB52">
        <v>13.447672011805199</v>
      </c>
      <c r="AC52">
        <v>8</v>
      </c>
      <c r="AD52">
        <v>136.69558599999999</v>
      </c>
      <c r="AE52">
        <v>0.18429999999999999</v>
      </c>
      <c r="AF52">
        <v>9.4628279474852806E-2</v>
      </c>
      <c r="AG52">
        <v>0.25065554584872501</v>
      </c>
      <c r="AH52">
        <v>0.35737559622952803</v>
      </c>
      <c r="AI52">
        <v>259.02537189459798</v>
      </c>
      <c r="AJ52">
        <v>5.5558661446510502</v>
      </c>
      <c r="AK52">
        <v>1.76282432103255</v>
      </c>
      <c r="AL52">
        <v>2.4334063637422698</v>
      </c>
      <c r="AM52">
        <v>0</v>
      </c>
      <c r="AN52">
        <v>0.99687321213759506</v>
      </c>
      <c r="AO52">
        <v>70</v>
      </c>
      <c r="AP52">
        <v>4.6583850931677002E-3</v>
      </c>
      <c r="AQ52">
        <v>8.5399999999999991</v>
      </c>
      <c r="AR52">
        <v>6.0704202881200402</v>
      </c>
      <c r="AS52">
        <v>-153111.1</v>
      </c>
      <c r="AT52">
        <v>0.48499391763665101</v>
      </c>
      <c r="AU52">
        <v>17595494.699999999</v>
      </c>
    </row>
    <row r="53" spans="1:47" ht="15" x14ac:dyDescent="0.25">
      <c r="A53" t="s">
        <v>1024</v>
      </c>
      <c r="B53" t="s">
        <v>480</v>
      </c>
      <c r="C53" t="s">
        <v>215</v>
      </c>
      <c r="D53" t="s">
        <v>950</v>
      </c>
      <c r="E53">
        <v>92.688999999999993</v>
      </c>
      <c r="F53">
        <v>1.81</v>
      </c>
      <c r="G53" s="129">
        <v>3220104</v>
      </c>
      <c r="H53">
        <v>0.34069581497236701</v>
      </c>
      <c r="I53">
        <v>3092845</v>
      </c>
      <c r="J53">
        <v>0</v>
      </c>
      <c r="K53">
        <v>0.65851213468695002</v>
      </c>
      <c r="L53" s="130">
        <v>243848.6629</v>
      </c>
      <c r="M53" s="129">
        <v>58309</v>
      </c>
      <c r="N53">
        <v>144</v>
      </c>
      <c r="O53">
        <v>42.511386999999999</v>
      </c>
      <c r="P53">
        <v>8</v>
      </c>
      <c r="Q53">
        <v>13.96</v>
      </c>
      <c r="R53">
        <v>12487.3</v>
      </c>
      <c r="S53">
        <v>2244.1933519999998</v>
      </c>
      <c r="T53">
        <v>2515.8732984589001</v>
      </c>
      <c r="U53">
        <v>0.23527560783898099</v>
      </c>
      <c r="V53">
        <v>8.8411120112791397E-2</v>
      </c>
      <c r="W53">
        <v>2.16470675116767E-2</v>
      </c>
      <c r="X53">
        <v>11138.8</v>
      </c>
      <c r="Y53">
        <v>124.02</v>
      </c>
      <c r="Z53">
        <v>70827.652394774996</v>
      </c>
      <c r="AA53">
        <v>13.5902777777778</v>
      </c>
      <c r="AB53">
        <v>18.095414868569598</v>
      </c>
      <c r="AC53">
        <v>11.33</v>
      </c>
      <c r="AD53">
        <v>198.075317917034</v>
      </c>
      <c r="AE53">
        <v>0.38080000000000003</v>
      </c>
      <c r="AF53">
        <v>0.101250858038802</v>
      </c>
      <c r="AG53">
        <v>0.173097073310893</v>
      </c>
      <c r="AH53">
        <v>0.27788861578166801</v>
      </c>
      <c r="AI53">
        <v>149.78923259906401</v>
      </c>
      <c r="AJ53">
        <v>8.9945220373873997</v>
      </c>
      <c r="AK53">
        <v>1.5195106736158199</v>
      </c>
      <c r="AL53">
        <v>3.1624393138899798</v>
      </c>
      <c r="AM53">
        <v>1.2</v>
      </c>
      <c r="AN53">
        <v>1.2474110561601801</v>
      </c>
      <c r="AO53">
        <v>54</v>
      </c>
      <c r="AP53">
        <v>3.2644903397734799E-2</v>
      </c>
      <c r="AQ53">
        <v>26.83</v>
      </c>
      <c r="AR53">
        <v>3.7987683489297801</v>
      </c>
      <c r="AS53">
        <v>183245.24</v>
      </c>
      <c r="AT53">
        <v>0.58342913127824703</v>
      </c>
      <c r="AU53">
        <v>28023803.77</v>
      </c>
    </row>
    <row r="54" spans="1:47" ht="15" x14ac:dyDescent="0.25">
      <c r="A54" t="s">
        <v>1025</v>
      </c>
      <c r="B54" t="s">
        <v>730</v>
      </c>
      <c r="C54" t="s">
        <v>191</v>
      </c>
      <c r="D54" t="s">
        <v>954</v>
      </c>
      <c r="E54">
        <v>76.957999999999998</v>
      </c>
      <c r="F54">
        <v>2.04</v>
      </c>
      <c r="G54" s="129">
        <v>635995</v>
      </c>
      <c r="H54">
        <v>1.1003351125649601</v>
      </c>
      <c r="I54">
        <v>635995</v>
      </c>
      <c r="J54">
        <v>0</v>
      </c>
      <c r="K54">
        <v>0.66025771472174499</v>
      </c>
      <c r="L54" s="130">
        <v>347233.16989999998</v>
      </c>
      <c r="M54" s="129">
        <v>17177</v>
      </c>
      <c r="N54">
        <v>50</v>
      </c>
      <c r="O54">
        <v>4.9800000000000004</v>
      </c>
      <c r="P54">
        <v>0</v>
      </c>
      <c r="Q54">
        <v>-1.24</v>
      </c>
      <c r="R54">
        <v>32605</v>
      </c>
      <c r="S54">
        <v>207.59706700000001</v>
      </c>
      <c r="T54">
        <v>264.79499271393502</v>
      </c>
      <c r="U54">
        <v>0.73410612780959905</v>
      </c>
      <c r="V54">
        <v>0.18371955611492299</v>
      </c>
      <c r="W54">
        <v>0.13928919814652299</v>
      </c>
      <c r="X54">
        <v>25562</v>
      </c>
      <c r="Y54">
        <v>28.29</v>
      </c>
      <c r="Z54">
        <v>55270.854012018397</v>
      </c>
      <c r="AA54">
        <v>14.935483870967699</v>
      </c>
      <c r="AB54">
        <v>7.3381784022622796</v>
      </c>
      <c r="AC54">
        <v>3.54</v>
      </c>
      <c r="AD54">
        <v>58.6432392655367</v>
      </c>
      <c r="AE54">
        <v>0.17199999999999999</v>
      </c>
      <c r="AF54">
        <v>0.10575507188435899</v>
      </c>
      <c r="AG54">
        <v>0.199393403178593</v>
      </c>
      <c r="AH54">
        <v>0.31093996122295597</v>
      </c>
      <c r="AI54">
        <v>336.30051237669898</v>
      </c>
      <c r="AJ54">
        <v>6.7759921220368096</v>
      </c>
      <c r="AK54">
        <v>0.69065301153047298</v>
      </c>
      <c r="AL54">
        <v>2.0984503330229902</v>
      </c>
      <c r="AM54">
        <v>3</v>
      </c>
      <c r="AN54">
        <v>1.6602803568398501</v>
      </c>
      <c r="AO54">
        <v>51</v>
      </c>
      <c r="AP54">
        <v>0</v>
      </c>
      <c r="AQ54">
        <v>2.73</v>
      </c>
      <c r="AR54">
        <v>4.7152964270657698</v>
      </c>
      <c r="AS54">
        <v>-19156.990000000002</v>
      </c>
      <c r="AT54">
        <v>0.62297497573883198</v>
      </c>
      <c r="AU54">
        <v>6768700.79</v>
      </c>
    </row>
    <row r="55" spans="1:47" ht="15" x14ac:dyDescent="0.25">
      <c r="A55" t="s">
        <v>1026</v>
      </c>
      <c r="B55" t="s">
        <v>687</v>
      </c>
      <c r="C55" t="s">
        <v>249</v>
      </c>
      <c r="D55" t="s">
        <v>954</v>
      </c>
      <c r="E55">
        <v>95.241</v>
      </c>
      <c r="F55">
        <v>3.59</v>
      </c>
      <c r="G55" s="129">
        <v>-401094</v>
      </c>
      <c r="H55">
        <v>0.64279134995464804</v>
      </c>
      <c r="I55">
        <v>-476352</v>
      </c>
      <c r="J55">
        <v>1.5956930512462601E-4</v>
      </c>
      <c r="K55">
        <v>0.74451515029805204</v>
      </c>
      <c r="L55" s="130">
        <v>131750.88740000001</v>
      </c>
      <c r="M55" s="129">
        <v>39769.5</v>
      </c>
      <c r="N55">
        <v>13</v>
      </c>
      <c r="O55">
        <v>15.187576999999999</v>
      </c>
      <c r="P55">
        <v>0</v>
      </c>
      <c r="Q55">
        <v>27.33</v>
      </c>
      <c r="R55">
        <v>15365.5</v>
      </c>
      <c r="S55">
        <v>793.25118399999997</v>
      </c>
      <c r="T55">
        <v>1028.13176330939</v>
      </c>
      <c r="U55">
        <v>0.57430291336318995</v>
      </c>
      <c r="V55">
        <v>0.152998281563233</v>
      </c>
      <c r="W55">
        <v>7.2742860223704402E-3</v>
      </c>
      <c r="X55">
        <v>11855.2</v>
      </c>
      <c r="Y55">
        <v>79.37</v>
      </c>
      <c r="Z55">
        <v>53629.936121960403</v>
      </c>
      <c r="AA55">
        <v>14.8</v>
      </c>
      <c r="AB55">
        <v>9.9943452689933192</v>
      </c>
      <c r="AC55">
        <v>7.2</v>
      </c>
      <c r="AD55">
        <v>110.17377555555601</v>
      </c>
      <c r="AE55">
        <v>0.41770000000000002</v>
      </c>
      <c r="AF55">
        <v>0.11520463628566199</v>
      </c>
      <c r="AG55">
        <v>0.184687211234937</v>
      </c>
      <c r="AH55">
        <v>0.30335231940921598</v>
      </c>
      <c r="AI55">
        <v>217.50361484490401</v>
      </c>
      <c r="AJ55">
        <v>8.2065819688758808</v>
      </c>
      <c r="AK55">
        <v>1.4814264931753001</v>
      </c>
      <c r="AL55">
        <v>4.5747020024922502</v>
      </c>
      <c r="AM55">
        <v>2</v>
      </c>
      <c r="AN55">
        <v>1.03255208743314</v>
      </c>
      <c r="AO55">
        <v>84</v>
      </c>
      <c r="AP55">
        <v>2.05338809034908E-3</v>
      </c>
      <c r="AQ55">
        <v>5.67</v>
      </c>
      <c r="AR55">
        <v>4.5066188450579903</v>
      </c>
      <c r="AS55">
        <v>-173760.8</v>
      </c>
      <c r="AT55">
        <v>0.52652510968917299</v>
      </c>
      <c r="AU55">
        <v>12188706.039999999</v>
      </c>
    </row>
    <row r="56" spans="1:47" ht="15" x14ac:dyDescent="0.25">
      <c r="A56" t="s">
        <v>1027</v>
      </c>
      <c r="B56" t="s">
        <v>338</v>
      </c>
      <c r="C56" t="s">
        <v>163</v>
      </c>
      <c r="D56" t="s">
        <v>951</v>
      </c>
      <c r="E56">
        <v>97.347999999999999</v>
      </c>
      <c r="F56">
        <v>-2.0099999999999998</v>
      </c>
      <c r="G56" s="129">
        <v>1106034</v>
      </c>
      <c r="H56">
        <v>0.73610944000548995</v>
      </c>
      <c r="I56">
        <v>1104822</v>
      </c>
      <c r="J56">
        <v>0</v>
      </c>
      <c r="K56">
        <v>0.74522288282153204</v>
      </c>
      <c r="L56" s="130">
        <v>200249.4976</v>
      </c>
      <c r="M56" s="129">
        <v>46803</v>
      </c>
      <c r="N56">
        <v>62</v>
      </c>
      <c r="O56">
        <v>11.347403999999999</v>
      </c>
      <c r="P56">
        <v>0</v>
      </c>
      <c r="Q56">
        <v>228.32</v>
      </c>
      <c r="R56">
        <v>12254.6</v>
      </c>
      <c r="S56">
        <v>1134.243129</v>
      </c>
      <c r="T56">
        <v>1258.9499814912799</v>
      </c>
      <c r="U56">
        <v>0.24321772197396299</v>
      </c>
      <c r="V56">
        <v>9.8988976110429699E-2</v>
      </c>
      <c r="W56">
        <v>3.08575816816784E-3</v>
      </c>
      <c r="X56">
        <v>11040.7</v>
      </c>
      <c r="Y56">
        <v>67.03</v>
      </c>
      <c r="Z56">
        <v>68765.030583320899</v>
      </c>
      <c r="AA56">
        <v>13.0140845070423</v>
      </c>
      <c r="AB56">
        <v>16.921425167835299</v>
      </c>
      <c r="AC56">
        <v>5</v>
      </c>
      <c r="AD56">
        <v>226.84862580000001</v>
      </c>
      <c r="AE56">
        <v>0.2334</v>
      </c>
      <c r="AF56">
        <v>0.12719215258550601</v>
      </c>
      <c r="AG56">
        <v>0.15191692337097601</v>
      </c>
      <c r="AH56">
        <v>0.28177344098389001</v>
      </c>
      <c r="AI56">
        <v>191.29496529663399</v>
      </c>
      <c r="AJ56">
        <v>8.5251451088835104</v>
      </c>
      <c r="AK56">
        <v>0.98490379075930401</v>
      </c>
      <c r="AL56">
        <v>3.1918892960018401</v>
      </c>
      <c r="AM56">
        <v>0</v>
      </c>
      <c r="AN56">
        <v>1.2440628578408801</v>
      </c>
      <c r="AO56">
        <v>53</v>
      </c>
      <c r="AP56">
        <v>0</v>
      </c>
      <c r="AQ56">
        <v>5.94</v>
      </c>
      <c r="AR56">
        <v>5.1559466876858604</v>
      </c>
      <c r="AS56">
        <v>-109247.5</v>
      </c>
      <c r="AT56">
        <v>0.62516970684196604</v>
      </c>
      <c r="AU56">
        <v>13899667.35</v>
      </c>
    </row>
    <row r="57" spans="1:47" ht="15" x14ac:dyDescent="0.25">
      <c r="A57" t="s">
        <v>1028</v>
      </c>
      <c r="B57" t="s">
        <v>584</v>
      </c>
      <c r="C57" t="s">
        <v>135</v>
      </c>
      <c r="D57" t="s">
        <v>951</v>
      </c>
      <c r="E57">
        <v>92.171000000000006</v>
      </c>
      <c r="F57">
        <v>-2.99</v>
      </c>
      <c r="G57" s="129">
        <v>2911318</v>
      </c>
      <c r="H57">
        <v>0.42857533082229499</v>
      </c>
      <c r="I57">
        <v>2737724</v>
      </c>
      <c r="J57">
        <v>0</v>
      </c>
      <c r="K57">
        <v>0.76014701202124202</v>
      </c>
      <c r="L57" s="130">
        <v>220860.01199999999</v>
      </c>
      <c r="M57" s="129">
        <v>38649.5</v>
      </c>
      <c r="N57">
        <v>100</v>
      </c>
      <c r="O57">
        <v>192.012677</v>
      </c>
      <c r="P57">
        <v>4</v>
      </c>
      <c r="Q57">
        <v>-207.43</v>
      </c>
      <c r="R57">
        <v>14574.8</v>
      </c>
      <c r="S57">
        <v>3625.8469359999999</v>
      </c>
      <c r="T57">
        <v>4623.4930077707004</v>
      </c>
      <c r="U57">
        <v>0.57506182908544001</v>
      </c>
      <c r="V57">
        <v>0.167338326385436</v>
      </c>
      <c r="W57">
        <v>1.98424517829674E-2</v>
      </c>
      <c r="X57">
        <v>11429.9</v>
      </c>
      <c r="Y57">
        <v>247.39</v>
      </c>
      <c r="Z57">
        <v>69467.211285824</v>
      </c>
      <c r="AA57">
        <v>13.6678832116788</v>
      </c>
      <c r="AB57">
        <v>14.6564005659081</v>
      </c>
      <c r="AC57">
        <v>30.49</v>
      </c>
      <c r="AD57">
        <v>118.919217317153</v>
      </c>
      <c r="AE57">
        <v>0.27029999999999998</v>
      </c>
      <c r="AF57">
        <v>0.103558429861327</v>
      </c>
      <c r="AG57">
        <v>0.172330513630541</v>
      </c>
      <c r="AH57">
        <v>0.28838844036175099</v>
      </c>
      <c r="AI57">
        <v>206.37771345789699</v>
      </c>
      <c r="AJ57">
        <v>6.9508887816820701</v>
      </c>
      <c r="AK57">
        <v>1.10760215904444</v>
      </c>
      <c r="AL57">
        <v>4.5191948218213698</v>
      </c>
      <c r="AM57">
        <v>1.6</v>
      </c>
      <c r="AN57">
        <v>0.82922175132600895</v>
      </c>
      <c r="AO57">
        <v>25</v>
      </c>
      <c r="AP57">
        <v>9.4316807738814998E-2</v>
      </c>
      <c r="AQ57">
        <v>91.92</v>
      </c>
      <c r="AR57">
        <v>4.2884545141894899</v>
      </c>
      <c r="AS57">
        <v>375504.19</v>
      </c>
      <c r="AT57">
        <v>0.391747553533977</v>
      </c>
      <c r="AU57">
        <v>52846122.780000001</v>
      </c>
    </row>
    <row r="58" spans="1:47" ht="15" x14ac:dyDescent="0.25">
      <c r="A58" t="s">
        <v>1029</v>
      </c>
      <c r="B58" t="s">
        <v>700</v>
      </c>
      <c r="C58" t="s">
        <v>288</v>
      </c>
      <c r="D58" t="s">
        <v>951</v>
      </c>
      <c r="E58">
        <v>101.161</v>
      </c>
      <c r="F58">
        <v>-2.31</v>
      </c>
      <c r="G58" s="129">
        <v>362291</v>
      </c>
      <c r="H58">
        <v>0.58060820385329803</v>
      </c>
      <c r="I58">
        <v>299443</v>
      </c>
      <c r="J58">
        <v>0</v>
      </c>
      <c r="K58">
        <v>0.71955966358484502</v>
      </c>
      <c r="L58" s="130">
        <v>164758.1286</v>
      </c>
      <c r="M58" s="129">
        <v>47456</v>
      </c>
      <c r="N58">
        <v>13</v>
      </c>
      <c r="O58">
        <v>3</v>
      </c>
      <c r="P58">
        <v>0</v>
      </c>
      <c r="Q58">
        <v>219.71</v>
      </c>
      <c r="R58">
        <v>13963.9</v>
      </c>
      <c r="S58">
        <v>605.56555700000001</v>
      </c>
      <c r="T58">
        <v>702.43199990666506</v>
      </c>
      <c r="U58">
        <v>0.201622842628086</v>
      </c>
      <c r="V58">
        <v>0.11959028079267101</v>
      </c>
      <c r="W58">
        <v>3.30269609438834E-3</v>
      </c>
      <c r="X58">
        <v>12038.3</v>
      </c>
      <c r="Y58">
        <v>34.65</v>
      </c>
      <c r="Z58">
        <v>74693.217893217894</v>
      </c>
      <c r="AA58">
        <v>18.3783783783784</v>
      </c>
      <c r="AB58">
        <v>17.476639451659501</v>
      </c>
      <c r="AC58">
        <v>6</v>
      </c>
      <c r="AD58">
        <v>100.92759283333299</v>
      </c>
      <c r="AE58">
        <v>0.18429999999999999</v>
      </c>
      <c r="AF58">
        <v>0.10724660696277399</v>
      </c>
      <c r="AG58">
        <v>0.21664148565343999</v>
      </c>
      <c r="AH58">
        <v>0.32674400783060997</v>
      </c>
      <c r="AI58">
        <v>238.21037760904201</v>
      </c>
      <c r="AJ58">
        <v>4.6900393755372498</v>
      </c>
      <c r="AK58">
        <v>0.81343218811524298</v>
      </c>
      <c r="AL58">
        <v>2.4236227573967799</v>
      </c>
      <c r="AM58">
        <v>3.98</v>
      </c>
      <c r="AN58">
        <v>0.90590758511094105</v>
      </c>
      <c r="AO58">
        <v>32</v>
      </c>
      <c r="AP58">
        <v>0</v>
      </c>
      <c r="AQ58">
        <v>8.44</v>
      </c>
      <c r="AR58">
        <v>3.9247249270777398</v>
      </c>
      <c r="AS58">
        <v>46902.16</v>
      </c>
      <c r="AT58">
        <v>0.63218221933612695</v>
      </c>
      <c r="AU58">
        <v>8456083.5899999999</v>
      </c>
    </row>
    <row r="59" spans="1:47" ht="15" x14ac:dyDescent="0.25">
      <c r="A59" t="s">
        <v>1030</v>
      </c>
      <c r="B59" t="s">
        <v>122</v>
      </c>
      <c r="C59" t="s">
        <v>123</v>
      </c>
      <c r="D59" t="s">
        <v>953</v>
      </c>
      <c r="E59">
        <v>84.965999999999994</v>
      </c>
      <c r="F59">
        <v>12.4</v>
      </c>
      <c r="G59" s="129">
        <v>-1446655</v>
      </c>
      <c r="H59">
        <v>0.45107469325267602</v>
      </c>
      <c r="I59">
        <v>-1446655</v>
      </c>
      <c r="J59">
        <v>0</v>
      </c>
      <c r="K59">
        <v>0.79111270306543902</v>
      </c>
      <c r="L59" s="130">
        <v>270960.7599</v>
      </c>
      <c r="M59" s="129">
        <v>36423</v>
      </c>
      <c r="N59">
        <v>0</v>
      </c>
      <c r="O59">
        <v>85.008206999999999</v>
      </c>
      <c r="P59">
        <v>87.83</v>
      </c>
      <c r="Q59">
        <v>-129.41</v>
      </c>
      <c r="R59">
        <v>16192.1</v>
      </c>
      <c r="S59">
        <v>2459.2860329999999</v>
      </c>
      <c r="T59">
        <v>3159.04256662643</v>
      </c>
      <c r="U59">
        <v>0.452362480440273</v>
      </c>
      <c r="V59">
        <v>0.16961591754788799</v>
      </c>
      <c r="W59">
        <v>1.66287322626371E-2</v>
      </c>
      <c r="X59">
        <v>12605.4</v>
      </c>
      <c r="Y59">
        <v>203.18</v>
      </c>
      <c r="Z59">
        <v>69942.576434688497</v>
      </c>
      <c r="AA59">
        <v>11.0144230769231</v>
      </c>
      <c r="AB59">
        <v>12.103976931784601</v>
      </c>
      <c r="AC59">
        <v>21</v>
      </c>
      <c r="AD59">
        <v>117.108858714286</v>
      </c>
      <c r="AE59">
        <v>0.36859999999999998</v>
      </c>
      <c r="AF59">
        <v>0.11051587955181399</v>
      </c>
      <c r="AG59">
        <v>0.16196955601122001</v>
      </c>
      <c r="AH59">
        <v>0.27579547190383202</v>
      </c>
      <c r="AI59">
        <v>200.07107485573201</v>
      </c>
      <c r="AJ59">
        <v>6.3282930784989597</v>
      </c>
      <c r="AK59">
        <v>1.3290187426833999</v>
      </c>
      <c r="AL59">
        <v>2.96791643632934</v>
      </c>
      <c r="AM59">
        <v>1.2</v>
      </c>
      <c r="AN59">
        <v>1.27303595785705</v>
      </c>
      <c r="AO59">
        <v>118</v>
      </c>
      <c r="AP59">
        <v>6.9974554707379094E-2</v>
      </c>
      <c r="AQ59">
        <v>6.48</v>
      </c>
      <c r="AR59">
        <v>4.6397804477653102</v>
      </c>
      <c r="AS59">
        <v>16809.759999999998</v>
      </c>
      <c r="AT59">
        <v>0.45731881639071498</v>
      </c>
      <c r="AU59">
        <v>39820952.560000002</v>
      </c>
    </row>
    <row r="60" spans="1:47" ht="15" x14ac:dyDescent="0.25">
      <c r="A60" t="s">
        <v>1031</v>
      </c>
      <c r="B60" t="s">
        <v>339</v>
      </c>
      <c r="C60" t="s">
        <v>271</v>
      </c>
      <c r="D60" t="s">
        <v>951</v>
      </c>
      <c r="E60">
        <v>80.563999999999993</v>
      </c>
      <c r="F60">
        <v>-3.95</v>
      </c>
      <c r="G60" s="129">
        <v>2282620</v>
      </c>
      <c r="H60">
        <v>0.73315983348558</v>
      </c>
      <c r="I60">
        <v>2296687</v>
      </c>
      <c r="J60">
        <v>7.2792174573655197E-3</v>
      </c>
      <c r="K60">
        <v>0.65493615039594999</v>
      </c>
      <c r="L60" s="130">
        <v>131458.69589999999</v>
      </c>
      <c r="M60" s="129">
        <v>41951.5</v>
      </c>
      <c r="N60">
        <v>32</v>
      </c>
      <c r="O60">
        <v>5.8757419999999998</v>
      </c>
      <c r="P60">
        <v>0</v>
      </c>
      <c r="Q60">
        <v>12.17</v>
      </c>
      <c r="R60">
        <v>16389.099999999999</v>
      </c>
      <c r="S60">
        <v>492.01074999999997</v>
      </c>
      <c r="T60">
        <v>622.55218579691905</v>
      </c>
      <c r="U60">
        <v>0.55737952067104202</v>
      </c>
      <c r="V60">
        <v>0.204015467141724</v>
      </c>
      <c r="W60">
        <v>0</v>
      </c>
      <c r="X60">
        <v>12952.5</v>
      </c>
      <c r="Y60">
        <v>37.58</v>
      </c>
      <c r="Z60">
        <v>61526.257849920199</v>
      </c>
      <c r="AA60">
        <v>11.3571428571429</v>
      </c>
      <c r="AB60">
        <v>13.092356306546</v>
      </c>
      <c r="AC60">
        <v>6.25</v>
      </c>
      <c r="AD60">
        <v>78.721720000000005</v>
      </c>
      <c r="AE60">
        <v>0.22109999999999999</v>
      </c>
      <c r="AF60">
        <v>0.120165840993291</v>
      </c>
      <c r="AG60">
        <v>0.17739282343964399</v>
      </c>
      <c r="AH60">
        <v>0.29955390128082898</v>
      </c>
      <c r="AI60">
        <v>257.260639122214</v>
      </c>
      <c r="AJ60">
        <v>5.56271032984397</v>
      </c>
      <c r="AK60">
        <v>0.89981465534268201</v>
      </c>
      <c r="AL60">
        <v>3.1736801896108999</v>
      </c>
      <c r="AM60">
        <v>0</v>
      </c>
      <c r="AN60">
        <v>1.40994018138042</v>
      </c>
      <c r="AO60">
        <v>25</v>
      </c>
      <c r="AP60">
        <v>0</v>
      </c>
      <c r="AQ60">
        <v>3.32</v>
      </c>
      <c r="AR60">
        <v>4.3814790200495297</v>
      </c>
      <c r="AS60">
        <v>61029.8</v>
      </c>
      <c r="AT60">
        <v>0.60041596877936299</v>
      </c>
      <c r="AU60">
        <v>8063610.6100000003</v>
      </c>
    </row>
    <row r="61" spans="1:47" ht="15" x14ac:dyDescent="0.25">
      <c r="A61" t="s">
        <v>1032</v>
      </c>
      <c r="B61" t="s">
        <v>124</v>
      </c>
      <c r="C61" t="s">
        <v>108</v>
      </c>
      <c r="D61" t="s">
        <v>953</v>
      </c>
      <c r="E61">
        <v>106.491</v>
      </c>
      <c r="F61">
        <v>19.02</v>
      </c>
      <c r="G61" s="129">
        <v>2033929</v>
      </c>
      <c r="H61">
        <v>0.47342351773479902</v>
      </c>
      <c r="I61">
        <v>2033929</v>
      </c>
      <c r="J61">
        <v>0</v>
      </c>
      <c r="K61">
        <v>0.82292379370810598</v>
      </c>
      <c r="L61" s="130">
        <v>349957.21840000001</v>
      </c>
      <c r="M61" t="s">
        <v>944</v>
      </c>
      <c r="N61">
        <v>63</v>
      </c>
      <c r="O61">
        <v>31.942091999999999</v>
      </c>
      <c r="P61">
        <v>1</v>
      </c>
      <c r="Q61">
        <v>-1.76</v>
      </c>
      <c r="R61">
        <v>15546.3</v>
      </c>
      <c r="S61">
        <v>3635.9137959999998</v>
      </c>
      <c r="T61">
        <v>4273.7957882765204</v>
      </c>
      <c r="U61">
        <v>0</v>
      </c>
      <c r="V61">
        <v>0</v>
      </c>
      <c r="W61">
        <v>0</v>
      </c>
      <c r="X61">
        <v>13226</v>
      </c>
      <c r="Y61">
        <v>198.04</v>
      </c>
      <c r="Z61">
        <v>94771.379014340506</v>
      </c>
      <c r="AA61">
        <v>18.211822660098498</v>
      </c>
      <c r="AB61">
        <v>18.359492001615799</v>
      </c>
      <c r="AC61">
        <v>28</v>
      </c>
      <c r="AD61">
        <v>129.854064142857</v>
      </c>
      <c r="AE61">
        <v>0.34399999999999997</v>
      </c>
      <c r="AF61">
        <v>0.115156460212609</v>
      </c>
      <c r="AG61">
        <v>0.140426673281072</v>
      </c>
      <c r="AH61">
        <v>0.25871469388215901</v>
      </c>
      <c r="AI61">
        <v>172.885561998621</v>
      </c>
      <c r="AJ61">
        <v>6.8942783373131</v>
      </c>
      <c r="AK61">
        <v>1.6184127509358099</v>
      </c>
      <c r="AL61">
        <v>3.6974454857404702</v>
      </c>
      <c r="AM61">
        <v>2</v>
      </c>
      <c r="AN61">
        <v>0.92536792408959501</v>
      </c>
      <c r="AO61">
        <v>29</v>
      </c>
      <c r="AP61">
        <v>6.5920398009950296E-2</v>
      </c>
      <c r="AQ61">
        <v>77.72</v>
      </c>
      <c r="AR61">
        <v>5.3368371386269802</v>
      </c>
      <c r="AS61">
        <v>179106.04</v>
      </c>
      <c r="AT61">
        <v>0.33771886121655098</v>
      </c>
      <c r="AU61">
        <v>56525056.939999998</v>
      </c>
    </row>
    <row r="62" spans="1:47" ht="15" x14ac:dyDescent="0.25">
      <c r="A62" t="s">
        <v>1033</v>
      </c>
      <c r="B62" t="s">
        <v>340</v>
      </c>
      <c r="C62" t="s">
        <v>112</v>
      </c>
      <c r="D62" t="s">
        <v>952</v>
      </c>
      <c r="E62">
        <v>82.894000000000005</v>
      </c>
      <c r="F62">
        <v>-8.7100000000000009</v>
      </c>
      <c r="G62" s="129">
        <v>488576</v>
      </c>
      <c r="H62">
        <v>0.50797855746903697</v>
      </c>
      <c r="I62">
        <v>281164</v>
      </c>
      <c r="J62">
        <v>1.2493664390689401E-2</v>
      </c>
      <c r="K62">
        <v>0.70759618719435802</v>
      </c>
      <c r="L62" s="130">
        <v>171325.71660000001</v>
      </c>
      <c r="M62" s="129">
        <v>35116</v>
      </c>
      <c r="N62">
        <v>9</v>
      </c>
      <c r="O62">
        <v>18.259471999999999</v>
      </c>
      <c r="P62">
        <v>0</v>
      </c>
      <c r="Q62">
        <v>86.54</v>
      </c>
      <c r="R62">
        <v>15242.5</v>
      </c>
      <c r="S62">
        <v>743.27469499999995</v>
      </c>
      <c r="T62">
        <v>950.62409543058698</v>
      </c>
      <c r="U62">
        <v>0.66834342449933704</v>
      </c>
      <c r="V62">
        <v>0.183592896297916</v>
      </c>
      <c r="W62">
        <v>1.3453976123860901E-3</v>
      </c>
      <c r="X62">
        <v>11917.8</v>
      </c>
      <c r="Y62">
        <v>62.2</v>
      </c>
      <c r="Z62">
        <v>52202.882636655901</v>
      </c>
      <c r="AA62">
        <v>9.7230769230769205</v>
      </c>
      <c r="AB62">
        <v>11.949753938906801</v>
      </c>
      <c r="AC62">
        <v>9.1999999999999993</v>
      </c>
      <c r="AD62">
        <v>80.790727717391306</v>
      </c>
      <c r="AE62">
        <v>0.66349999999999998</v>
      </c>
      <c r="AF62">
        <v>0.108309204440962</v>
      </c>
      <c r="AG62">
        <v>0.14681135306298401</v>
      </c>
      <c r="AH62">
        <v>0.26288827367933798</v>
      </c>
      <c r="AI62">
        <v>164.54616418765599</v>
      </c>
      <c r="AJ62">
        <v>8.7989718976639999</v>
      </c>
      <c r="AK62">
        <v>2.3289269273852602</v>
      </c>
      <c r="AL62">
        <v>4.3150332371241902</v>
      </c>
      <c r="AM62">
        <v>2</v>
      </c>
      <c r="AN62">
        <v>1.0062326195107201</v>
      </c>
      <c r="AO62">
        <v>16</v>
      </c>
      <c r="AP62">
        <v>1.5424164524421601E-2</v>
      </c>
      <c r="AQ62">
        <v>24.19</v>
      </c>
      <c r="AR62">
        <v>3.5092283158535</v>
      </c>
      <c r="AS62">
        <v>19494.16</v>
      </c>
      <c r="AT62">
        <v>0.471307732481208</v>
      </c>
      <c r="AU62">
        <v>11329327.67</v>
      </c>
    </row>
    <row r="63" spans="1:47" ht="15" x14ac:dyDescent="0.25">
      <c r="A63" t="s">
        <v>1034</v>
      </c>
      <c r="B63" t="s">
        <v>532</v>
      </c>
      <c r="C63" t="s">
        <v>201</v>
      </c>
      <c r="D63" t="s">
        <v>952</v>
      </c>
      <c r="E63">
        <v>88.238</v>
      </c>
      <c r="F63">
        <v>-7.9</v>
      </c>
      <c r="G63" s="129">
        <v>-6502</v>
      </c>
      <c r="H63">
        <v>0.65273567745719496</v>
      </c>
      <c r="I63">
        <v>-39921</v>
      </c>
      <c r="J63">
        <v>1.77922882005478E-2</v>
      </c>
      <c r="K63">
        <v>0.71519924845163596</v>
      </c>
      <c r="L63" s="130">
        <v>169203.75709999999</v>
      </c>
      <c r="M63" s="129">
        <v>35271.5</v>
      </c>
      <c r="N63">
        <v>30</v>
      </c>
      <c r="O63">
        <v>10.732986</v>
      </c>
      <c r="P63">
        <v>3</v>
      </c>
      <c r="Q63">
        <v>16.78</v>
      </c>
      <c r="R63">
        <v>15834.8</v>
      </c>
      <c r="S63">
        <v>690.24601099999995</v>
      </c>
      <c r="T63">
        <v>871.53662215624502</v>
      </c>
      <c r="U63">
        <v>0.63109472138622802</v>
      </c>
      <c r="V63">
        <v>0.18590963939666999</v>
      </c>
      <c r="W63">
        <v>1.29549173157047E-3</v>
      </c>
      <c r="X63">
        <v>12541</v>
      </c>
      <c r="Y63">
        <v>54.4</v>
      </c>
      <c r="Z63">
        <v>59373.466911764699</v>
      </c>
      <c r="AA63">
        <v>15.140350877193001</v>
      </c>
      <c r="AB63">
        <v>12.6883457904412</v>
      </c>
      <c r="AC63">
        <v>9.3000000000000007</v>
      </c>
      <c r="AD63">
        <v>74.220001182795698</v>
      </c>
      <c r="AE63">
        <v>0.2334</v>
      </c>
      <c r="AF63">
        <v>0.104449098562934</v>
      </c>
      <c r="AG63">
        <v>0.21855759035949601</v>
      </c>
      <c r="AH63">
        <v>0.32513231736068599</v>
      </c>
      <c r="AI63">
        <v>238.71344038813999</v>
      </c>
      <c r="AJ63">
        <v>6.3168183721650104</v>
      </c>
      <c r="AK63">
        <v>1.6513831924307101</v>
      </c>
      <c r="AL63">
        <v>2.6249585181858501</v>
      </c>
      <c r="AM63">
        <v>0</v>
      </c>
      <c r="AN63">
        <v>1.68891941902981</v>
      </c>
      <c r="AO63">
        <v>120</v>
      </c>
      <c r="AP63">
        <v>6.2605752961082894E-2</v>
      </c>
      <c r="AQ63">
        <v>4.6100000000000003</v>
      </c>
      <c r="AR63">
        <v>3.65700870495853</v>
      </c>
      <c r="AS63">
        <v>-39684.239999999998</v>
      </c>
      <c r="AT63">
        <v>0.60976649220923795</v>
      </c>
      <c r="AU63">
        <v>10929936.01</v>
      </c>
    </row>
    <row r="64" spans="1:47" ht="15" x14ac:dyDescent="0.25">
      <c r="A64" t="s">
        <v>1035</v>
      </c>
      <c r="B64" t="s">
        <v>731</v>
      </c>
      <c r="C64" t="s">
        <v>191</v>
      </c>
      <c r="D64" t="s">
        <v>951</v>
      </c>
      <c r="E64">
        <v>84.923000000000002</v>
      </c>
      <c r="F64">
        <v>-2.74</v>
      </c>
      <c r="G64" s="129">
        <v>991105</v>
      </c>
      <c r="H64">
        <v>0.84036679109159496</v>
      </c>
      <c r="I64">
        <v>1088894</v>
      </c>
      <c r="J64">
        <v>2.77294125233765E-3</v>
      </c>
      <c r="K64">
        <v>0.60282665542893099</v>
      </c>
      <c r="L64" s="130">
        <v>206475.1586</v>
      </c>
      <c r="M64" s="129">
        <v>31772</v>
      </c>
      <c r="N64">
        <v>62</v>
      </c>
      <c r="O64">
        <v>19.176233</v>
      </c>
      <c r="P64">
        <v>0</v>
      </c>
      <c r="Q64">
        <v>-35.479999999999997</v>
      </c>
      <c r="R64">
        <v>15385.6</v>
      </c>
      <c r="S64">
        <v>445.51328000000001</v>
      </c>
      <c r="T64">
        <v>575.28960383262097</v>
      </c>
      <c r="U64">
        <v>0.569263217024642</v>
      </c>
      <c r="V64">
        <v>0.18697791679745199</v>
      </c>
      <c r="W64">
        <v>5.1508029120927702E-2</v>
      </c>
      <c r="X64">
        <v>11914.9</v>
      </c>
      <c r="Y64">
        <v>42.23</v>
      </c>
      <c r="Z64">
        <v>52242.866919251697</v>
      </c>
      <c r="AA64">
        <v>9.875</v>
      </c>
      <c r="AB64">
        <v>10.5496869524035</v>
      </c>
      <c r="AC64">
        <v>4.09</v>
      </c>
      <c r="AD64">
        <v>108.92745232273801</v>
      </c>
      <c r="AE64">
        <v>0.18429999999999999</v>
      </c>
      <c r="AF64">
        <v>0.122736528098738</v>
      </c>
      <c r="AG64">
        <v>0.16937497313693101</v>
      </c>
      <c r="AH64">
        <v>0.29707610589727201</v>
      </c>
      <c r="AI64">
        <v>296.32786703911501</v>
      </c>
      <c r="AJ64">
        <v>4.6768842127588703</v>
      </c>
      <c r="AK64">
        <v>0.940623930070142</v>
      </c>
      <c r="AL64">
        <v>3.1471897014043502</v>
      </c>
      <c r="AM64">
        <v>2.5</v>
      </c>
      <c r="AN64">
        <v>1.2928683675455399</v>
      </c>
      <c r="AO64">
        <v>54</v>
      </c>
      <c r="AP64">
        <v>0</v>
      </c>
      <c r="AQ64">
        <v>4.76</v>
      </c>
      <c r="AR64">
        <v>3.6714632154047999</v>
      </c>
      <c r="AS64">
        <v>-8569.2100000000191</v>
      </c>
      <c r="AT64">
        <v>0.47442157304741001</v>
      </c>
      <c r="AU64">
        <v>6854507.7000000002</v>
      </c>
    </row>
    <row r="65" spans="1:47" ht="15" x14ac:dyDescent="0.25">
      <c r="A65" t="s">
        <v>1036</v>
      </c>
      <c r="B65" t="s">
        <v>732</v>
      </c>
      <c r="C65" t="s">
        <v>191</v>
      </c>
      <c r="D65" t="s">
        <v>951</v>
      </c>
      <c r="E65">
        <v>78.86</v>
      </c>
      <c r="F65">
        <v>-3.04</v>
      </c>
      <c r="G65" s="129">
        <v>638442</v>
      </c>
      <c r="H65">
        <v>0.26176485261752902</v>
      </c>
      <c r="I65">
        <v>638442</v>
      </c>
      <c r="J65">
        <v>1.25432458094003E-2</v>
      </c>
      <c r="K65">
        <v>0.65344825909142501</v>
      </c>
      <c r="L65" s="130">
        <v>143087.95559999999</v>
      </c>
      <c r="M65" s="129">
        <v>34808</v>
      </c>
      <c r="N65">
        <v>37</v>
      </c>
      <c r="O65">
        <v>35.402847000000001</v>
      </c>
      <c r="P65">
        <v>0</v>
      </c>
      <c r="Q65">
        <v>29.13</v>
      </c>
      <c r="R65">
        <v>13349.5</v>
      </c>
      <c r="S65">
        <v>961.69042000000002</v>
      </c>
      <c r="T65">
        <v>1208.95954736421</v>
      </c>
      <c r="U65">
        <v>0.62853422102301904</v>
      </c>
      <c r="V65">
        <v>0.150411331954414</v>
      </c>
      <c r="W65">
        <v>4.1593426707941996E-3</v>
      </c>
      <c r="X65">
        <v>10619.1</v>
      </c>
      <c r="Y65">
        <v>73.11</v>
      </c>
      <c r="Z65">
        <v>55900.205033511098</v>
      </c>
      <c r="AA65">
        <v>12.546511627907</v>
      </c>
      <c r="AB65">
        <v>13.1540202434687</v>
      </c>
      <c r="AC65">
        <v>9.17</v>
      </c>
      <c r="AD65">
        <v>104.873546346783</v>
      </c>
      <c r="AE65">
        <v>0.25800000000000001</v>
      </c>
      <c r="AF65">
        <v>0.114318031038145</v>
      </c>
      <c r="AG65">
        <v>0.15029033224627</v>
      </c>
      <c r="AH65">
        <v>0.26684698388682498</v>
      </c>
      <c r="AI65">
        <v>168.80692229418301</v>
      </c>
      <c r="AJ65">
        <v>8.9134364913145294</v>
      </c>
      <c r="AK65">
        <v>2.4735819884193702</v>
      </c>
      <c r="AL65">
        <v>4.4140088702722702</v>
      </c>
      <c r="AM65">
        <v>0.5</v>
      </c>
      <c r="AN65">
        <v>1.2798845526540501</v>
      </c>
      <c r="AO65">
        <v>25</v>
      </c>
      <c r="AP65">
        <v>5.1546391752577301E-3</v>
      </c>
      <c r="AQ65">
        <v>22.4</v>
      </c>
      <c r="AR65">
        <v>4.5895451865709802</v>
      </c>
      <c r="AS65">
        <v>-35509.86</v>
      </c>
      <c r="AT65">
        <v>0.446748064032221</v>
      </c>
      <c r="AU65">
        <v>12838039.1</v>
      </c>
    </row>
    <row r="66" spans="1:47" ht="15" x14ac:dyDescent="0.25">
      <c r="A66" t="s">
        <v>1037</v>
      </c>
      <c r="B66" t="s">
        <v>125</v>
      </c>
      <c r="C66" t="s">
        <v>108</v>
      </c>
      <c r="D66" t="s">
        <v>954</v>
      </c>
      <c r="E66">
        <v>76.866</v>
      </c>
      <c r="F66">
        <v>5.82</v>
      </c>
      <c r="G66" s="129">
        <v>3544600</v>
      </c>
      <c r="H66">
        <v>0.642230320726771</v>
      </c>
      <c r="I66">
        <v>3544600</v>
      </c>
      <c r="J66">
        <v>2.9305810333783299E-3</v>
      </c>
      <c r="K66">
        <v>0.623084640856709</v>
      </c>
      <c r="L66" s="130">
        <v>317011.86330000003</v>
      </c>
      <c r="M66" s="129">
        <v>37899</v>
      </c>
      <c r="N66">
        <v>21</v>
      </c>
      <c r="O66">
        <v>68.334363999999994</v>
      </c>
      <c r="P66">
        <v>3</v>
      </c>
      <c r="Q66">
        <v>-34.840000000000003</v>
      </c>
      <c r="R66">
        <v>20632.8</v>
      </c>
      <c r="S66">
        <v>1026.3606030000001</v>
      </c>
      <c r="T66">
        <v>1416.6035374865801</v>
      </c>
      <c r="U66">
        <v>0.70544779377117195</v>
      </c>
      <c r="V66">
        <v>0.180593019118447</v>
      </c>
      <c r="W66">
        <v>0.12749761109059199</v>
      </c>
      <c r="X66">
        <v>14948.9</v>
      </c>
      <c r="Y66">
        <v>80.09</v>
      </c>
      <c r="Z66">
        <v>85242.025471344707</v>
      </c>
      <c r="AA66">
        <v>14.523809523809501</v>
      </c>
      <c r="AB66">
        <v>12.8150905606193</v>
      </c>
      <c r="AC66">
        <v>15</v>
      </c>
      <c r="AD66">
        <v>68.424040199999993</v>
      </c>
      <c r="AE66">
        <v>0.40539999999999998</v>
      </c>
      <c r="AF66">
        <v>0.12276798217690001</v>
      </c>
      <c r="AG66">
        <v>0.122805440120624</v>
      </c>
      <c r="AH66">
        <v>0.24942530828182999</v>
      </c>
      <c r="AI66">
        <v>198.95638959945501</v>
      </c>
      <c r="AJ66">
        <v>11.0340718213917</v>
      </c>
      <c r="AK66">
        <v>2.07631333832841</v>
      </c>
      <c r="AL66">
        <v>3.9456661818502399</v>
      </c>
      <c r="AM66">
        <v>0</v>
      </c>
      <c r="AN66">
        <v>0.30827967588281702</v>
      </c>
      <c r="AO66">
        <v>4</v>
      </c>
      <c r="AP66">
        <v>0.105691056910569</v>
      </c>
      <c r="AQ66">
        <v>21</v>
      </c>
      <c r="AR66">
        <v>4.3108306933381604</v>
      </c>
      <c r="AS66">
        <v>-41111.33</v>
      </c>
      <c r="AT66">
        <v>0.352523923472018</v>
      </c>
      <c r="AU66">
        <v>21176727.399999999</v>
      </c>
    </row>
    <row r="67" spans="1:47" ht="15" x14ac:dyDescent="0.25">
      <c r="A67" t="s">
        <v>1038</v>
      </c>
      <c r="B67" t="s">
        <v>615</v>
      </c>
      <c r="C67" t="s">
        <v>140</v>
      </c>
      <c r="D67" t="s">
        <v>950</v>
      </c>
      <c r="E67">
        <v>97.888999999999996</v>
      </c>
      <c r="F67">
        <v>0.67</v>
      </c>
      <c r="G67" s="129">
        <v>998533</v>
      </c>
      <c r="H67">
        <v>0.600793573227832</v>
      </c>
      <c r="I67">
        <v>955397</v>
      </c>
      <c r="J67">
        <v>0</v>
      </c>
      <c r="K67">
        <v>0.79065066678448404</v>
      </c>
      <c r="L67" s="130">
        <v>150553.99419999999</v>
      </c>
      <c r="M67" s="129">
        <v>44712</v>
      </c>
      <c r="N67">
        <v>93</v>
      </c>
      <c r="O67">
        <v>18.30424</v>
      </c>
      <c r="P67">
        <v>0</v>
      </c>
      <c r="Q67">
        <v>-23.95</v>
      </c>
      <c r="R67">
        <v>12035.2</v>
      </c>
      <c r="S67">
        <v>1516.9694480000001</v>
      </c>
      <c r="T67">
        <v>1796.84424379043</v>
      </c>
      <c r="U67">
        <v>0.35421753728028899</v>
      </c>
      <c r="V67">
        <v>0.11093597449960001</v>
      </c>
      <c r="W67">
        <v>4.40553302428804E-3</v>
      </c>
      <c r="X67">
        <v>10160.6</v>
      </c>
      <c r="Y67">
        <v>92.48</v>
      </c>
      <c r="Z67">
        <v>67336.434472318302</v>
      </c>
      <c r="AA67">
        <v>13.9906542056075</v>
      </c>
      <c r="AB67">
        <v>16.403216349480999</v>
      </c>
      <c r="AC67">
        <v>8</v>
      </c>
      <c r="AD67">
        <v>189.62118100000001</v>
      </c>
      <c r="AE67">
        <v>0.18429999999999999</v>
      </c>
      <c r="AF67">
        <v>0.13368362346343299</v>
      </c>
      <c r="AG67">
        <v>0.13854775710821299</v>
      </c>
      <c r="AH67">
        <v>0.27372465110177802</v>
      </c>
      <c r="AI67">
        <v>171.875577549535</v>
      </c>
      <c r="AJ67">
        <v>6.1663971157902804</v>
      </c>
      <c r="AK67">
        <v>1.00009220266176</v>
      </c>
      <c r="AL67">
        <v>3.11290745215357</v>
      </c>
      <c r="AM67">
        <v>2.8</v>
      </c>
      <c r="AN67">
        <v>1.1132451429678401</v>
      </c>
      <c r="AO67">
        <v>37</v>
      </c>
      <c r="AP67">
        <v>2.42510699001427E-2</v>
      </c>
      <c r="AQ67">
        <v>17.89</v>
      </c>
      <c r="AR67">
        <v>4.7537386776977399</v>
      </c>
      <c r="AS67">
        <v>-7680.2700000000204</v>
      </c>
      <c r="AT67">
        <v>0.469715751615088</v>
      </c>
      <c r="AU67">
        <v>18256983.609999999</v>
      </c>
    </row>
    <row r="68" spans="1:47" ht="15" x14ac:dyDescent="0.25">
      <c r="A68" t="s">
        <v>1039</v>
      </c>
      <c r="B68" t="s">
        <v>428</v>
      </c>
      <c r="C68" t="s">
        <v>348</v>
      </c>
      <c r="D68" t="s">
        <v>951</v>
      </c>
      <c r="E68">
        <v>79.625</v>
      </c>
      <c r="F68">
        <v>-5.04</v>
      </c>
      <c r="G68" s="129">
        <v>1643495</v>
      </c>
      <c r="H68">
        <v>0.81664653204406501</v>
      </c>
      <c r="I68">
        <v>1233758</v>
      </c>
      <c r="J68">
        <v>1.3617537356335899E-3</v>
      </c>
      <c r="K68">
        <v>0.61243999209822697</v>
      </c>
      <c r="L68" s="130">
        <v>292200.99959999998</v>
      </c>
      <c r="M68" s="129">
        <v>39701</v>
      </c>
      <c r="N68">
        <v>29</v>
      </c>
      <c r="O68">
        <v>25.699082000000001</v>
      </c>
      <c r="P68">
        <v>0</v>
      </c>
      <c r="Q68">
        <v>-30.75</v>
      </c>
      <c r="R68">
        <v>18239.3</v>
      </c>
      <c r="S68">
        <v>565.64058999999997</v>
      </c>
      <c r="T68">
        <v>709.93616510882498</v>
      </c>
      <c r="U68">
        <v>0.54519052106921795</v>
      </c>
      <c r="V68">
        <v>0.163558131498307</v>
      </c>
      <c r="W68">
        <v>2.0762618891971701E-3</v>
      </c>
      <c r="X68">
        <v>14532.1</v>
      </c>
      <c r="Y68">
        <v>56.19</v>
      </c>
      <c r="Z68">
        <v>51548.445986830397</v>
      </c>
      <c r="AA68">
        <v>9.9710144927536195</v>
      </c>
      <c r="AB68">
        <v>10.066570386189699</v>
      </c>
      <c r="AC68">
        <v>5.5</v>
      </c>
      <c r="AD68">
        <v>102.843743636364</v>
      </c>
      <c r="AE68">
        <v>0.2334</v>
      </c>
      <c r="AF68">
        <v>0.109975506074345</v>
      </c>
      <c r="AG68">
        <v>0.216470635829454</v>
      </c>
      <c r="AH68">
        <v>0.32857797106661502</v>
      </c>
      <c r="AI68">
        <v>90.7201514657921</v>
      </c>
      <c r="AJ68">
        <v>14.9332091980902</v>
      </c>
      <c r="AK68">
        <v>3.8768486797232802</v>
      </c>
      <c r="AL68">
        <v>6.1888749878203297</v>
      </c>
      <c r="AM68">
        <v>1.5</v>
      </c>
      <c r="AN68">
        <v>1.2518219561385699</v>
      </c>
      <c r="AO68">
        <v>33</v>
      </c>
      <c r="AP68">
        <v>1.55440414507772E-2</v>
      </c>
      <c r="AQ68">
        <v>11.45</v>
      </c>
      <c r="AR68">
        <v>4.7498837134527996</v>
      </c>
      <c r="AS68">
        <v>-87908.14</v>
      </c>
      <c r="AT68">
        <v>0.47466340576599902</v>
      </c>
      <c r="AU68">
        <v>10316870.939999999</v>
      </c>
    </row>
    <row r="69" spans="1:47" ht="15" x14ac:dyDescent="0.25">
      <c r="A69" t="s">
        <v>1040</v>
      </c>
      <c r="B69" t="s">
        <v>126</v>
      </c>
      <c r="C69" t="s">
        <v>127</v>
      </c>
      <c r="D69" t="s">
        <v>954</v>
      </c>
      <c r="E69">
        <v>92.33</v>
      </c>
      <c r="F69">
        <v>2.86</v>
      </c>
      <c r="G69" s="129">
        <v>10052073</v>
      </c>
      <c r="H69">
        <v>0.42768242322134697</v>
      </c>
      <c r="I69">
        <v>9419029</v>
      </c>
      <c r="J69">
        <v>0</v>
      </c>
      <c r="K69">
        <v>0.76656776935081705</v>
      </c>
      <c r="L69" s="130">
        <v>247423.71840000001</v>
      </c>
      <c r="M69" s="129">
        <v>47386.5</v>
      </c>
      <c r="N69">
        <v>125</v>
      </c>
      <c r="O69">
        <v>153.73091299999999</v>
      </c>
      <c r="P69">
        <v>12</v>
      </c>
      <c r="Q69">
        <v>-37.57</v>
      </c>
      <c r="R69">
        <v>14616</v>
      </c>
      <c r="S69">
        <v>5825.3646500000004</v>
      </c>
      <c r="T69">
        <v>7132.97460984178</v>
      </c>
      <c r="U69">
        <v>0.29921988059580101</v>
      </c>
      <c r="V69">
        <v>0.14996136782613301</v>
      </c>
      <c r="W69">
        <v>2.01290006798115E-2</v>
      </c>
      <c r="X69">
        <v>11936.6</v>
      </c>
      <c r="Y69">
        <v>370.41</v>
      </c>
      <c r="Z69">
        <v>77524.698442266701</v>
      </c>
      <c r="AA69">
        <v>15.5979643765903</v>
      </c>
      <c r="AB69">
        <v>15.7268017872088</v>
      </c>
      <c r="AC69">
        <v>43.2</v>
      </c>
      <c r="AD69">
        <v>134.84640393518501</v>
      </c>
      <c r="AE69">
        <v>0.44230000000000003</v>
      </c>
      <c r="AF69">
        <v>0.108099606954001</v>
      </c>
      <c r="AG69">
        <v>0.186847013834508</v>
      </c>
      <c r="AH69">
        <v>0.30363475618906699</v>
      </c>
      <c r="AI69">
        <v>174.24145285051</v>
      </c>
      <c r="AJ69">
        <v>7.0691297511379103</v>
      </c>
      <c r="AK69">
        <v>1.16822744379421</v>
      </c>
      <c r="AL69">
        <v>3.73148143878938</v>
      </c>
      <c r="AM69">
        <v>1.25</v>
      </c>
      <c r="AN69">
        <v>1.0080611814284699</v>
      </c>
      <c r="AO69">
        <v>26</v>
      </c>
      <c r="AP69">
        <v>0.107276819204801</v>
      </c>
      <c r="AQ69">
        <v>141.08000000000001</v>
      </c>
      <c r="AR69">
        <v>5.0851700574213599</v>
      </c>
      <c r="AS69">
        <v>116940.52</v>
      </c>
      <c r="AT69">
        <v>0.33669232286695699</v>
      </c>
      <c r="AU69">
        <v>85143249.099999994</v>
      </c>
    </row>
    <row r="70" spans="1:47" ht="15" x14ac:dyDescent="0.25">
      <c r="A70" t="s">
        <v>1041</v>
      </c>
      <c r="B70" t="s">
        <v>128</v>
      </c>
      <c r="C70" t="s">
        <v>129</v>
      </c>
      <c r="D70" t="s">
        <v>951</v>
      </c>
      <c r="E70">
        <v>90.257999999999996</v>
      </c>
      <c r="F70">
        <v>-7.49</v>
      </c>
      <c r="G70" s="129">
        <v>1362071</v>
      </c>
      <c r="H70">
        <v>0.59537799153123006</v>
      </c>
      <c r="I70">
        <v>1362071</v>
      </c>
      <c r="J70">
        <v>0</v>
      </c>
      <c r="K70">
        <v>0.82652194455390904</v>
      </c>
      <c r="L70" s="130">
        <v>161485.42879999999</v>
      </c>
      <c r="M70" s="129">
        <v>37270</v>
      </c>
      <c r="N70">
        <v>95</v>
      </c>
      <c r="O70">
        <v>28.014436</v>
      </c>
      <c r="P70">
        <v>0</v>
      </c>
      <c r="Q70">
        <v>4.6000000000000103</v>
      </c>
      <c r="R70">
        <v>14640.7</v>
      </c>
      <c r="S70">
        <v>1747.19397</v>
      </c>
      <c r="T70">
        <v>2209.9640126546601</v>
      </c>
      <c r="U70">
        <v>0.394896681677536</v>
      </c>
      <c r="V70">
        <v>0.20452454285885599</v>
      </c>
      <c r="W70">
        <v>1.1515282415952901E-2</v>
      </c>
      <c r="X70">
        <v>11574.9</v>
      </c>
      <c r="Y70">
        <v>124.99</v>
      </c>
      <c r="Z70">
        <v>70980.757820625702</v>
      </c>
      <c r="AA70">
        <v>15.911764705882399</v>
      </c>
      <c r="AB70">
        <v>13.978670053604301</v>
      </c>
      <c r="AC70">
        <v>15</v>
      </c>
      <c r="AD70">
        <v>116.479598</v>
      </c>
      <c r="AE70">
        <v>0.30709999999999998</v>
      </c>
      <c r="AF70">
        <v>0.118074174201761</v>
      </c>
      <c r="AG70">
        <v>0.15632478085891099</v>
      </c>
      <c r="AH70">
        <v>0.27657903999891997</v>
      </c>
      <c r="AI70">
        <v>156.80056404956599</v>
      </c>
      <c r="AJ70">
        <v>5.9096205664309904</v>
      </c>
      <c r="AK70">
        <v>1.35539160683455</v>
      </c>
      <c r="AL70">
        <v>3.0617498476060501</v>
      </c>
      <c r="AM70">
        <v>4.4000000000000004</v>
      </c>
      <c r="AN70">
        <v>0.668752298089343</v>
      </c>
      <c r="AO70">
        <v>59</v>
      </c>
      <c r="AP70">
        <v>7.8916372202591303E-2</v>
      </c>
      <c r="AQ70">
        <v>13.95</v>
      </c>
      <c r="AR70">
        <v>5.2421513958177997</v>
      </c>
      <c r="AS70">
        <v>-81468.850000000006</v>
      </c>
      <c r="AT70">
        <v>0.53163021797236998</v>
      </c>
      <c r="AU70">
        <v>25580077.280000001</v>
      </c>
    </row>
    <row r="71" spans="1:47" ht="15" x14ac:dyDescent="0.25">
      <c r="A71" t="s">
        <v>1042</v>
      </c>
      <c r="B71" t="s">
        <v>454</v>
      </c>
      <c r="C71" t="s">
        <v>131</v>
      </c>
      <c r="D71" t="s">
        <v>950</v>
      </c>
      <c r="E71">
        <v>95.293000000000006</v>
      </c>
      <c r="F71">
        <v>1.46</v>
      </c>
      <c r="G71" s="129">
        <v>983376</v>
      </c>
      <c r="H71">
        <v>0.59744775132696604</v>
      </c>
      <c r="I71">
        <v>1176307</v>
      </c>
      <c r="J71">
        <v>0</v>
      </c>
      <c r="K71">
        <v>0.583177349705579</v>
      </c>
      <c r="L71" s="130">
        <v>560812.59629999998</v>
      </c>
      <c r="M71" s="129">
        <v>40486</v>
      </c>
      <c r="N71">
        <v>27</v>
      </c>
      <c r="O71">
        <v>29.937062000000001</v>
      </c>
      <c r="P71">
        <v>2</v>
      </c>
      <c r="Q71">
        <v>-59.43</v>
      </c>
      <c r="R71">
        <v>21071.599999999999</v>
      </c>
      <c r="S71">
        <v>649.93186800000001</v>
      </c>
      <c r="T71">
        <v>788.99547792570399</v>
      </c>
      <c r="U71">
        <v>0.47677286998335</v>
      </c>
      <c r="V71">
        <v>0.157805720952892</v>
      </c>
      <c r="W71">
        <v>0</v>
      </c>
      <c r="X71">
        <v>17357.599999999999</v>
      </c>
      <c r="Y71">
        <v>61.1</v>
      </c>
      <c r="Z71">
        <v>66463.110965630098</v>
      </c>
      <c r="AA71">
        <v>15.365079365079399</v>
      </c>
      <c r="AB71">
        <v>10.6371827823241</v>
      </c>
      <c r="AC71">
        <v>10</v>
      </c>
      <c r="AD71">
        <v>64.993186800000004</v>
      </c>
      <c r="AE71">
        <v>0.25800000000000001</v>
      </c>
      <c r="AF71">
        <v>9.4232384410706693E-2</v>
      </c>
      <c r="AG71">
        <v>0.21728643241575599</v>
      </c>
      <c r="AH71">
        <v>0.31339282245882999</v>
      </c>
      <c r="AI71">
        <v>243.99019006096799</v>
      </c>
      <c r="AJ71">
        <v>9.6446284770174699</v>
      </c>
      <c r="AK71">
        <v>1.1456325318299601</v>
      </c>
      <c r="AL71">
        <v>3.3043876476412102</v>
      </c>
      <c r="AM71">
        <v>0.5</v>
      </c>
      <c r="AN71">
        <v>1.25414636127428</v>
      </c>
      <c r="AO71">
        <v>133</v>
      </c>
      <c r="AP71">
        <v>2.54957507082153E-2</v>
      </c>
      <c r="AQ71">
        <v>2.6</v>
      </c>
      <c r="AR71">
        <v>5.7543854974160196</v>
      </c>
      <c r="AS71">
        <v>-108918.86</v>
      </c>
      <c r="AT71">
        <v>0.55582749175179702</v>
      </c>
      <c r="AU71">
        <v>13695085.869999999</v>
      </c>
    </row>
    <row r="72" spans="1:47" ht="15" x14ac:dyDescent="0.25">
      <c r="A72" t="s">
        <v>1043</v>
      </c>
      <c r="B72" t="s">
        <v>403</v>
      </c>
      <c r="C72" t="s">
        <v>103</v>
      </c>
      <c r="D72" t="s">
        <v>954</v>
      </c>
      <c r="E72">
        <v>80.040000000000006</v>
      </c>
      <c r="F72">
        <v>6.13</v>
      </c>
      <c r="G72" s="129">
        <v>4552796</v>
      </c>
      <c r="H72">
        <v>1.0464509437080201</v>
      </c>
      <c r="I72">
        <v>4552796</v>
      </c>
      <c r="J72">
        <v>0</v>
      </c>
      <c r="K72">
        <v>0.62772642078478602</v>
      </c>
      <c r="L72" s="130">
        <v>184886.57670000001</v>
      </c>
      <c r="M72" s="129">
        <v>37650</v>
      </c>
      <c r="N72">
        <v>60</v>
      </c>
      <c r="O72">
        <v>39.460979000000002</v>
      </c>
      <c r="P72">
        <v>0</v>
      </c>
      <c r="Q72">
        <v>301.5</v>
      </c>
      <c r="R72">
        <v>12765.8</v>
      </c>
      <c r="S72">
        <v>1617.6411720000001</v>
      </c>
      <c r="T72">
        <v>2015.7481032908099</v>
      </c>
      <c r="U72">
        <v>0.55993738702887097</v>
      </c>
      <c r="V72">
        <v>0.16058645235817501</v>
      </c>
      <c r="W72">
        <v>8.9424189062368899E-3</v>
      </c>
      <c r="X72">
        <v>10244.6</v>
      </c>
      <c r="Y72">
        <v>102.49</v>
      </c>
      <c r="Z72">
        <v>63453.630012684203</v>
      </c>
      <c r="AA72">
        <v>16.121495327102799</v>
      </c>
      <c r="AB72">
        <v>15.783404937067001</v>
      </c>
      <c r="AC72">
        <v>9</v>
      </c>
      <c r="AD72">
        <v>179.737908</v>
      </c>
      <c r="AE72">
        <v>0.45450000000000002</v>
      </c>
      <c r="AF72">
        <v>0.12636088557901701</v>
      </c>
      <c r="AG72">
        <v>0.14569047680775801</v>
      </c>
      <c r="AH72">
        <v>0.27511920284269398</v>
      </c>
      <c r="AI72">
        <v>199.49418053016799</v>
      </c>
      <c r="AJ72">
        <v>5.9909643952774898</v>
      </c>
      <c r="AK72">
        <v>1.1579567723342901</v>
      </c>
      <c r="AL72">
        <v>3.6077361717951102</v>
      </c>
      <c r="AM72">
        <v>1.9</v>
      </c>
      <c r="AN72">
        <v>1.2562989043570001</v>
      </c>
      <c r="AO72">
        <v>70</v>
      </c>
      <c r="AP72">
        <v>2.1764032073310399E-2</v>
      </c>
      <c r="AQ72">
        <v>12.17</v>
      </c>
      <c r="AR72">
        <v>3.5003377198405099</v>
      </c>
      <c r="AS72">
        <v>72319.89</v>
      </c>
      <c r="AT72">
        <v>0.59816864145828097</v>
      </c>
      <c r="AU72">
        <v>20650443.129999999</v>
      </c>
    </row>
    <row r="73" spans="1:47" ht="15" x14ac:dyDescent="0.25">
      <c r="A73" t="s">
        <v>1044</v>
      </c>
      <c r="B73" t="s">
        <v>543</v>
      </c>
      <c r="C73" t="s">
        <v>294</v>
      </c>
      <c r="D73" t="s">
        <v>952</v>
      </c>
      <c r="E73">
        <v>80.739000000000004</v>
      </c>
      <c r="F73">
        <v>-15.55</v>
      </c>
      <c r="G73" s="129">
        <v>1259764</v>
      </c>
      <c r="H73">
        <v>0.65966587785140895</v>
      </c>
      <c r="I73">
        <v>1500593</v>
      </c>
      <c r="J73">
        <v>9.8195323417815897E-3</v>
      </c>
      <c r="K73">
        <v>0.65963473253694205</v>
      </c>
      <c r="L73" s="130">
        <v>322711.29680000001</v>
      </c>
      <c r="M73" s="129">
        <v>39350.5</v>
      </c>
      <c r="N73">
        <v>54</v>
      </c>
      <c r="O73">
        <v>39.481744999999997</v>
      </c>
      <c r="P73">
        <v>0</v>
      </c>
      <c r="Q73">
        <v>-299.64999999999998</v>
      </c>
      <c r="R73">
        <v>17154.400000000001</v>
      </c>
      <c r="S73">
        <v>1329.1086330000001</v>
      </c>
      <c r="T73">
        <v>1761.1278012842999</v>
      </c>
      <c r="U73">
        <v>0.70837537400902595</v>
      </c>
      <c r="V73">
        <v>0.218335301415501</v>
      </c>
      <c r="W73">
        <v>0</v>
      </c>
      <c r="X73">
        <v>12946.3</v>
      </c>
      <c r="Y73">
        <v>118.72</v>
      </c>
      <c r="Z73">
        <v>57234.2907681941</v>
      </c>
      <c r="AA73">
        <v>13.1475409836066</v>
      </c>
      <c r="AB73">
        <v>11.1953220434636</v>
      </c>
      <c r="AC73">
        <v>14</v>
      </c>
      <c r="AD73">
        <v>94.936330928571394</v>
      </c>
      <c r="AE73">
        <v>0.40539999999999998</v>
      </c>
      <c r="AF73">
        <v>9.3051639339980494E-2</v>
      </c>
      <c r="AG73">
        <v>0.24367812631060501</v>
      </c>
      <c r="AH73">
        <v>0.33990681516150301</v>
      </c>
      <c r="AI73">
        <v>253.49771390733301</v>
      </c>
      <c r="AJ73">
        <v>7.68234336323109</v>
      </c>
      <c r="AK73">
        <v>1.1085525605029001</v>
      </c>
      <c r="AL73">
        <v>3.6743281017196701</v>
      </c>
      <c r="AM73">
        <v>0</v>
      </c>
      <c r="AN73">
        <v>1.60949447028642</v>
      </c>
      <c r="AO73">
        <v>128</v>
      </c>
      <c r="AP73">
        <v>1.1235955056179799E-2</v>
      </c>
      <c r="AQ73">
        <v>7.65</v>
      </c>
      <c r="AR73">
        <v>4.4217510828818201</v>
      </c>
      <c r="AS73">
        <v>-78437.34</v>
      </c>
      <c r="AT73">
        <v>0.50983208249330703</v>
      </c>
      <c r="AU73">
        <v>22800050.140000001</v>
      </c>
    </row>
    <row r="74" spans="1:47" ht="15" x14ac:dyDescent="0.25">
      <c r="A74" t="s">
        <v>1045</v>
      </c>
      <c r="B74" t="s">
        <v>599</v>
      </c>
      <c r="C74" t="s">
        <v>127</v>
      </c>
      <c r="D74" t="s">
        <v>951</v>
      </c>
      <c r="E74">
        <v>95.507000000000005</v>
      </c>
      <c r="F74">
        <v>-5.49</v>
      </c>
      <c r="G74" s="129">
        <v>5180646</v>
      </c>
      <c r="H74">
        <v>1.1255804760336501</v>
      </c>
      <c r="I74">
        <v>5160151</v>
      </c>
      <c r="J74">
        <v>0</v>
      </c>
      <c r="K74">
        <v>0.70818421143075005</v>
      </c>
      <c r="L74" s="130">
        <v>380349.11820000003</v>
      </c>
      <c r="M74" s="129">
        <v>50867.5</v>
      </c>
      <c r="N74">
        <v>94</v>
      </c>
      <c r="O74">
        <v>26.664739000000001</v>
      </c>
      <c r="P74">
        <v>1</v>
      </c>
      <c r="Q74">
        <v>105.97</v>
      </c>
      <c r="R74">
        <v>12970.2</v>
      </c>
      <c r="S74">
        <v>2073.5533660000001</v>
      </c>
      <c r="T74">
        <v>2369.71630818221</v>
      </c>
      <c r="U74">
        <v>0.24164298311909499</v>
      </c>
      <c r="V74">
        <v>0.11798486749557099</v>
      </c>
      <c r="W74">
        <v>4.4923746733830702E-3</v>
      </c>
      <c r="X74">
        <v>11349.2</v>
      </c>
      <c r="Y74">
        <v>131.35</v>
      </c>
      <c r="Z74">
        <v>68493.726608298501</v>
      </c>
      <c r="AA74">
        <v>15.487012987012999</v>
      </c>
      <c r="AB74">
        <v>15.7864740464408</v>
      </c>
      <c r="AC74">
        <v>13.13</v>
      </c>
      <c r="AD74">
        <v>157.92485651180499</v>
      </c>
      <c r="AE74">
        <v>0.18429999999999999</v>
      </c>
      <c r="AF74">
        <v>0.103617341515727</v>
      </c>
      <c r="AG74">
        <v>0.199855599421149</v>
      </c>
      <c r="AH74">
        <v>0.30471779905721402</v>
      </c>
      <c r="AI74">
        <v>169.840335809327</v>
      </c>
      <c r="AJ74">
        <v>6.6917912503229999</v>
      </c>
      <c r="AK74">
        <v>1.11377808633825</v>
      </c>
      <c r="AL74">
        <v>2.5078536969046499</v>
      </c>
      <c r="AM74">
        <v>1</v>
      </c>
      <c r="AN74">
        <v>1.7092548213074701</v>
      </c>
      <c r="AO74">
        <v>71</v>
      </c>
      <c r="AP74">
        <v>3.1390134529148003E-2</v>
      </c>
      <c r="AQ74">
        <v>15.52</v>
      </c>
      <c r="AR74">
        <v>5.0780572690936001</v>
      </c>
      <c r="AS74">
        <v>45578.28</v>
      </c>
      <c r="AT74">
        <v>0.286220964541331</v>
      </c>
      <c r="AU74">
        <v>26894481.780000001</v>
      </c>
    </row>
    <row r="75" spans="1:47" ht="15" x14ac:dyDescent="0.25">
      <c r="A75" t="s">
        <v>1046</v>
      </c>
      <c r="B75" t="s">
        <v>472</v>
      </c>
      <c r="C75" t="s">
        <v>161</v>
      </c>
      <c r="D75" t="s">
        <v>953</v>
      </c>
      <c r="E75">
        <v>94.314999999999998</v>
      </c>
      <c r="F75">
        <v>10.54</v>
      </c>
      <c r="G75" s="129">
        <v>-3674772</v>
      </c>
      <c r="H75">
        <v>0.41551290418718601</v>
      </c>
      <c r="I75">
        <v>-4003922</v>
      </c>
      <c r="J75">
        <v>0</v>
      </c>
      <c r="K75">
        <v>0.70642999044538402</v>
      </c>
      <c r="L75" s="130">
        <v>362739.59730000002</v>
      </c>
      <c r="M75" s="129">
        <v>57791</v>
      </c>
      <c r="N75">
        <v>225</v>
      </c>
      <c r="O75">
        <v>71.320620000000005</v>
      </c>
      <c r="P75">
        <v>2</v>
      </c>
      <c r="Q75">
        <v>-63.3</v>
      </c>
      <c r="R75">
        <v>17149.099999999999</v>
      </c>
      <c r="S75">
        <v>2215.7293979999999</v>
      </c>
      <c r="T75">
        <v>2677.6757567602599</v>
      </c>
      <c r="U75">
        <v>0.23568998564146901</v>
      </c>
      <c r="V75">
        <v>0.14559775994812199</v>
      </c>
      <c r="W75">
        <v>6.5124432672260804E-3</v>
      </c>
      <c r="X75">
        <v>14190.6</v>
      </c>
      <c r="Y75">
        <v>148.57</v>
      </c>
      <c r="Z75">
        <v>73419.012990509495</v>
      </c>
      <c r="AA75">
        <v>14.698717948717899</v>
      </c>
      <c r="AB75">
        <v>14.913706656794799</v>
      </c>
      <c r="AC75">
        <v>18</v>
      </c>
      <c r="AD75">
        <v>123.096077666667</v>
      </c>
      <c r="AE75">
        <v>0.31940000000000002</v>
      </c>
      <c r="AF75">
        <v>0.10298961942833799</v>
      </c>
      <c r="AG75">
        <v>0.17590563233404499</v>
      </c>
      <c r="AH75">
        <v>0.28269134172343202</v>
      </c>
      <c r="AI75">
        <v>160.56337940956499</v>
      </c>
      <c r="AJ75">
        <v>9.2653047938948507</v>
      </c>
      <c r="AK75">
        <v>1.4238437732772999</v>
      </c>
      <c r="AL75">
        <v>4.4187285146093602</v>
      </c>
      <c r="AM75">
        <v>1.5</v>
      </c>
      <c r="AN75">
        <v>1.37473365750582</v>
      </c>
      <c r="AO75">
        <v>206</v>
      </c>
      <c r="AP75">
        <v>4.05594405594406E-2</v>
      </c>
      <c r="AQ75">
        <v>6.54</v>
      </c>
      <c r="AR75">
        <v>5.1961186714311198</v>
      </c>
      <c r="AS75">
        <v>-71675.77</v>
      </c>
      <c r="AT75">
        <v>0.51700055718326199</v>
      </c>
      <c r="AU75">
        <v>37997764.100000001</v>
      </c>
    </row>
    <row r="76" spans="1:47" ht="15" x14ac:dyDescent="0.25">
      <c r="A76" t="s">
        <v>1047</v>
      </c>
      <c r="B76" t="s">
        <v>130</v>
      </c>
      <c r="C76" t="s">
        <v>131</v>
      </c>
      <c r="D76" t="s">
        <v>951</v>
      </c>
      <c r="E76">
        <v>73.682000000000002</v>
      </c>
      <c r="F76">
        <v>-2.39</v>
      </c>
      <c r="G76" s="129">
        <v>-1031261</v>
      </c>
      <c r="H76">
        <v>0.82509925904150005</v>
      </c>
      <c r="I76">
        <v>55773</v>
      </c>
      <c r="J76">
        <v>0</v>
      </c>
      <c r="K76">
        <v>0.73151925140684004</v>
      </c>
      <c r="L76" s="130">
        <v>97557.423699999999</v>
      </c>
      <c r="M76" s="129">
        <v>33843</v>
      </c>
      <c r="N76">
        <v>41</v>
      </c>
      <c r="O76">
        <v>89.919122000000002</v>
      </c>
      <c r="P76">
        <v>1</v>
      </c>
      <c r="Q76">
        <v>-289.49</v>
      </c>
      <c r="R76">
        <v>17224.900000000001</v>
      </c>
      <c r="S76">
        <v>1031.7353189999999</v>
      </c>
      <c r="T76">
        <v>1450.607974389</v>
      </c>
      <c r="U76">
        <v>0.640660929045892</v>
      </c>
      <c r="V76">
        <v>0.220240014871489</v>
      </c>
      <c r="W76">
        <v>2.0808001436655298E-3</v>
      </c>
      <c r="X76">
        <v>12251.1</v>
      </c>
      <c r="Y76">
        <v>82.11</v>
      </c>
      <c r="Z76">
        <v>62194.857508220703</v>
      </c>
      <c r="AA76">
        <v>15.2409638554217</v>
      </c>
      <c r="AB76">
        <v>12.565282170259399</v>
      </c>
      <c r="AC76">
        <v>14.51</v>
      </c>
      <c r="AD76">
        <v>71.105121915920094</v>
      </c>
      <c r="AE76" t="s">
        <v>944</v>
      </c>
      <c r="AF76">
        <v>0.114367195168136</v>
      </c>
      <c r="AG76">
        <v>0.19656031665731999</v>
      </c>
      <c r="AH76">
        <v>0.31844085481094903</v>
      </c>
      <c r="AI76">
        <v>270.71962629981499</v>
      </c>
      <c r="AJ76">
        <v>6.9024813201055499</v>
      </c>
      <c r="AK76">
        <v>1.2590396010182201</v>
      </c>
      <c r="AL76">
        <v>2.3721751381076999</v>
      </c>
      <c r="AM76">
        <v>1</v>
      </c>
      <c r="AN76">
        <v>0.997119107114253</v>
      </c>
      <c r="AO76">
        <v>6</v>
      </c>
      <c r="AP76">
        <v>0</v>
      </c>
      <c r="AQ76">
        <v>71.67</v>
      </c>
      <c r="AR76">
        <v>4.4232170737252998</v>
      </c>
      <c r="AS76">
        <v>-20588.88</v>
      </c>
      <c r="AT76">
        <v>0.67179159067938399</v>
      </c>
      <c r="AU76">
        <v>17771528.760000002</v>
      </c>
    </row>
    <row r="77" spans="1:47" ht="15" x14ac:dyDescent="0.25">
      <c r="A77" t="s">
        <v>1048</v>
      </c>
      <c r="B77" t="s">
        <v>343</v>
      </c>
      <c r="C77" t="s">
        <v>344</v>
      </c>
      <c r="D77" t="s">
        <v>952</v>
      </c>
      <c r="E77">
        <v>76.772999999999996</v>
      </c>
      <c r="F77">
        <v>-8.6</v>
      </c>
      <c r="G77" s="129">
        <v>-535486</v>
      </c>
      <c r="H77">
        <v>0.41446362376974</v>
      </c>
      <c r="I77">
        <v>-440804</v>
      </c>
      <c r="J77">
        <v>5.5231784527185E-3</v>
      </c>
      <c r="K77">
        <v>0.79134916190577598</v>
      </c>
      <c r="L77" s="130">
        <v>212452.80429999999</v>
      </c>
      <c r="M77" s="129">
        <v>36824</v>
      </c>
      <c r="N77">
        <v>47</v>
      </c>
      <c r="O77">
        <v>27.103580000000001</v>
      </c>
      <c r="P77">
        <v>0</v>
      </c>
      <c r="Q77">
        <v>-68.44</v>
      </c>
      <c r="R77">
        <v>18576.7</v>
      </c>
      <c r="S77">
        <v>756.14979100000005</v>
      </c>
      <c r="T77">
        <v>967.32655957047405</v>
      </c>
      <c r="U77">
        <v>0.52933209102745105</v>
      </c>
      <c r="V77">
        <v>0.18599916666511401</v>
      </c>
      <c r="W77">
        <v>2.6449785793830902E-3</v>
      </c>
      <c r="X77">
        <v>14521.2</v>
      </c>
      <c r="Y77">
        <v>62.75</v>
      </c>
      <c r="Z77">
        <v>57593.848605577703</v>
      </c>
      <c r="AA77">
        <v>10.703125</v>
      </c>
      <c r="AB77">
        <v>12.050195872510001</v>
      </c>
      <c r="AC77">
        <v>15.5</v>
      </c>
      <c r="AD77">
        <v>48.783857483871003</v>
      </c>
      <c r="AE77">
        <v>0.27029999999999998</v>
      </c>
      <c r="AF77">
        <v>0.10085794553536</v>
      </c>
      <c r="AG77">
        <v>0.26231877680890497</v>
      </c>
      <c r="AH77">
        <v>0.367803194584988</v>
      </c>
      <c r="AI77">
        <v>232.73695515707701</v>
      </c>
      <c r="AJ77">
        <v>5.7281937562505698</v>
      </c>
      <c r="AK77">
        <v>0.76832092690244602</v>
      </c>
      <c r="AL77">
        <v>3.64876358078007</v>
      </c>
      <c r="AM77">
        <v>0</v>
      </c>
      <c r="AN77">
        <v>1.4590226088089799</v>
      </c>
      <c r="AO77">
        <v>157</v>
      </c>
      <c r="AP77">
        <v>0</v>
      </c>
      <c r="AQ77">
        <v>2.9</v>
      </c>
      <c r="AR77">
        <v>5.2915743755656601</v>
      </c>
      <c r="AS77">
        <v>-36664.28</v>
      </c>
      <c r="AT77">
        <v>0.50988574564057498</v>
      </c>
      <c r="AU77">
        <v>14046743.140000001</v>
      </c>
    </row>
    <row r="78" spans="1:47" ht="15" x14ac:dyDescent="0.25">
      <c r="A78" t="s">
        <v>1049</v>
      </c>
      <c r="B78" t="s">
        <v>132</v>
      </c>
      <c r="C78" t="s">
        <v>133</v>
      </c>
      <c r="D78" t="s">
        <v>951</v>
      </c>
      <c r="E78">
        <v>70.254999999999995</v>
      </c>
      <c r="F78">
        <v>-8.19</v>
      </c>
      <c r="G78" s="129">
        <v>1887393</v>
      </c>
      <c r="H78">
        <v>0.52511642968233196</v>
      </c>
      <c r="I78">
        <v>2234443</v>
      </c>
      <c r="J78">
        <v>0</v>
      </c>
      <c r="K78">
        <v>0.76644126673706403</v>
      </c>
      <c r="L78" s="130">
        <v>153495.98139999999</v>
      </c>
      <c r="M78" s="129">
        <v>33753</v>
      </c>
      <c r="N78">
        <v>50</v>
      </c>
      <c r="O78">
        <v>60.847862999999997</v>
      </c>
      <c r="P78">
        <v>0</v>
      </c>
      <c r="Q78">
        <v>-220.49</v>
      </c>
      <c r="R78">
        <v>15283.2</v>
      </c>
      <c r="S78">
        <v>1809.222168</v>
      </c>
      <c r="T78">
        <v>2552.6329994550301</v>
      </c>
      <c r="U78">
        <v>0.89396441443558505</v>
      </c>
      <c r="V78">
        <v>0.22125945231066799</v>
      </c>
      <c r="W78">
        <v>6.4317656536695697E-3</v>
      </c>
      <c r="X78">
        <v>10832.2</v>
      </c>
      <c r="Y78">
        <v>133.66999999999999</v>
      </c>
      <c r="Z78">
        <v>54831.340989002798</v>
      </c>
      <c r="AA78">
        <v>12.8768115942029</v>
      </c>
      <c r="AB78">
        <v>13.5349904092167</v>
      </c>
      <c r="AC78">
        <v>13.54</v>
      </c>
      <c r="AD78">
        <v>133.620544165436</v>
      </c>
      <c r="AE78">
        <v>0.3931</v>
      </c>
      <c r="AF78">
        <v>9.7408035980301594E-2</v>
      </c>
      <c r="AG78">
        <v>0.20291560728542499</v>
      </c>
      <c r="AH78">
        <v>0.30364912545203099</v>
      </c>
      <c r="AI78">
        <v>232.97083545352601</v>
      </c>
      <c r="AJ78">
        <v>7.4534779926737196</v>
      </c>
      <c r="AK78">
        <v>1.54215866817241</v>
      </c>
      <c r="AL78">
        <v>3.7471238635716602</v>
      </c>
      <c r="AM78">
        <v>4.4000000000000004</v>
      </c>
      <c r="AN78">
        <v>1.27129780918642</v>
      </c>
      <c r="AO78">
        <v>77</v>
      </c>
      <c r="AP78">
        <v>3.4351145038167899E-2</v>
      </c>
      <c r="AQ78">
        <v>10</v>
      </c>
      <c r="AR78">
        <v>3.6993635600235502</v>
      </c>
      <c r="AS78">
        <v>-91578.48</v>
      </c>
      <c r="AT78">
        <v>0.57018364418409495</v>
      </c>
      <c r="AU78">
        <v>27650631.739999998</v>
      </c>
    </row>
    <row r="79" spans="1:47" ht="15" x14ac:dyDescent="0.25">
      <c r="A79" t="s">
        <v>1050</v>
      </c>
      <c r="B79" t="s">
        <v>134</v>
      </c>
      <c r="C79" t="s">
        <v>135</v>
      </c>
      <c r="D79" t="s">
        <v>950</v>
      </c>
      <c r="E79">
        <v>68.572000000000003</v>
      </c>
      <c r="F79">
        <v>1.26</v>
      </c>
      <c r="G79" s="129">
        <v>1009834</v>
      </c>
      <c r="H79">
        <v>0.36499254433800399</v>
      </c>
      <c r="I79">
        <v>870013</v>
      </c>
      <c r="J79">
        <v>1.3688227543852301E-2</v>
      </c>
      <c r="K79">
        <v>0.66262220776151004</v>
      </c>
      <c r="L79" s="130">
        <v>54905.628599999996</v>
      </c>
      <c r="M79" s="129">
        <v>29327</v>
      </c>
      <c r="N79">
        <v>7</v>
      </c>
      <c r="O79">
        <v>73.928482000000002</v>
      </c>
      <c r="P79">
        <v>50.8</v>
      </c>
      <c r="Q79">
        <v>-105.95</v>
      </c>
      <c r="R79">
        <v>18143.8</v>
      </c>
      <c r="S79">
        <v>1073.9902790000001</v>
      </c>
      <c r="T79">
        <v>1507.7010669961401</v>
      </c>
      <c r="U79">
        <v>0.99236106772992505</v>
      </c>
      <c r="V79">
        <v>0.175309340020572</v>
      </c>
      <c r="W79">
        <v>0.111444791764265</v>
      </c>
      <c r="X79">
        <v>12924.5</v>
      </c>
      <c r="Y79">
        <v>92.9</v>
      </c>
      <c r="Z79">
        <v>52976.630785791203</v>
      </c>
      <c r="AA79">
        <v>16.210526315789501</v>
      </c>
      <c r="AB79">
        <v>11.560713444564</v>
      </c>
      <c r="AC79">
        <v>12.75</v>
      </c>
      <c r="AD79">
        <v>84.234531686274494</v>
      </c>
      <c r="AE79">
        <v>0.43</v>
      </c>
      <c r="AF79">
        <v>0.12585846560125699</v>
      </c>
      <c r="AG79">
        <v>0.141751808399917</v>
      </c>
      <c r="AH79">
        <v>0.27022810225427601</v>
      </c>
      <c r="AI79">
        <v>257.91667337800902</v>
      </c>
      <c r="AJ79">
        <v>9.7601894945848393</v>
      </c>
      <c r="AK79">
        <v>2.4702740072202198</v>
      </c>
      <c r="AL79">
        <v>5.1197061010830298</v>
      </c>
      <c r="AM79">
        <v>0</v>
      </c>
      <c r="AN79">
        <v>0.85791033261787697</v>
      </c>
      <c r="AO79">
        <v>4</v>
      </c>
      <c r="AP79">
        <v>2.4952015355086399E-2</v>
      </c>
      <c r="AQ79">
        <v>116.5</v>
      </c>
      <c r="AR79">
        <v>3.9485647913394399</v>
      </c>
      <c r="AS79">
        <v>94201.1899999999</v>
      </c>
      <c r="AT79">
        <v>0.71363153682076597</v>
      </c>
      <c r="AU79">
        <v>19486217.75</v>
      </c>
    </row>
    <row r="80" spans="1:47" ht="15" x14ac:dyDescent="0.25">
      <c r="A80" t="s">
        <v>1051</v>
      </c>
      <c r="B80" t="s">
        <v>486</v>
      </c>
      <c r="C80" t="s">
        <v>121</v>
      </c>
      <c r="D80" t="s">
        <v>954</v>
      </c>
      <c r="E80">
        <v>86.763999999999996</v>
      </c>
      <c r="F80">
        <v>2.99</v>
      </c>
      <c r="G80" s="129">
        <v>6985356</v>
      </c>
      <c r="H80">
        <v>0.70250496081548397</v>
      </c>
      <c r="I80">
        <v>6985356</v>
      </c>
      <c r="J80">
        <v>0</v>
      </c>
      <c r="K80">
        <v>0.66774817236246897</v>
      </c>
      <c r="L80" s="130">
        <v>173585.6195</v>
      </c>
      <c r="M80" s="129">
        <v>50766</v>
      </c>
      <c r="N80">
        <v>122</v>
      </c>
      <c r="O80">
        <v>137.26154299999999</v>
      </c>
      <c r="P80">
        <v>1</v>
      </c>
      <c r="Q80">
        <v>32.520000000000003</v>
      </c>
      <c r="R80">
        <v>15173.1</v>
      </c>
      <c r="S80">
        <v>3657.7911009999998</v>
      </c>
      <c r="T80">
        <v>4853.47387777935</v>
      </c>
      <c r="U80">
        <v>0.48592727712472999</v>
      </c>
      <c r="V80">
        <v>0.17310149910608599</v>
      </c>
      <c r="W80">
        <v>6.4821716837568502E-2</v>
      </c>
      <c r="X80">
        <v>11435.1</v>
      </c>
      <c r="Y80">
        <v>269.27</v>
      </c>
      <c r="Z80">
        <v>60340.521186912803</v>
      </c>
      <c r="AA80">
        <v>12.517985611510801</v>
      </c>
      <c r="AB80">
        <v>13.5841018345898</v>
      </c>
      <c r="AC80">
        <v>32</v>
      </c>
      <c r="AD80">
        <v>114.30597190624999</v>
      </c>
      <c r="AE80">
        <v>0.25800000000000001</v>
      </c>
      <c r="AF80">
        <v>0.123855819970027</v>
      </c>
      <c r="AG80">
        <v>0.147694750779438</v>
      </c>
      <c r="AH80">
        <v>0.27681064760844099</v>
      </c>
      <c r="AI80">
        <v>166.83702900178301</v>
      </c>
      <c r="AJ80">
        <v>6.8157011904859397</v>
      </c>
      <c r="AK80">
        <v>1.48376388558881</v>
      </c>
      <c r="AL80">
        <v>0.54673151387534702</v>
      </c>
      <c r="AM80">
        <v>0.5</v>
      </c>
      <c r="AN80">
        <v>1.05496883045283</v>
      </c>
      <c r="AO80">
        <v>32</v>
      </c>
      <c r="AP80">
        <v>2.5862068965517199E-2</v>
      </c>
      <c r="AQ80">
        <v>73.41</v>
      </c>
      <c r="AR80">
        <v>4.8099265273531797</v>
      </c>
      <c r="AS80">
        <v>-138129.97</v>
      </c>
      <c r="AT80">
        <v>0.46128780946051201</v>
      </c>
      <c r="AU80">
        <v>55500197.880000003</v>
      </c>
    </row>
    <row r="81" spans="1:47" ht="15" x14ac:dyDescent="0.25">
      <c r="A81" t="s">
        <v>1052</v>
      </c>
      <c r="B81" t="s">
        <v>585</v>
      </c>
      <c r="C81" t="s">
        <v>135</v>
      </c>
      <c r="D81" t="s">
        <v>954</v>
      </c>
      <c r="E81">
        <v>104.33499999999999</v>
      </c>
      <c r="F81">
        <v>7.74</v>
      </c>
      <c r="G81" s="129">
        <v>949852</v>
      </c>
      <c r="H81">
        <v>0.58344773080471901</v>
      </c>
      <c r="I81">
        <v>949852</v>
      </c>
      <c r="J81">
        <v>0</v>
      </c>
      <c r="K81">
        <v>0.81554916456173998</v>
      </c>
      <c r="L81" s="130">
        <v>269981.02970000001</v>
      </c>
      <c r="M81" s="129">
        <v>52157.5</v>
      </c>
      <c r="N81">
        <v>61</v>
      </c>
      <c r="O81">
        <v>39.983094999999999</v>
      </c>
      <c r="P81">
        <v>0</v>
      </c>
      <c r="Q81">
        <v>-121.19</v>
      </c>
      <c r="R81">
        <v>12805.7</v>
      </c>
      <c r="S81">
        <v>2433.286533</v>
      </c>
      <c r="T81">
        <v>2801.11415954318</v>
      </c>
      <c r="U81">
        <v>0.18240682384938001</v>
      </c>
      <c r="V81">
        <v>0.105082638864052</v>
      </c>
      <c r="W81">
        <v>5.29473114870521E-3</v>
      </c>
      <c r="X81">
        <v>11124.1</v>
      </c>
      <c r="Y81">
        <v>162.08000000000001</v>
      </c>
      <c r="Z81">
        <v>74904.557934353405</v>
      </c>
      <c r="AA81">
        <v>17.9575757575758</v>
      </c>
      <c r="AB81">
        <v>15.0128734760612</v>
      </c>
      <c r="AC81">
        <v>15.62</v>
      </c>
      <c r="AD81">
        <v>155.780187772087</v>
      </c>
      <c r="AE81">
        <v>0.41770000000000002</v>
      </c>
      <c r="AF81">
        <v>0.120230435804036</v>
      </c>
      <c r="AG81">
        <v>0.15753043371355899</v>
      </c>
      <c r="AH81">
        <v>0.28165148826094499</v>
      </c>
      <c r="AI81">
        <v>176.89901873960699</v>
      </c>
      <c r="AJ81">
        <v>6.0300048321973003</v>
      </c>
      <c r="AK81">
        <v>1.2274837029499599</v>
      </c>
      <c r="AL81">
        <v>3.1912488442220401</v>
      </c>
      <c r="AM81">
        <v>1</v>
      </c>
      <c r="AN81">
        <v>0.71606276772746602</v>
      </c>
      <c r="AO81">
        <v>30</v>
      </c>
      <c r="AP81">
        <v>8.2674335010783598E-2</v>
      </c>
      <c r="AQ81">
        <v>44.1</v>
      </c>
      <c r="AR81">
        <v>5.0869061463106302</v>
      </c>
      <c r="AS81">
        <v>231964.39</v>
      </c>
      <c r="AT81">
        <v>0.43350148822499301</v>
      </c>
      <c r="AU81">
        <v>31159931.210000001</v>
      </c>
    </row>
    <row r="82" spans="1:47" ht="15" x14ac:dyDescent="0.25">
      <c r="A82" t="s">
        <v>1053</v>
      </c>
      <c r="B82" t="s">
        <v>136</v>
      </c>
      <c r="C82" t="s">
        <v>99</v>
      </c>
      <c r="D82" t="s">
        <v>951</v>
      </c>
      <c r="E82">
        <v>57.743000000000002</v>
      </c>
      <c r="F82">
        <v>-12.3</v>
      </c>
      <c r="G82" s="129">
        <v>12808489</v>
      </c>
      <c r="H82">
        <v>0.32394709253013498</v>
      </c>
      <c r="I82">
        <v>13141156</v>
      </c>
      <c r="J82">
        <v>0</v>
      </c>
      <c r="K82">
        <v>0.74929954917912001</v>
      </c>
      <c r="L82" s="130">
        <v>74701.536399999997</v>
      </c>
      <c r="M82" s="129">
        <v>27504</v>
      </c>
      <c r="N82">
        <v>151</v>
      </c>
      <c r="O82">
        <v>1355.3376129999999</v>
      </c>
      <c r="P82">
        <v>1006.32</v>
      </c>
      <c r="Q82">
        <v>-325.19</v>
      </c>
      <c r="R82">
        <v>20735.8</v>
      </c>
      <c r="S82">
        <v>7650.3539700000001</v>
      </c>
      <c r="T82">
        <v>10711.841743223</v>
      </c>
      <c r="U82">
        <v>1</v>
      </c>
      <c r="V82">
        <v>0.16398964412884501</v>
      </c>
      <c r="W82">
        <v>6.6504564494026905E-2</v>
      </c>
      <c r="X82">
        <v>14809.4</v>
      </c>
      <c r="Y82">
        <v>554.20000000000005</v>
      </c>
      <c r="Z82">
        <v>74167.038163118006</v>
      </c>
      <c r="AA82">
        <v>15.4746621621622</v>
      </c>
      <c r="AB82">
        <v>13.804319686033899</v>
      </c>
      <c r="AC82">
        <v>88</v>
      </c>
      <c r="AD82">
        <v>86.935840568181803</v>
      </c>
      <c r="AE82">
        <v>0.45450000000000002</v>
      </c>
      <c r="AF82">
        <v>0.130584028283034</v>
      </c>
      <c r="AG82">
        <v>0.17249129192521301</v>
      </c>
      <c r="AH82">
        <v>0.30905442552110701</v>
      </c>
      <c r="AI82">
        <v>235.61223533817699</v>
      </c>
      <c r="AJ82">
        <v>7.84275896981831</v>
      </c>
      <c r="AK82">
        <v>1.52150438525684</v>
      </c>
      <c r="AL82">
        <v>4.9127671694635904</v>
      </c>
      <c r="AM82">
        <v>2.5</v>
      </c>
      <c r="AN82">
        <v>0.90657585618245295</v>
      </c>
      <c r="AO82">
        <v>17</v>
      </c>
      <c r="AP82">
        <v>0.26481149012567301</v>
      </c>
      <c r="AQ82">
        <v>249.12</v>
      </c>
      <c r="AR82">
        <v>4.4231756118308496</v>
      </c>
      <c r="AS82">
        <v>-1352496.65</v>
      </c>
      <c r="AT82">
        <v>0.69092010043730501</v>
      </c>
      <c r="AU82">
        <v>158636058.24000001</v>
      </c>
    </row>
    <row r="83" spans="1:47" ht="15" x14ac:dyDescent="0.25">
      <c r="A83" t="s">
        <v>1054</v>
      </c>
      <c r="B83" t="s">
        <v>706</v>
      </c>
      <c r="C83" t="s">
        <v>99</v>
      </c>
      <c r="D83" t="s">
        <v>951</v>
      </c>
      <c r="E83">
        <v>81.725999999999999</v>
      </c>
      <c r="F83">
        <v>-6.91</v>
      </c>
      <c r="G83" s="129">
        <v>1677292</v>
      </c>
      <c r="H83">
        <v>0.51381025429150395</v>
      </c>
      <c r="I83">
        <v>1698200</v>
      </c>
      <c r="J83">
        <v>1.3002720571431601E-2</v>
      </c>
      <c r="K83">
        <v>0.70805296171260301</v>
      </c>
      <c r="L83" s="130">
        <v>265177.61930000002</v>
      </c>
      <c r="M83" s="129">
        <v>36967</v>
      </c>
      <c r="N83">
        <v>66</v>
      </c>
      <c r="O83">
        <v>60.762811999999997</v>
      </c>
      <c r="P83">
        <v>0</v>
      </c>
      <c r="Q83">
        <v>-54.34</v>
      </c>
      <c r="R83">
        <v>17484.3</v>
      </c>
      <c r="S83">
        <v>1778.5909380000001</v>
      </c>
      <c r="T83">
        <v>2364.1441065764402</v>
      </c>
      <c r="U83">
        <v>0.839273185929164</v>
      </c>
      <c r="V83">
        <v>0.16276647137622999</v>
      </c>
      <c r="W83">
        <v>5.08608011360508E-3</v>
      </c>
      <c r="X83">
        <v>13153.8</v>
      </c>
      <c r="Y83">
        <v>125.23</v>
      </c>
      <c r="Z83">
        <v>80303.134073305104</v>
      </c>
      <c r="AA83">
        <v>16.578947368421101</v>
      </c>
      <c r="AB83">
        <v>14.202594729697401</v>
      </c>
      <c r="AC83">
        <v>15</v>
      </c>
      <c r="AD83">
        <v>118.5727292</v>
      </c>
      <c r="AE83">
        <v>0.18429999999999999</v>
      </c>
      <c r="AF83">
        <v>0.10967107498812501</v>
      </c>
      <c r="AG83">
        <v>0.174952050322562</v>
      </c>
      <c r="AH83">
        <v>0.28639935210682199</v>
      </c>
      <c r="AI83">
        <v>202.182521184081</v>
      </c>
      <c r="AJ83">
        <v>6.8707983314794197</v>
      </c>
      <c r="AK83">
        <v>1.31642566740823</v>
      </c>
      <c r="AL83">
        <v>3.7897107619577302</v>
      </c>
      <c r="AM83">
        <v>1.9</v>
      </c>
      <c r="AN83">
        <v>0.91934012380109398</v>
      </c>
      <c r="AO83">
        <v>36</v>
      </c>
      <c r="AP83">
        <v>2.55198487712665E-2</v>
      </c>
      <c r="AQ83">
        <v>28.36</v>
      </c>
      <c r="AR83">
        <v>3.7852568309836601</v>
      </c>
      <c r="AS83">
        <v>-162779.04999999999</v>
      </c>
      <c r="AT83">
        <v>0.64701342935900097</v>
      </c>
      <c r="AU83">
        <v>31097504.010000002</v>
      </c>
    </row>
    <row r="84" spans="1:47" ht="15" x14ac:dyDescent="0.25">
      <c r="A84" t="s">
        <v>1055</v>
      </c>
      <c r="B84" t="s">
        <v>502</v>
      </c>
      <c r="C84" t="s">
        <v>501</v>
      </c>
      <c r="D84" t="s">
        <v>951</v>
      </c>
      <c r="E84">
        <v>83.236000000000004</v>
      </c>
      <c r="F84">
        <v>-4.8099999999999996</v>
      </c>
      <c r="G84" s="129">
        <v>1068636</v>
      </c>
      <c r="H84">
        <v>0.37734706144163899</v>
      </c>
      <c r="I84">
        <v>818636</v>
      </c>
      <c r="J84">
        <v>5.3651203999883499E-3</v>
      </c>
      <c r="K84">
        <v>0.63517109786736703</v>
      </c>
      <c r="L84" s="130">
        <v>423785.46480000002</v>
      </c>
      <c r="M84" t="s">
        <v>944</v>
      </c>
      <c r="N84">
        <v>108</v>
      </c>
      <c r="O84">
        <v>29.836812999999999</v>
      </c>
      <c r="P84">
        <v>0</v>
      </c>
      <c r="Q84">
        <v>-33.1</v>
      </c>
      <c r="R84">
        <v>19060.900000000001</v>
      </c>
      <c r="S84">
        <v>722.87952499999994</v>
      </c>
      <c r="T84">
        <v>902.58033825876896</v>
      </c>
      <c r="U84">
        <v>0</v>
      </c>
      <c r="V84">
        <v>0</v>
      </c>
      <c r="W84">
        <v>0</v>
      </c>
      <c r="X84">
        <v>15265.9</v>
      </c>
      <c r="Y84">
        <v>45.56</v>
      </c>
      <c r="Z84">
        <v>59388.937664618097</v>
      </c>
      <c r="AA84">
        <v>12.7</v>
      </c>
      <c r="AB84">
        <v>15.8665391791045</v>
      </c>
      <c r="AC84">
        <v>10.45</v>
      </c>
      <c r="AD84">
        <v>69.175074162679394</v>
      </c>
      <c r="AE84">
        <v>0.36859999999999998</v>
      </c>
      <c r="AF84">
        <v>0.105075604056968</v>
      </c>
      <c r="AG84">
        <v>0.24940827132396901</v>
      </c>
      <c r="AH84">
        <v>0.35817811692687002</v>
      </c>
      <c r="AI84">
        <v>267.41247097847997</v>
      </c>
      <c r="AJ84">
        <v>11.5900692163243</v>
      </c>
      <c r="AK84">
        <v>1.2697035803152501</v>
      </c>
      <c r="AL84">
        <v>2.5859668299647698</v>
      </c>
      <c r="AM84">
        <v>1</v>
      </c>
      <c r="AN84">
        <v>1.3604499506573999</v>
      </c>
      <c r="AO84">
        <v>79</v>
      </c>
      <c r="AP84">
        <v>1.8416206261510099E-2</v>
      </c>
      <c r="AQ84">
        <v>6.46</v>
      </c>
      <c r="AR84">
        <v>7.2133592878022901</v>
      </c>
      <c r="AS84">
        <v>-205037.08</v>
      </c>
      <c r="AT84">
        <v>0.39692337084492402</v>
      </c>
      <c r="AU84">
        <v>13778737.460000001</v>
      </c>
    </row>
    <row r="85" spans="1:47" ht="15" x14ac:dyDescent="0.25">
      <c r="A85" t="s">
        <v>1056</v>
      </c>
      <c r="B85" t="s">
        <v>626</v>
      </c>
      <c r="C85" t="s">
        <v>378</v>
      </c>
      <c r="D85" t="s">
        <v>951</v>
      </c>
      <c r="E85">
        <v>82.367000000000004</v>
      </c>
      <c r="F85">
        <v>-3.75</v>
      </c>
      <c r="G85" s="129">
        <v>1645533</v>
      </c>
      <c r="H85">
        <v>0.32878638555755102</v>
      </c>
      <c r="I85">
        <v>1729354</v>
      </c>
      <c r="J85">
        <v>3.1712663887130101E-4</v>
      </c>
      <c r="K85">
        <v>0.639529124319552</v>
      </c>
      <c r="L85" s="130">
        <v>159053.8885</v>
      </c>
      <c r="M85" s="129">
        <v>42548</v>
      </c>
      <c r="N85">
        <v>59</v>
      </c>
      <c r="O85">
        <v>39.788747000000001</v>
      </c>
      <c r="P85">
        <v>4</v>
      </c>
      <c r="Q85">
        <v>-35.9</v>
      </c>
      <c r="R85">
        <v>15175.9</v>
      </c>
      <c r="S85">
        <v>956.83881099999996</v>
      </c>
      <c r="T85">
        <v>1279.67196580524</v>
      </c>
      <c r="U85">
        <v>0.52695704459671999</v>
      </c>
      <c r="V85">
        <v>0.21825842618334201</v>
      </c>
      <c r="W85">
        <v>0</v>
      </c>
      <c r="X85">
        <v>11347.4</v>
      </c>
      <c r="Y85">
        <v>70.31</v>
      </c>
      <c r="Z85">
        <v>59170.725359123899</v>
      </c>
      <c r="AA85">
        <v>12.8255813953488</v>
      </c>
      <c r="AB85">
        <v>13.6088580713981</v>
      </c>
      <c r="AC85">
        <v>13.29</v>
      </c>
      <c r="AD85">
        <v>71.996900752445498</v>
      </c>
      <c r="AE85">
        <v>0.2334</v>
      </c>
      <c r="AF85">
        <v>0.112762619682428</v>
      </c>
      <c r="AG85">
        <v>0.195484340456683</v>
      </c>
      <c r="AH85">
        <v>0.31160014000063002</v>
      </c>
      <c r="AI85">
        <v>145.893956636339</v>
      </c>
      <c r="AJ85">
        <v>12.440989992621599</v>
      </c>
      <c r="AK85">
        <v>2.5402571688503301</v>
      </c>
      <c r="AL85">
        <v>5.3545001683417297</v>
      </c>
      <c r="AM85">
        <v>1</v>
      </c>
      <c r="AN85">
        <v>1.3967503989890699</v>
      </c>
      <c r="AO85">
        <v>71</v>
      </c>
      <c r="AP85">
        <v>6.4579256360078302E-2</v>
      </c>
      <c r="AQ85">
        <v>6.79</v>
      </c>
      <c r="AR85">
        <v>4.0861962723749796</v>
      </c>
      <c r="AS85">
        <v>-31218.940000000101</v>
      </c>
      <c r="AT85">
        <v>0.52941112472402696</v>
      </c>
      <c r="AU85">
        <v>14520925.779999999</v>
      </c>
    </row>
    <row r="86" spans="1:47" ht="15" x14ac:dyDescent="0.25">
      <c r="A86" t="s">
        <v>1057</v>
      </c>
      <c r="B86" t="s">
        <v>345</v>
      </c>
      <c r="C86" t="s">
        <v>346</v>
      </c>
      <c r="D86" t="s">
        <v>950</v>
      </c>
      <c r="E86">
        <v>88.298000000000002</v>
      </c>
      <c r="F86">
        <v>-0.79</v>
      </c>
      <c r="G86" s="129">
        <v>230301</v>
      </c>
      <c r="H86">
        <v>0.38145089461217702</v>
      </c>
      <c r="I86">
        <v>309753</v>
      </c>
      <c r="J86">
        <v>9.5320573683739095E-3</v>
      </c>
      <c r="K86">
        <v>0.74293882894362695</v>
      </c>
      <c r="L86" s="130">
        <v>166023.88769999999</v>
      </c>
      <c r="M86" s="129">
        <v>41575</v>
      </c>
      <c r="N86">
        <v>31</v>
      </c>
      <c r="O86">
        <v>14.077859</v>
      </c>
      <c r="P86">
        <v>0</v>
      </c>
      <c r="Q86">
        <v>71.84</v>
      </c>
      <c r="R86">
        <v>14263.1</v>
      </c>
      <c r="S86">
        <v>833.339654</v>
      </c>
      <c r="T86">
        <v>1020.70177876685</v>
      </c>
      <c r="U86">
        <v>0.46356009958935701</v>
      </c>
      <c r="V86">
        <v>0.15145857681698699</v>
      </c>
      <c r="W86">
        <v>5.1046184824897296E-3</v>
      </c>
      <c r="X86">
        <v>11644.9</v>
      </c>
      <c r="Y86">
        <v>62</v>
      </c>
      <c r="Z86">
        <v>65439.354193548403</v>
      </c>
      <c r="AA86">
        <v>17.046875</v>
      </c>
      <c r="AB86">
        <v>13.440962161290299</v>
      </c>
      <c r="AC86">
        <v>8</v>
      </c>
      <c r="AD86">
        <v>104.16745675</v>
      </c>
      <c r="AE86">
        <v>0.18429999999999999</v>
      </c>
      <c r="AF86">
        <v>0.11588101206839201</v>
      </c>
      <c r="AG86">
        <v>0.209114542277722</v>
      </c>
      <c r="AH86">
        <v>0.32756888903845799</v>
      </c>
      <c r="AI86">
        <v>173.27868571582499</v>
      </c>
      <c r="AJ86">
        <v>7.7582614265928003</v>
      </c>
      <c r="AK86">
        <v>1.3836139196675901</v>
      </c>
      <c r="AL86">
        <v>3.5617350415512501</v>
      </c>
      <c r="AM86">
        <v>0.5</v>
      </c>
      <c r="AN86">
        <v>1.02143591453419</v>
      </c>
      <c r="AO86">
        <v>50</v>
      </c>
      <c r="AP86">
        <v>9.8958333333333301E-2</v>
      </c>
      <c r="AQ86">
        <v>3.74</v>
      </c>
      <c r="AR86">
        <v>4.5770011551622698</v>
      </c>
      <c r="AS86">
        <v>38878.199999999997</v>
      </c>
      <c r="AT86">
        <v>0.51656274864153096</v>
      </c>
      <c r="AU86">
        <v>11886010.039999999</v>
      </c>
    </row>
    <row r="87" spans="1:47" ht="15" x14ac:dyDescent="0.25">
      <c r="A87" t="s">
        <v>1058</v>
      </c>
      <c r="B87" t="s">
        <v>755</v>
      </c>
      <c r="C87" t="s">
        <v>182</v>
      </c>
      <c r="D87" t="s">
        <v>951</v>
      </c>
      <c r="E87">
        <v>86.238</v>
      </c>
      <c r="F87">
        <v>-5.49</v>
      </c>
      <c r="G87" s="129">
        <v>1215784</v>
      </c>
      <c r="H87">
        <v>0.498094028691691</v>
      </c>
      <c r="I87">
        <v>1196954</v>
      </c>
      <c r="J87">
        <v>0</v>
      </c>
      <c r="K87">
        <v>0.77817169880264903</v>
      </c>
      <c r="L87" s="130">
        <v>144411.21249999999</v>
      </c>
      <c r="M87" s="129">
        <v>45184</v>
      </c>
      <c r="N87">
        <v>78</v>
      </c>
      <c r="O87">
        <v>50.497472000000002</v>
      </c>
      <c r="P87">
        <v>0</v>
      </c>
      <c r="Q87">
        <v>29.58</v>
      </c>
      <c r="R87">
        <v>16033.6</v>
      </c>
      <c r="S87">
        <v>1519.158842</v>
      </c>
      <c r="T87">
        <v>1847.16690282643</v>
      </c>
      <c r="U87">
        <v>0.42573146080533403</v>
      </c>
      <c r="V87">
        <v>0.13118516016246801</v>
      </c>
      <c r="W87">
        <v>2.76339964191842E-3</v>
      </c>
      <c r="X87">
        <v>13186.4</v>
      </c>
      <c r="Y87">
        <v>102.78</v>
      </c>
      <c r="Z87">
        <v>69299.828760459204</v>
      </c>
      <c r="AA87">
        <v>16.2764227642276</v>
      </c>
      <c r="AB87">
        <v>14.780685366802899</v>
      </c>
      <c r="AC87">
        <v>9</v>
      </c>
      <c r="AD87">
        <v>168.79542688888901</v>
      </c>
      <c r="AE87">
        <v>0.22109999999999999</v>
      </c>
      <c r="AF87">
        <v>9.5870155665074897E-2</v>
      </c>
      <c r="AG87">
        <v>0.21347954107162501</v>
      </c>
      <c r="AH87">
        <v>0.32185655964030402</v>
      </c>
      <c r="AI87">
        <v>138.89265175339699</v>
      </c>
      <c r="AJ87">
        <v>10.2691313270142</v>
      </c>
      <c r="AK87">
        <v>1.4800256398104299</v>
      </c>
      <c r="AL87">
        <v>4.9862979620853096</v>
      </c>
      <c r="AM87">
        <v>2</v>
      </c>
      <c r="AN87">
        <v>1.02085473695705</v>
      </c>
      <c r="AO87">
        <v>11</v>
      </c>
      <c r="AP87">
        <v>1.23574144486692E-2</v>
      </c>
      <c r="AQ87">
        <v>89.18</v>
      </c>
      <c r="AR87">
        <v>4.1958709241905101</v>
      </c>
      <c r="AS87">
        <v>85903.61</v>
      </c>
      <c r="AT87">
        <v>0.51326283744710499</v>
      </c>
      <c r="AU87">
        <v>24357548.449999999</v>
      </c>
    </row>
    <row r="88" spans="1:47" ht="15" x14ac:dyDescent="0.25">
      <c r="A88" t="s">
        <v>1059</v>
      </c>
      <c r="B88" t="s">
        <v>347</v>
      </c>
      <c r="C88" t="s">
        <v>348</v>
      </c>
      <c r="D88" t="s">
        <v>950</v>
      </c>
      <c r="E88">
        <v>83.012</v>
      </c>
      <c r="F88">
        <v>0.59</v>
      </c>
      <c r="G88" s="129">
        <v>2472528</v>
      </c>
      <c r="H88">
        <v>0.67289545871204703</v>
      </c>
      <c r="I88">
        <v>2740238</v>
      </c>
      <c r="J88">
        <v>0</v>
      </c>
      <c r="K88">
        <v>0.75203814703996297</v>
      </c>
      <c r="L88" s="130">
        <v>347643.39689999999</v>
      </c>
      <c r="M88" s="129">
        <v>38343.5</v>
      </c>
      <c r="N88">
        <v>107</v>
      </c>
      <c r="O88">
        <v>56.538659000000003</v>
      </c>
      <c r="P88">
        <v>0</v>
      </c>
      <c r="Q88">
        <v>-101.23</v>
      </c>
      <c r="R88">
        <v>15400.3</v>
      </c>
      <c r="S88">
        <v>1750.222757</v>
      </c>
      <c r="T88">
        <v>2118.4722043755401</v>
      </c>
      <c r="U88">
        <v>0.55307712525646202</v>
      </c>
      <c r="V88">
        <v>0.154961085333437</v>
      </c>
      <c r="W88">
        <v>8.8939438924230604E-3</v>
      </c>
      <c r="X88">
        <v>12723.3</v>
      </c>
      <c r="Y88">
        <v>114</v>
      </c>
      <c r="Z88">
        <v>69295.342105263204</v>
      </c>
      <c r="AA88">
        <v>15.4824561403509</v>
      </c>
      <c r="AB88">
        <v>15.3528312017544</v>
      </c>
      <c r="AC88">
        <v>33.200000000000003</v>
      </c>
      <c r="AD88">
        <v>52.717552921686703</v>
      </c>
      <c r="AE88">
        <v>0.30709999999999998</v>
      </c>
      <c r="AF88">
        <v>9.7998346568948902E-2</v>
      </c>
      <c r="AG88">
        <v>0.23699811299134699</v>
      </c>
      <c r="AH88">
        <v>0.33865875279355701</v>
      </c>
      <c r="AI88">
        <v>215.606841181074</v>
      </c>
      <c r="AJ88">
        <v>6.5738293406826402</v>
      </c>
      <c r="AK88">
        <v>1.20181521623914</v>
      </c>
      <c r="AL88">
        <v>3.5646969472122101</v>
      </c>
      <c r="AM88">
        <v>2</v>
      </c>
      <c r="AN88">
        <v>2.1400611787344399</v>
      </c>
      <c r="AO88">
        <v>289</v>
      </c>
      <c r="AP88">
        <v>3.8684719535783401E-3</v>
      </c>
      <c r="AQ88">
        <v>3.56</v>
      </c>
      <c r="AR88">
        <v>4.3361396715002902</v>
      </c>
      <c r="AS88">
        <v>-29527.1000000001</v>
      </c>
      <c r="AT88">
        <v>0.672914344925296</v>
      </c>
      <c r="AU88">
        <v>26953962.719999999</v>
      </c>
    </row>
    <row r="89" spans="1:47" ht="15" x14ac:dyDescent="0.25">
      <c r="A89" t="s">
        <v>1060</v>
      </c>
      <c r="B89" t="s">
        <v>507</v>
      </c>
      <c r="C89" t="s">
        <v>175</v>
      </c>
      <c r="D89" t="s">
        <v>951</v>
      </c>
      <c r="E89">
        <v>98.643000000000001</v>
      </c>
      <c r="F89">
        <v>-2.85</v>
      </c>
      <c r="G89" s="129">
        <v>751322</v>
      </c>
      <c r="H89">
        <v>0.65457491012118096</v>
      </c>
      <c r="I89">
        <v>745026</v>
      </c>
      <c r="J89">
        <v>0</v>
      </c>
      <c r="K89">
        <v>0.71982666896853398</v>
      </c>
      <c r="L89" s="130">
        <v>226818.253</v>
      </c>
      <c r="M89" s="129">
        <v>41886</v>
      </c>
      <c r="N89">
        <v>138</v>
      </c>
      <c r="O89">
        <v>9.7132869999999993</v>
      </c>
      <c r="P89">
        <v>0</v>
      </c>
      <c r="Q89">
        <v>51.74</v>
      </c>
      <c r="R89">
        <v>15352.7</v>
      </c>
      <c r="S89">
        <v>544.43846099999996</v>
      </c>
      <c r="T89">
        <v>649.69198246917904</v>
      </c>
      <c r="U89">
        <v>0.23672899369245701</v>
      </c>
      <c r="V89">
        <v>0.15972513925683099</v>
      </c>
      <c r="W89">
        <v>1.1020529278882101E-2</v>
      </c>
      <c r="X89">
        <v>12865.5</v>
      </c>
      <c r="Y89">
        <v>35.86</v>
      </c>
      <c r="Z89">
        <v>72902.495817066403</v>
      </c>
      <c r="AA89">
        <v>17.739130434782599</v>
      </c>
      <c r="AB89">
        <v>15.1823329894032</v>
      </c>
      <c r="AC89">
        <v>8.7200000000000006</v>
      </c>
      <c r="AD89">
        <v>62.435603325688099</v>
      </c>
      <c r="AE89">
        <v>0.31940000000000002</v>
      </c>
      <c r="AF89">
        <v>0.12203015008689</v>
      </c>
      <c r="AG89">
        <v>0.117330850539466</v>
      </c>
      <c r="AH89">
        <v>0.24282476400470801</v>
      </c>
      <c r="AI89">
        <v>193.30559381623101</v>
      </c>
      <c r="AJ89">
        <v>8.3084983324306592</v>
      </c>
      <c r="AK89">
        <v>0.98461949963418005</v>
      </c>
      <c r="AL89">
        <v>2.7865688929429999</v>
      </c>
      <c r="AM89">
        <v>3</v>
      </c>
      <c r="AN89">
        <v>0.91438369719961898</v>
      </c>
      <c r="AO89">
        <v>49</v>
      </c>
      <c r="AP89">
        <v>3.5087719298245598E-2</v>
      </c>
      <c r="AQ89">
        <v>3.29</v>
      </c>
      <c r="AR89">
        <v>4.89277298099638</v>
      </c>
      <c r="AS89">
        <v>11969.32</v>
      </c>
      <c r="AT89">
        <v>0.44207628698982299</v>
      </c>
      <c r="AU89">
        <v>8358584.1500000004</v>
      </c>
    </row>
    <row r="90" spans="1:47" ht="15" x14ac:dyDescent="0.25">
      <c r="A90" t="s">
        <v>1061</v>
      </c>
      <c r="B90" t="s">
        <v>137</v>
      </c>
      <c r="C90" t="s">
        <v>138</v>
      </c>
      <c r="D90" t="s">
        <v>951</v>
      </c>
      <c r="E90">
        <v>85.778000000000006</v>
      </c>
      <c r="F90">
        <v>-5.0599999999999996</v>
      </c>
      <c r="G90" s="129">
        <v>6300468</v>
      </c>
      <c r="H90">
        <v>0.34432464868774199</v>
      </c>
      <c r="I90">
        <v>5550468</v>
      </c>
      <c r="J90">
        <v>0</v>
      </c>
      <c r="K90">
        <v>0.71210295823845304</v>
      </c>
      <c r="L90" s="130">
        <v>178235.18109999999</v>
      </c>
      <c r="M90" s="129">
        <v>39971.5</v>
      </c>
      <c r="N90">
        <v>116</v>
      </c>
      <c r="O90">
        <v>45.307673999999999</v>
      </c>
      <c r="P90">
        <v>3</v>
      </c>
      <c r="Q90">
        <v>-250.97</v>
      </c>
      <c r="R90">
        <v>14070</v>
      </c>
      <c r="S90">
        <v>2619.1492560000002</v>
      </c>
      <c r="T90">
        <v>3267.9528248690299</v>
      </c>
      <c r="U90">
        <v>0.51446693116598796</v>
      </c>
      <c r="V90">
        <v>0.17690343570095499</v>
      </c>
      <c r="W90">
        <v>3.9560928710967697E-2</v>
      </c>
      <c r="X90">
        <v>11276.6</v>
      </c>
      <c r="Y90">
        <v>181.68</v>
      </c>
      <c r="Z90">
        <v>65686.390962131205</v>
      </c>
      <c r="AA90">
        <v>16.497409326424901</v>
      </c>
      <c r="AB90">
        <v>14.416277278731799</v>
      </c>
      <c r="AC90">
        <v>31.8</v>
      </c>
      <c r="AD90">
        <v>82.363184150943397</v>
      </c>
      <c r="AE90">
        <v>0.30709999999999998</v>
      </c>
      <c r="AF90">
        <v>0.114439749103739</v>
      </c>
      <c r="AG90">
        <v>0.18043097785617099</v>
      </c>
      <c r="AH90">
        <v>0.305803243935517</v>
      </c>
      <c r="AI90">
        <v>221.60821826795501</v>
      </c>
      <c r="AJ90">
        <v>5.2579097213248902</v>
      </c>
      <c r="AK90">
        <v>1.1747935564457099</v>
      </c>
      <c r="AL90">
        <v>3.01762591204721</v>
      </c>
      <c r="AM90">
        <v>0</v>
      </c>
      <c r="AN90">
        <v>1.4196574235791199</v>
      </c>
      <c r="AO90">
        <v>146</v>
      </c>
      <c r="AP90">
        <v>3.27064595257563E-2</v>
      </c>
      <c r="AQ90">
        <v>8.1199999999999992</v>
      </c>
      <c r="AR90">
        <v>4.9408664594817298</v>
      </c>
      <c r="AS90">
        <v>-25176.1500000001</v>
      </c>
      <c r="AT90">
        <v>0.51085290268772698</v>
      </c>
      <c r="AU90">
        <v>36851497.340000004</v>
      </c>
    </row>
    <row r="91" spans="1:47" ht="15" x14ac:dyDescent="0.25">
      <c r="A91" t="s">
        <v>1062</v>
      </c>
      <c r="B91" t="s">
        <v>546</v>
      </c>
      <c r="C91" t="s">
        <v>243</v>
      </c>
      <c r="D91" t="s">
        <v>951</v>
      </c>
      <c r="E91">
        <v>92.844999999999999</v>
      </c>
      <c r="F91">
        <v>-3.28</v>
      </c>
      <c r="G91" s="129">
        <v>1370717</v>
      </c>
      <c r="H91">
        <v>0.42417534925217099</v>
      </c>
      <c r="I91">
        <v>1815597</v>
      </c>
      <c r="J91">
        <v>0</v>
      </c>
      <c r="K91">
        <v>0.68228830389168404</v>
      </c>
      <c r="L91" s="130">
        <v>180754.5693</v>
      </c>
      <c r="M91" s="129">
        <v>50574</v>
      </c>
      <c r="N91">
        <v>133</v>
      </c>
      <c r="O91">
        <v>19.124969</v>
      </c>
      <c r="P91">
        <v>0</v>
      </c>
      <c r="Q91">
        <v>45.02</v>
      </c>
      <c r="R91">
        <v>13886.4</v>
      </c>
      <c r="S91">
        <v>1009.816405</v>
      </c>
      <c r="T91">
        <v>1217.4642225416501</v>
      </c>
      <c r="U91">
        <v>0.293436716350434</v>
      </c>
      <c r="V91">
        <v>0.109948762418848</v>
      </c>
      <c r="W91">
        <v>9.9027902007593196E-4</v>
      </c>
      <c r="X91">
        <v>11517.9</v>
      </c>
      <c r="Y91">
        <v>70.680000000000007</v>
      </c>
      <c r="Z91">
        <v>58107.233729485</v>
      </c>
      <c r="AA91">
        <v>12.8108108108108</v>
      </c>
      <c r="AB91">
        <v>14.287159097340099</v>
      </c>
      <c r="AC91">
        <v>6</v>
      </c>
      <c r="AD91">
        <v>168.30273416666699</v>
      </c>
      <c r="AE91">
        <v>0.17199999999999999</v>
      </c>
      <c r="AF91">
        <v>0.115311523292734</v>
      </c>
      <c r="AG91">
        <v>0.18571160666248901</v>
      </c>
      <c r="AH91">
        <v>0.30229779989925698</v>
      </c>
      <c r="AI91">
        <v>208.057622117953</v>
      </c>
      <c r="AJ91">
        <v>8.3731395049976207</v>
      </c>
      <c r="AK91">
        <v>1.6693349357448799</v>
      </c>
      <c r="AL91">
        <v>3.3585901951451702</v>
      </c>
      <c r="AM91">
        <v>2</v>
      </c>
      <c r="AN91">
        <v>0.96504444274398504</v>
      </c>
      <c r="AO91">
        <v>64</v>
      </c>
      <c r="AP91">
        <v>6.3795853269537498E-3</v>
      </c>
      <c r="AQ91">
        <v>9.64</v>
      </c>
      <c r="AR91">
        <v>4.5093970733341999</v>
      </c>
      <c r="AS91">
        <v>-23416.22</v>
      </c>
      <c r="AT91">
        <v>0.44246216772003799</v>
      </c>
      <c r="AU91">
        <v>14022690.130000001</v>
      </c>
    </row>
    <row r="92" spans="1:47" ht="15" x14ac:dyDescent="0.25">
      <c r="A92" t="s">
        <v>1063</v>
      </c>
      <c r="B92" t="s">
        <v>139</v>
      </c>
      <c r="C92" t="s">
        <v>140</v>
      </c>
      <c r="D92" t="s">
        <v>953</v>
      </c>
      <c r="E92">
        <v>96.165000000000006</v>
      </c>
      <c r="F92">
        <v>17.5</v>
      </c>
      <c r="G92" s="129">
        <v>646240</v>
      </c>
      <c r="H92">
        <v>0.27820916797013001</v>
      </c>
      <c r="I92">
        <v>1156103</v>
      </c>
      <c r="J92">
        <v>0</v>
      </c>
      <c r="K92">
        <v>0.89436792135492904</v>
      </c>
      <c r="L92" s="130">
        <v>275655.42609999998</v>
      </c>
      <c r="M92" s="129">
        <v>57275</v>
      </c>
      <c r="N92">
        <v>298</v>
      </c>
      <c r="O92">
        <v>125.959981</v>
      </c>
      <c r="P92">
        <v>3</v>
      </c>
      <c r="Q92">
        <v>-44.85</v>
      </c>
      <c r="R92">
        <v>16219.3</v>
      </c>
      <c r="S92">
        <v>8074.8967329999996</v>
      </c>
      <c r="T92">
        <v>9693.77707361381</v>
      </c>
      <c r="U92">
        <v>0.240381844397762</v>
      </c>
      <c r="V92">
        <v>0.12430333664800799</v>
      </c>
      <c r="W92">
        <v>4.65180668459702E-2</v>
      </c>
      <c r="X92">
        <v>13510.7</v>
      </c>
      <c r="Y92">
        <v>506.67</v>
      </c>
      <c r="Z92">
        <v>84723.410997296101</v>
      </c>
      <c r="AA92">
        <v>15.0528301886792</v>
      </c>
      <c r="AB92">
        <v>15.937191333609601</v>
      </c>
      <c r="AC92">
        <v>37.5</v>
      </c>
      <c r="AD92">
        <v>215.330579546667</v>
      </c>
      <c r="AE92" t="s">
        <v>944</v>
      </c>
      <c r="AF92">
        <v>0.103647870045368</v>
      </c>
      <c r="AG92">
        <v>0.20810247414605601</v>
      </c>
      <c r="AH92">
        <v>0.323002873897761</v>
      </c>
      <c r="AI92">
        <v>156.690672566648</v>
      </c>
      <c r="AJ92">
        <v>7.6703645571941301</v>
      </c>
      <c r="AK92">
        <v>0.83776342588604202</v>
      </c>
      <c r="AL92">
        <v>3.4494021312598702</v>
      </c>
      <c r="AM92">
        <v>2.8</v>
      </c>
      <c r="AN92">
        <v>0.74041042459987305</v>
      </c>
      <c r="AO92">
        <v>31</v>
      </c>
      <c r="AP92">
        <v>0.112791844787899</v>
      </c>
      <c r="AQ92">
        <v>182.42</v>
      </c>
      <c r="AR92">
        <v>4.9536258679873901</v>
      </c>
      <c r="AS92">
        <v>197990.94</v>
      </c>
      <c r="AT92">
        <v>0.44581787883693202</v>
      </c>
      <c r="AU92">
        <v>130969468.56</v>
      </c>
    </row>
    <row r="93" spans="1:47" ht="15" x14ac:dyDescent="0.25">
      <c r="A93" t="s">
        <v>1064</v>
      </c>
      <c r="B93" t="s">
        <v>469</v>
      </c>
      <c r="C93" t="s">
        <v>159</v>
      </c>
      <c r="D93" t="s">
        <v>954</v>
      </c>
      <c r="E93">
        <v>90.138000000000005</v>
      </c>
      <c r="F93">
        <v>2.48</v>
      </c>
      <c r="G93" s="129">
        <v>708611</v>
      </c>
      <c r="H93">
        <v>0.238551339555123</v>
      </c>
      <c r="I93">
        <v>708611</v>
      </c>
      <c r="J93">
        <v>1.18493808675421E-2</v>
      </c>
      <c r="K93">
        <v>0.75785200147631304</v>
      </c>
      <c r="L93" s="130">
        <v>166227.32949999999</v>
      </c>
      <c r="M93" s="129">
        <v>40097</v>
      </c>
      <c r="N93">
        <v>48</v>
      </c>
      <c r="O93">
        <v>15.640582</v>
      </c>
      <c r="P93">
        <v>0</v>
      </c>
      <c r="Q93">
        <v>-15.14</v>
      </c>
      <c r="R93">
        <v>15054.9</v>
      </c>
      <c r="S93">
        <v>894.41297099999997</v>
      </c>
      <c r="T93">
        <v>1072.11321051088</v>
      </c>
      <c r="U93">
        <v>0.41740416687226201</v>
      </c>
      <c r="V93">
        <v>0.14506256081565699</v>
      </c>
      <c r="W93">
        <v>4.9797511266191103E-3</v>
      </c>
      <c r="X93">
        <v>12559.6</v>
      </c>
      <c r="Y93">
        <v>65.319999999999993</v>
      </c>
      <c r="Z93">
        <v>70911.870943049595</v>
      </c>
      <c r="AA93">
        <v>17.3913043478261</v>
      </c>
      <c r="AB93">
        <v>13.692788900796099</v>
      </c>
      <c r="AC93">
        <v>9</v>
      </c>
      <c r="AD93">
        <v>99.379219000000006</v>
      </c>
      <c r="AE93">
        <v>0.30709999999999998</v>
      </c>
      <c r="AF93">
        <v>0.124677595854412</v>
      </c>
      <c r="AG93">
        <v>0.18318315981862399</v>
      </c>
      <c r="AH93">
        <v>0.31089032204349198</v>
      </c>
      <c r="AI93">
        <v>188.32463913361599</v>
      </c>
      <c r="AJ93">
        <v>5.7166415934457397</v>
      </c>
      <c r="AK93">
        <v>1.4299774400380001</v>
      </c>
      <c r="AL93">
        <v>2.6645428045594901</v>
      </c>
      <c r="AM93">
        <v>0</v>
      </c>
      <c r="AN93">
        <v>1.10362949916855</v>
      </c>
      <c r="AO93">
        <v>161</v>
      </c>
      <c r="AP93">
        <v>0</v>
      </c>
      <c r="AQ93">
        <v>3.78</v>
      </c>
      <c r="AR93">
        <v>3.9908480423261499</v>
      </c>
      <c r="AS93">
        <v>33544.15</v>
      </c>
      <c r="AT93">
        <v>0.54131718435365905</v>
      </c>
      <c r="AU93">
        <v>13465328.140000001</v>
      </c>
    </row>
    <row r="94" spans="1:47" ht="15" x14ac:dyDescent="0.25">
      <c r="A94" t="s">
        <v>1065</v>
      </c>
      <c r="B94" t="s">
        <v>349</v>
      </c>
      <c r="C94" t="s">
        <v>108</v>
      </c>
      <c r="D94" t="s">
        <v>953</v>
      </c>
      <c r="E94">
        <v>109.17700000000001</v>
      </c>
      <c r="F94">
        <v>14.09</v>
      </c>
      <c r="G94" s="129">
        <v>2584590</v>
      </c>
      <c r="H94">
        <v>0.57063359172814898</v>
      </c>
      <c r="I94">
        <v>3235118</v>
      </c>
      <c r="J94">
        <v>0</v>
      </c>
      <c r="K94">
        <v>0.74060258424254899</v>
      </c>
      <c r="L94" s="130">
        <v>389860.4314</v>
      </c>
      <c r="M94" t="s">
        <v>944</v>
      </c>
      <c r="N94">
        <v>19</v>
      </c>
      <c r="O94">
        <v>4.9516450000000001</v>
      </c>
      <c r="P94">
        <v>1</v>
      </c>
      <c r="Q94">
        <v>23.62</v>
      </c>
      <c r="R94">
        <v>21654.2</v>
      </c>
      <c r="S94">
        <v>1615.9859269999999</v>
      </c>
      <c r="T94">
        <v>1869.9899357315201</v>
      </c>
      <c r="U94">
        <v>0</v>
      </c>
      <c r="V94">
        <v>0</v>
      </c>
      <c r="W94">
        <v>0</v>
      </c>
      <c r="X94">
        <v>18712.900000000001</v>
      </c>
      <c r="Y94">
        <v>136.69999999999999</v>
      </c>
      <c r="Z94">
        <v>85815.689831748401</v>
      </c>
      <c r="AA94">
        <v>14.530612244898</v>
      </c>
      <c r="AB94">
        <v>11.821404001463099</v>
      </c>
      <c r="AC94">
        <v>20.39</v>
      </c>
      <c r="AD94">
        <v>79.253846346248196</v>
      </c>
      <c r="AE94">
        <v>0.34399999999999997</v>
      </c>
      <c r="AF94">
        <v>0.113774471496597</v>
      </c>
      <c r="AG94">
        <v>0.135560794676649</v>
      </c>
      <c r="AH94">
        <v>0.25208874092501199</v>
      </c>
      <c r="AI94">
        <v>234.78298521098401</v>
      </c>
      <c r="AJ94">
        <v>8.1523427146644991</v>
      </c>
      <c r="AK94">
        <v>1.6167621228973701</v>
      </c>
      <c r="AL94">
        <v>4.9717828922051801</v>
      </c>
      <c r="AM94">
        <v>1.5</v>
      </c>
      <c r="AN94">
        <v>0.69155090473696901</v>
      </c>
      <c r="AO94">
        <v>12</v>
      </c>
      <c r="AP94">
        <v>3.5131744040150598E-2</v>
      </c>
      <c r="AQ94">
        <v>62.58</v>
      </c>
      <c r="AR94">
        <v>9.2458556992158307</v>
      </c>
      <c r="AS94">
        <v>-38509.199999999997</v>
      </c>
      <c r="AT94">
        <v>0.29461202658659602</v>
      </c>
      <c r="AU94">
        <v>34992923.329999998</v>
      </c>
    </row>
    <row r="95" spans="1:47" ht="15" x14ac:dyDescent="0.25">
      <c r="A95" t="s">
        <v>1066</v>
      </c>
      <c r="B95" t="s">
        <v>733</v>
      </c>
      <c r="C95" t="s">
        <v>191</v>
      </c>
      <c r="D95" t="s">
        <v>954</v>
      </c>
      <c r="E95">
        <v>94.841999999999999</v>
      </c>
      <c r="F95">
        <v>2.13</v>
      </c>
      <c r="G95" s="129">
        <v>607061</v>
      </c>
      <c r="H95">
        <v>0.370651781479239</v>
      </c>
      <c r="I95">
        <v>607061</v>
      </c>
      <c r="J95">
        <v>0</v>
      </c>
      <c r="K95">
        <v>0.807457109511038</v>
      </c>
      <c r="L95" s="130">
        <v>148017.58420000001</v>
      </c>
      <c r="M95" s="129">
        <v>40366</v>
      </c>
      <c r="N95">
        <v>52</v>
      </c>
      <c r="O95">
        <v>43.081668000000001</v>
      </c>
      <c r="P95">
        <v>0</v>
      </c>
      <c r="Q95">
        <v>28.8</v>
      </c>
      <c r="R95">
        <v>14717.4</v>
      </c>
      <c r="S95">
        <v>1211.3021879999999</v>
      </c>
      <c r="T95">
        <v>1424.2800764113999</v>
      </c>
      <c r="U95">
        <v>0.42115116364340299</v>
      </c>
      <c r="V95">
        <v>0.11660984963068501</v>
      </c>
      <c r="W95">
        <v>7.4300204269093601E-3</v>
      </c>
      <c r="X95">
        <v>12516.7</v>
      </c>
      <c r="Y95">
        <v>83.13</v>
      </c>
      <c r="Z95">
        <v>72714.069529652304</v>
      </c>
      <c r="AA95">
        <v>16.91</v>
      </c>
      <c r="AB95">
        <v>14.571179935041499</v>
      </c>
      <c r="AC95">
        <v>10.17</v>
      </c>
      <c r="AD95">
        <v>119.10542654867299</v>
      </c>
      <c r="AE95">
        <v>0.20880000000000001</v>
      </c>
      <c r="AF95">
        <v>0.12905303082476899</v>
      </c>
      <c r="AG95">
        <v>0.14838389683804101</v>
      </c>
      <c r="AH95">
        <v>0.27945218385203502</v>
      </c>
      <c r="AI95">
        <v>210.83095740267899</v>
      </c>
      <c r="AJ95">
        <v>7.3799573185057596</v>
      </c>
      <c r="AK95">
        <v>1.16622942282089</v>
      </c>
      <c r="AL95">
        <v>3.6370357506461</v>
      </c>
      <c r="AM95">
        <v>2</v>
      </c>
      <c r="AN95">
        <v>1.0235605770976199</v>
      </c>
      <c r="AO95">
        <v>26</v>
      </c>
      <c r="AP95">
        <v>0</v>
      </c>
      <c r="AQ95">
        <v>28.42</v>
      </c>
      <c r="AR95">
        <v>3.7566121470176701</v>
      </c>
      <c r="AS95">
        <v>32038.659999999902</v>
      </c>
      <c r="AT95">
        <v>0.49446327297845599</v>
      </c>
      <c r="AU95">
        <v>17827268.120000001</v>
      </c>
    </row>
    <row r="96" spans="1:47" ht="15" x14ac:dyDescent="0.25">
      <c r="A96" t="s">
        <v>1067</v>
      </c>
      <c r="B96" t="s">
        <v>503</v>
      </c>
      <c r="C96" t="s">
        <v>501</v>
      </c>
      <c r="D96" t="s">
        <v>950</v>
      </c>
      <c r="E96">
        <v>100.128</v>
      </c>
      <c r="F96">
        <v>1.1200000000000001</v>
      </c>
      <c r="G96" s="129">
        <v>-116885</v>
      </c>
      <c r="H96">
        <v>0.57744570049580202</v>
      </c>
      <c r="I96">
        <v>-28345</v>
      </c>
      <c r="J96">
        <v>0</v>
      </c>
      <c r="K96">
        <v>0.767936343841359</v>
      </c>
      <c r="L96" s="130">
        <v>289934.99890000001</v>
      </c>
      <c r="M96" s="129">
        <v>49529</v>
      </c>
      <c r="N96">
        <v>202</v>
      </c>
      <c r="O96">
        <v>45.090251000000002</v>
      </c>
      <c r="P96">
        <v>2</v>
      </c>
      <c r="Q96">
        <v>9.2399999999999896</v>
      </c>
      <c r="R96">
        <v>18159.5</v>
      </c>
      <c r="S96">
        <v>2488.1034060000002</v>
      </c>
      <c r="T96">
        <v>2857.91228393557</v>
      </c>
      <c r="U96">
        <v>0.21598846282034301</v>
      </c>
      <c r="V96">
        <v>0.108932795697479</v>
      </c>
      <c r="W96">
        <v>4.8867836323359002E-3</v>
      </c>
      <c r="X96">
        <v>15809.7</v>
      </c>
      <c r="Y96">
        <v>164.81</v>
      </c>
      <c r="Z96">
        <v>75163.432922759501</v>
      </c>
      <c r="AA96">
        <v>16.730994152046801</v>
      </c>
      <c r="AB96">
        <v>15.096798774346199</v>
      </c>
      <c r="AC96">
        <v>23</v>
      </c>
      <c r="AD96">
        <v>108.17840895652201</v>
      </c>
      <c r="AE96">
        <v>0.44230000000000003</v>
      </c>
      <c r="AF96">
        <v>0.10818842562506301</v>
      </c>
      <c r="AG96">
        <v>0.17689883557605701</v>
      </c>
      <c r="AH96">
        <v>0.28704510913792403</v>
      </c>
      <c r="AI96">
        <v>130.47849989559501</v>
      </c>
      <c r="AJ96">
        <v>20.9658977834181</v>
      </c>
      <c r="AK96">
        <v>1.2212752122324799</v>
      </c>
      <c r="AL96">
        <v>4.0516389337243304</v>
      </c>
      <c r="AM96">
        <v>2</v>
      </c>
      <c r="AN96">
        <v>0.73537272546886601</v>
      </c>
      <c r="AO96">
        <v>75</v>
      </c>
      <c r="AP96">
        <v>0.116938950988822</v>
      </c>
      <c r="AQ96">
        <v>14.17</v>
      </c>
      <c r="AR96">
        <v>5.9750453519350799</v>
      </c>
      <c r="AS96">
        <v>3556.0599999998199</v>
      </c>
      <c r="AT96">
        <v>0.32613864227259798</v>
      </c>
      <c r="AU96">
        <v>45182816.210000001</v>
      </c>
    </row>
    <row r="97" spans="1:47" ht="15" x14ac:dyDescent="0.25">
      <c r="A97" t="s">
        <v>1068</v>
      </c>
      <c r="B97" t="s">
        <v>350</v>
      </c>
      <c r="C97" t="s">
        <v>205</v>
      </c>
      <c r="D97" t="s">
        <v>952</v>
      </c>
      <c r="E97">
        <v>82.078000000000003</v>
      </c>
      <c r="F97">
        <v>-7.48</v>
      </c>
      <c r="G97" s="129">
        <v>112758</v>
      </c>
      <c r="H97">
        <v>0.43376305350743499</v>
      </c>
      <c r="I97">
        <v>180774</v>
      </c>
      <c r="J97">
        <v>1.6918127701550399E-2</v>
      </c>
      <c r="K97">
        <v>0.82258591446921003</v>
      </c>
      <c r="L97" s="130">
        <v>182688.58720000001</v>
      </c>
      <c r="M97" s="129">
        <v>38242.5</v>
      </c>
      <c r="N97">
        <v>39</v>
      </c>
      <c r="O97">
        <v>24.426666000000001</v>
      </c>
      <c r="P97">
        <v>0</v>
      </c>
      <c r="Q97">
        <v>131.93</v>
      </c>
      <c r="R97">
        <v>15253.5</v>
      </c>
      <c r="S97">
        <v>1111.1996429999999</v>
      </c>
      <c r="T97">
        <v>1415.71133761954</v>
      </c>
      <c r="U97">
        <v>0.47638025474059698</v>
      </c>
      <c r="V97">
        <v>0.16117828792354999</v>
      </c>
      <c r="W97">
        <v>1.6864908226036899E-3</v>
      </c>
      <c r="X97">
        <v>11972.6</v>
      </c>
      <c r="Y97">
        <v>87.33</v>
      </c>
      <c r="Z97">
        <v>63726.371235543302</v>
      </c>
      <c r="AA97">
        <v>14.715909090909101</v>
      </c>
      <c r="AB97">
        <v>12.724145688766701</v>
      </c>
      <c r="AC97">
        <v>11.2</v>
      </c>
      <c r="AD97">
        <v>99.214253839285703</v>
      </c>
      <c r="AE97">
        <v>0.36859999999999998</v>
      </c>
      <c r="AF97">
        <v>9.7154193431569696E-2</v>
      </c>
      <c r="AG97">
        <v>0.18439131236950501</v>
      </c>
      <c r="AH97">
        <v>0.28442978971131899</v>
      </c>
      <c r="AI97">
        <v>187.239980961729</v>
      </c>
      <c r="AJ97">
        <v>8.1421824368814892</v>
      </c>
      <c r="AK97">
        <v>1.78929102522818</v>
      </c>
      <c r="AL97">
        <v>4.8984263268945201</v>
      </c>
      <c r="AM97">
        <v>2</v>
      </c>
      <c r="AN97">
        <v>0.80897853517955998</v>
      </c>
      <c r="AO97">
        <v>31</v>
      </c>
      <c r="AP97">
        <v>8.2901554404145095E-2</v>
      </c>
      <c r="AQ97">
        <v>24.39</v>
      </c>
      <c r="AR97">
        <v>6.4903468566292402</v>
      </c>
      <c r="AS97">
        <v>-590009.05000000005</v>
      </c>
      <c r="AT97">
        <v>0.455718688927301</v>
      </c>
      <c r="AU97">
        <v>16949737.57</v>
      </c>
    </row>
    <row r="98" spans="1:47" ht="15" x14ac:dyDescent="0.25">
      <c r="A98" t="s">
        <v>1069</v>
      </c>
      <c r="B98" t="s">
        <v>141</v>
      </c>
      <c r="C98" t="s">
        <v>142</v>
      </c>
      <c r="D98" t="s">
        <v>951</v>
      </c>
      <c r="E98">
        <v>70.852999999999994</v>
      </c>
      <c r="F98">
        <v>-7.15</v>
      </c>
      <c r="G98" s="129">
        <v>743866</v>
      </c>
      <c r="H98">
        <v>0.25500460081255699</v>
      </c>
      <c r="I98">
        <v>743866</v>
      </c>
      <c r="J98">
        <v>0</v>
      </c>
      <c r="K98">
        <v>0.73821821108335395</v>
      </c>
      <c r="L98" s="130">
        <v>161995.79939999999</v>
      </c>
      <c r="M98" s="129">
        <v>35671.5</v>
      </c>
      <c r="N98">
        <v>62</v>
      </c>
      <c r="O98">
        <v>129.40358900000001</v>
      </c>
      <c r="P98">
        <v>129.09</v>
      </c>
      <c r="Q98">
        <v>-368.66</v>
      </c>
      <c r="R98">
        <v>15095.5</v>
      </c>
      <c r="S98">
        <v>2532.8679360000001</v>
      </c>
      <c r="T98">
        <v>3524.0463136339299</v>
      </c>
      <c r="U98">
        <v>0.99775556320201297</v>
      </c>
      <c r="V98">
        <v>0.17027181949371101</v>
      </c>
      <c r="W98">
        <v>1.04179584829329E-2</v>
      </c>
      <c r="X98">
        <v>10849.7</v>
      </c>
      <c r="Y98">
        <v>174.81</v>
      </c>
      <c r="Z98">
        <v>65968.832046221607</v>
      </c>
      <c r="AA98">
        <v>6.2055555555555602</v>
      </c>
      <c r="AB98">
        <v>14.489262261884299</v>
      </c>
      <c r="AC98">
        <v>25.3</v>
      </c>
      <c r="AD98">
        <v>100.11335715414999</v>
      </c>
      <c r="AE98">
        <v>0.46679999999999999</v>
      </c>
      <c r="AF98">
        <v>0.10996474532413</v>
      </c>
      <c r="AG98">
        <v>0.14214218394817599</v>
      </c>
      <c r="AH98">
        <v>0.255456521173756</v>
      </c>
      <c r="AI98">
        <v>182.93571228658001</v>
      </c>
      <c r="AJ98">
        <v>7.6085895388387197</v>
      </c>
      <c r="AK98">
        <v>1.5843671981560501</v>
      </c>
      <c r="AL98">
        <v>3.68386878658126</v>
      </c>
      <c r="AM98">
        <v>2.5</v>
      </c>
      <c r="AN98">
        <v>0.859254178422034</v>
      </c>
      <c r="AO98">
        <v>25</v>
      </c>
      <c r="AP98">
        <v>8.9285714285714302E-2</v>
      </c>
      <c r="AQ98">
        <v>41.4</v>
      </c>
      <c r="AR98">
        <v>3.8931879090576902</v>
      </c>
      <c r="AS98">
        <v>-166839.81</v>
      </c>
      <c r="AT98">
        <v>0.717239219779922</v>
      </c>
      <c r="AU98">
        <v>38235005.240000002</v>
      </c>
    </row>
    <row r="99" spans="1:47" ht="15" x14ac:dyDescent="0.25">
      <c r="A99" t="s">
        <v>1070</v>
      </c>
      <c r="B99" t="s">
        <v>765</v>
      </c>
      <c r="C99" t="s">
        <v>266</v>
      </c>
      <c r="D99" t="s">
        <v>954</v>
      </c>
      <c r="E99">
        <v>98.504000000000005</v>
      </c>
      <c r="F99">
        <v>5.09</v>
      </c>
      <c r="G99" s="129">
        <v>-131216</v>
      </c>
      <c r="H99">
        <v>0.60249176449813902</v>
      </c>
      <c r="I99">
        <v>-131216</v>
      </c>
      <c r="J99">
        <v>0</v>
      </c>
      <c r="K99">
        <v>0.78166408474233895</v>
      </c>
      <c r="L99" s="130">
        <v>251874.45120000001</v>
      </c>
      <c r="M99" s="129">
        <v>43873</v>
      </c>
      <c r="N99">
        <v>0</v>
      </c>
      <c r="O99">
        <v>12.504958999999999</v>
      </c>
      <c r="P99">
        <v>1</v>
      </c>
      <c r="Q99">
        <v>78.540000000000006</v>
      </c>
      <c r="R99">
        <v>13273.8</v>
      </c>
      <c r="S99">
        <v>1188.114067</v>
      </c>
      <c r="T99">
        <v>1381.66910564616</v>
      </c>
      <c r="U99">
        <v>0.40534112454035898</v>
      </c>
      <c r="V99">
        <v>0.10698813399370299</v>
      </c>
      <c r="W99">
        <v>0</v>
      </c>
      <c r="X99">
        <v>11414.3</v>
      </c>
      <c r="Y99">
        <v>78</v>
      </c>
      <c r="Z99">
        <v>66051.1538461538</v>
      </c>
      <c r="AA99">
        <v>14.726190476190499</v>
      </c>
      <c r="AB99">
        <v>15.232231628205099</v>
      </c>
      <c r="AC99">
        <v>15</v>
      </c>
      <c r="AD99">
        <v>79.207604466666695</v>
      </c>
      <c r="AE99">
        <v>0.18429999999999999</v>
      </c>
      <c r="AF99">
        <v>0.120141845847203</v>
      </c>
      <c r="AG99">
        <v>0.16945301315302799</v>
      </c>
      <c r="AH99">
        <v>0.29386504180407003</v>
      </c>
      <c r="AI99">
        <v>152.70082649395999</v>
      </c>
      <c r="AJ99">
        <v>9.9890981446981204</v>
      </c>
      <c r="AK99">
        <v>1.32120699348495</v>
      </c>
      <c r="AL99">
        <v>3.82754665814161</v>
      </c>
      <c r="AM99">
        <v>0.5</v>
      </c>
      <c r="AN99">
        <v>1.0151571092335301</v>
      </c>
      <c r="AO99">
        <v>30</v>
      </c>
      <c r="AP99">
        <v>4.7801147227533501E-2</v>
      </c>
      <c r="AQ99">
        <v>16.399999999999999</v>
      </c>
      <c r="AR99">
        <v>3.9162335646168001</v>
      </c>
      <c r="AS99">
        <v>82699.17</v>
      </c>
      <c r="AT99">
        <v>0.44340579856687001</v>
      </c>
      <c r="AU99">
        <v>15770814.890000001</v>
      </c>
    </row>
    <row r="100" spans="1:47" ht="15" x14ac:dyDescent="0.25">
      <c r="A100" t="s">
        <v>1071</v>
      </c>
      <c r="B100" t="s">
        <v>143</v>
      </c>
      <c r="C100" t="s">
        <v>144</v>
      </c>
      <c r="D100" t="s">
        <v>951</v>
      </c>
      <c r="E100">
        <v>62.807000000000002</v>
      </c>
      <c r="F100">
        <v>-7.88</v>
      </c>
      <c r="G100" s="129">
        <v>4359102</v>
      </c>
      <c r="H100">
        <v>9.0748802778519294E-2</v>
      </c>
      <c r="I100">
        <v>427337</v>
      </c>
      <c r="J100">
        <v>0.128484813944583</v>
      </c>
      <c r="K100">
        <v>0.75831334676447903</v>
      </c>
      <c r="L100" s="130">
        <v>160423.51550000001</v>
      </c>
      <c r="M100" s="129">
        <v>39049</v>
      </c>
      <c r="N100">
        <v>714</v>
      </c>
      <c r="O100">
        <v>7304.8318650000001</v>
      </c>
      <c r="P100">
        <v>6124.62</v>
      </c>
      <c r="Q100">
        <v>276.49</v>
      </c>
      <c r="R100">
        <v>20824.900000000001</v>
      </c>
      <c r="S100">
        <v>34760.959405000001</v>
      </c>
      <c r="T100">
        <v>49983.316370411398</v>
      </c>
      <c r="U100">
        <v>0.85737729982542199</v>
      </c>
      <c r="V100">
        <v>0.211761574824117</v>
      </c>
      <c r="W100">
        <v>0.104337021908501</v>
      </c>
      <c r="X100">
        <v>14482.7</v>
      </c>
      <c r="Y100">
        <v>2492.1799999999998</v>
      </c>
      <c r="Z100">
        <v>81511.449305427304</v>
      </c>
      <c r="AA100">
        <v>11.333666333666301</v>
      </c>
      <c r="AB100">
        <v>13.9480131471242</v>
      </c>
      <c r="AC100">
        <v>303.37</v>
      </c>
      <c r="AD100">
        <v>114.582718808715</v>
      </c>
      <c r="AE100">
        <v>0.19539999999999999</v>
      </c>
      <c r="AF100">
        <v>0.119967022964834</v>
      </c>
      <c r="AG100">
        <v>0.121342408222349</v>
      </c>
      <c r="AH100">
        <v>0.24488596476575999</v>
      </c>
      <c r="AI100">
        <v>192.81818208492601</v>
      </c>
      <c r="AJ100">
        <v>11.7538533706227</v>
      </c>
      <c r="AK100">
        <v>1.4851407293796599</v>
      </c>
      <c r="AL100">
        <v>3.95208735338591</v>
      </c>
      <c r="AM100">
        <v>0</v>
      </c>
      <c r="AN100">
        <v>0.14605008040190401</v>
      </c>
      <c r="AO100">
        <v>91</v>
      </c>
      <c r="AP100">
        <v>9.8526315789473698E-2</v>
      </c>
      <c r="AQ100">
        <v>24.07</v>
      </c>
      <c r="AR100">
        <v>4.0137731063506497</v>
      </c>
      <c r="AS100">
        <v>-225260.029999997</v>
      </c>
      <c r="AT100">
        <v>0.58528815447053895</v>
      </c>
      <c r="AU100">
        <v>723892884</v>
      </c>
    </row>
    <row r="101" spans="1:47" ht="15" x14ac:dyDescent="0.25">
      <c r="A101" t="s">
        <v>1072</v>
      </c>
      <c r="B101" t="s">
        <v>145</v>
      </c>
      <c r="C101" t="s">
        <v>146</v>
      </c>
      <c r="D101" t="s">
        <v>950</v>
      </c>
      <c r="E101">
        <v>77.356999999999999</v>
      </c>
      <c r="F101">
        <v>-1.9</v>
      </c>
      <c r="G101" s="129">
        <v>2428930</v>
      </c>
      <c r="H101">
        <v>0.78858748564875003</v>
      </c>
      <c r="I101">
        <v>2428930</v>
      </c>
      <c r="J101">
        <v>2.91032484926671E-2</v>
      </c>
      <c r="K101">
        <v>0.65313294244216902</v>
      </c>
      <c r="L101" s="130">
        <v>163478.4847</v>
      </c>
      <c r="M101" s="129">
        <v>38306.5</v>
      </c>
      <c r="N101">
        <v>73</v>
      </c>
      <c r="O101">
        <v>121.826177</v>
      </c>
      <c r="P101">
        <v>6.51</v>
      </c>
      <c r="Q101">
        <v>34.159999999999997</v>
      </c>
      <c r="R101">
        <v>15703.2</v>
      </c>
      <c r="S101">
        <v>1960.34114</v>
      </c>
      <c r="T101">
        <v>2804.6162826669502</v>
      </c>
      <c r="U101">
        <v>1</v>
      </c>
      <c r="V101">
        <v>0.19533646781498401</v>
      </c>
      <c r="W101">
        <v>2.2068495690500101E-3</v>
      </c>
      <c r="X101">
        <v>10976</v>
      </c>
      <c r="Y101">
        <v>120</v>
      </c>
      <c r="Z101">
        <v>75444.149999999994</v>
      </c>
      <c r="AA101">
        <v>10.966666666666701</v>
      </c>
      <c r="AB101">
        <v>16.3361761666667</v>
      </c>
      <c r="AC101">
        <v>26</v>
      </c>
      <c r="AD101">
        <v>75.397736153846196</v>
      </c>
      <c r="AE101">
        <v>0.27029999999999998</v>
      </c>
      <c r="AF101">
        <v>0.106843284207174</v>
      </c>
      <c r="AG101">
        <v>0.13895341912942299</v>
      </c>
      <c r="AH101">
        <v>0.249337002169469</v>
      </c>
      <c r="AI101">
        <v>167.45911887560499</v>
      </c>
      <c r="AJ101">
        <v>8.5737775110653498</v>
      </c>
      <c r="AK101">
        <v>1.21771135352157</v>
      </c>
      <c r="AL101">
        <v>3.8167317844381401</v>
      </c>
      <c r="AM101">
        <v>2.75</v>
      </c>
      <c r="AN101">
        <v>1.30734951430973</v>
      </c>
      <c r="AO101">
        <v>41</v>
      </c>
      <c r="AP101">
        <v>2.6898734177215201E-2</v>
      </c>
      <c r="AQ101">
        <v>30.24</v>
      </c>
      <c r="AR101">
        <v>3.4099068042817202</v>
      </c>
      <c r="AS101">
        <v>-145199.07999999999</v>
      </c>
      <c r="AT101">
        <v>0.66848058904686403</v>
      </c>
      <c r="AU101">
        <v>30783598.48</v>
      </c>
    </row>
    <row r="102" spans="1:47" ht="15" x14ac:dyDescent="0.25">
      <c r="A102" t="s">
        <v>1073</v>
      </c>
      <c r="B102" t="s">
        <v>437</v>
      </c>
      <c r="C102" t="s">
        <v>292</v>
      </c>
      <c r="D102" t="s">
        <v>954</v>
      </c>
      <c r="E102">
        <v>86.019000000000005</v>
      </c>
      <c r="F102">
        <v>2.94</v>
      </c>
      <c r="G102" s="129">
        <v>-374738</v>
      </c>
      <c r="H102">
        <v>0.240931035652245</v>
      </c>
      <c r="I102">
        <v>-374738</v>
      </c>
      <c r="J102">
        <v>0</v>
      </c>
      <c r="K102">
        <v>0.7816816908266</v>
      </c>
      <c r="L102" s="130">
        <v>230508.6078</v>
      </c>
      <c r="M102" s="129">
        <v>43069</v>
      </c>
      <c r="N102">
        <v>0</v>
      </c>
      <c r="O102">
        <v>157.04719700000001</v>
      </c>
      <c r="P102">
        <v>5</v>
      </c>
      <c r="Q102">
        <v>-96.96</v>
      </c>
      <c r="R102">
        <v>15087.2</v>
      </c>
      <c r="S102">
        <v>1699.8407070000001</v>
      </c>
      <c r="T102">
        <v>2159.8132054019202</v>
      </c>
      <c r="U102">
        <v>0.53525213348123402</v>
      </c>
      <c r="V102">
        <v>0.164208951374407</v>
      </c>
      <c r="W102">
        <v>1.66540122750455E-2</v>
      </c>
      <c r="X102">
        <v>11874.1</v>
      </c>
      <c r="Y102">
        <v>111.23</v>
      </c>
      <c r="Z102">
        <v>70230.765890497205</v>
      </c>
      <c r="AA102">
        <v>15.756521739130401</v>
      </c>
      <c r="AB102">
        <v>15.2822143935988</v>
      </c>
      <c r="AC102">
        <v>11.85</v>
      </c>
      <c r="AD102">
        <v>143.44647316455701</v>
      </c>
      <c r="AE102">
        <v>0.44230000000000003</v>
      </c>
      <c r="AF102">
        <v>0.111496434116324</v>
      </c>
      <c r="AG102">
        <v>0.17088606147882099</v>
      </c>
      <c r="AH102">
        <v>0.29502846216067202</v>
      </c>
      <c r="AI102">
        <v>153.46967449697601</v>
      </c>
      <c r="AJ102">
        <v>12.0465469537018</v>
      </c>
      <c r="AK102">
        <v>1.3613580885791601</v>
      </c>
      <c r="AL102">
        <v>3.71347014267424</v>
      </c>
      <c r="AM102">
        <v>0</v>
      </c>
      <c r="AN102">
        <v>1.00587704020656</v>
      </c>
      <c r="AO102">
        <v>38</v>
      </c>
      <c r="AP102">
        <v>1.0213556174559E-2</v>
      </c>
      <c r="AQ102">
        <v>27.89</v>
      </c>
      <c r="AR102">
        <v>3.2177435901278799</v>
      </c>
      <c r="AS102">
        <v>47119.960000000101</v>
      </c>
      <c r="AT102">
        <v>0.47411958924088599</v>
      </c>
      <c r="AU102">
        <v>25645888.280000001</v>
      </c>
    </row>
    <row r="103" spans="1:47" ht="15" x14ac:dyDescent="0.25">
      <c r="A103" t="s">
        <v>1074</v>
      </c>
      <c r="B103" t="s">
        <v>688</v>
      </c>
      <c r="C103" t="s">
        <v>249</v>
      </c>
      <c r="D103" t="s">
        <v>950</v>
      </c>
      <c r="E103">
        <v>80.444999999999993</v>
      </c>
      <c r="F103">
        <v>0.75</v>
      </c>
      <c r="G103" s="129">
        <v>-178870</v>
      </c>
      <c r="H103">
        <v>0.35053372167600499</v>
      </c>
      <c r="I103">
        <v>-178870</v>
      </c>
      <c r="J103">
        <v>0</v>
      </c>
      <c r="K103">
        <v>0.69393992695652296</v>
      </c>
      <c r="L103" s="130">
        <v>175592.0246</v>
      </c>
      <c r="M103" s="129">
        <v>38293</v>
      </c>
      <c r="N103">
        <v>12</v>
      </c>
      <c r="O103">
        <v>12.558203000000001</v>
      </c>
      <c r="P103">
        <v>9</v>
      </c>
      <c r="Q103">
        <v>130.91999999999999</v>
      </c>
      <c r="R103">
        <v>15359.4</v>
      </c>
      <c r="S103">
        <v>596.52495999999996</v>
      </c>
      <c r="T103">
        <v>736.92437910298099</v>
      </c>
      <c r="U103">
        <v>0.59921194077109496</v>
      </c>
      <c r="V103">
        <v>0.127350537016925</v>
      </c>
      <c r="W103">
        <v>1.67637578819837E-3</v>
      </c>
      <c r="X103">
        <v>12433.1</v>
      </c>
      <c r="Y103">
        <v>94.74</v>
      </c>
      <c r="Z103">
        <v>49421.953345999602</v>
      </c>
      <c r="AA103">
        <v>10.469387755102</v>
      </c>
      <c r="AB103">
        <v>6.2964424741397496</v>
      </c>
      <c r="AC103">
        <v>14.2</v>
      </c>
      <c r="AD103">
        <v>42.008800000000001</v>
      </c>
      <c r="AE103">
        <v>0.18429999999999999</v>
      </c>
      <c r="AF103">
        <v>0.12007016789515</v>
      </c>
      <c r="AG103">
        <v>0.17642941922911101</v>
      </c>
      <c r="AH103">
        <v>0.29777354077448798</v>
      </c>
      <c r="AI103">
        <v>172.40016243410801</v>
      </c>
      <c r="AJ103">
        <v>9.9067390437665903</v>
      </c>
      <c r="AK103">
        <v>2.1623781371242998</v>
      </c>
      <c r="AL103">
        <v>5.54498380995906</v>
      </c>
      <c r="AM103">
        <v>0.5</v>
      </c>
      <c r="AN103">
        <v>0.76549741631653401</v>
      </c>
      <c r="AO103">
        <v>22</v>
      </c>
      <c r="AP103">
        <v>4.0955631399317398E-2</v>
      </c>
      <c r="AQ103">
        <v>13</v>
      </c>
      <c r="AR103">
        <v>3.7677530344676602</v>
      </c>
      <c r="AS103">
        <v>-12841.61</v>
      </c>
      <c r="AT103">
        <v>0.40328013544758701</v>
      </c>
      <c r="AU103">
        <v>9162237.5600000005</v>
      </c>
    </row>
    <row r="104" spans="1:47" ht="15" x14ac:dyDescent="0.25">
      <c r="A104" t="s">
        <v>1075</v>
      </c>
      <c r="B104" t="s">
        <v>147</v>
      </c>
      <c r="C104" t="s">
        <v>148</v>
      </c>
      <c r="D104" t="s">
        <v>950</v>
      </c>
      <c r="E104">
        <v>81.629000000000005</v>
      </c>
      <c r="F104">
        <v>0.55000000000000004</v>
      </c>
      <c r="G104" s="129">
        <v>209878</v>
      </c>
      <c r="H104">
        <v>0.32359365770433601</v>
      </c>
      <c r="I104">
        <v>206796</v>
      </c>
      <c r="J104">
        <v>5.5558407011123698E-3</v>
      </c>
      <c r="K104">
        <v>0.82777378867962703</v>
      </c>
      <c r="L104" s="130">
        <v>133649.37580000001</v>
      </c>
      <c r="M104" s="129">
        <v>36574</v>
      </c>
      <c r="N104">
        <v>46</v>
      </c>
      <c r="O104">
        <v>69.312522000000001</v>
      </c>
      <c r="P104">
        <v>2</v>
      </c>
      <c r="Q104">
        <v>-222.11</v>
      </c>
      <c r="R104">
        <v>16795.400000000001</v>
      </c>
      <c r="S104">
        <v>1581.3363509999999</v>
      </c>
      <c r="T104">
        <v>1992.58707108216</v>
      </c>
      <c r="U104">
        <v>0.63315332716334904</v>
      </c>
      <c r="V104">
        <v>0.17343159020316501</v>
      </c>
      <c r="W104">
        <v>0</v>
      </c>
      <c r="X104">
        <v>13329</v>
      </c>
      <c r="Y104">
        <v>107.92</v>
      </c>
      <c r="Z104">
        <v>68626.114251297302</v>
      </c>
      <c r="AA104">
        <v>17.634782608695701</v>
      </c>
      <c r="AB104">
        <v>14.652857218309901</v>
      </c>
      <c r="AC104">
        <v>20.2</v>
      </c>
      <c r="AD104">
        <v>78.283977772277197</v>
      </c>
      <c r="AE104">
        <v>0.35630000000000001</v>
      </c>
      <c r="AF104">
        <v>9.95717402442724E-2</v>
      </c>
      <c r="AG104">
        <v>0.24188806223772899</v>
      </c>
      <c r="AH104">
        <v>0.34397421347454699</v>
      </c>
      <c r="AI104">
        <v>273.05765767475202</v>
      </c>
      <c r="AJ104">
        <v>11.0315616170599</v>
      </c>
      <c r="AK104">
        <v>1.2115763925557399</v>
      </c>
      <c r="AL104">
        <v>3.2542228274462901</v>
      </c>
      <c r="AM104">
        <v>2</v>
      </c>
      <c r="AN104">
        <v>1.3915953956592</v>
      </c>
      <c r="AO104">
        <v>72</v>
      </c>
      <c r="AP104">
        <v>2.2284122562674102E-2</v>
      </c>
      <c r="AQ104">
        <v>9.7899999999999991</v>
      </c>
      <c r="AR104">
        <v>4.6256396470050696</v>
      </c>
      <c r="AS104">
        <v>-156291.85999999999</v>
      </c>
      <c r="AT104">
        <v>0.491209012033055</v>
      </c>
      <c r="AU104">
        <v>26559191.09</v>
      </c>
    </row>
    <row r="105" spans="1:47" ht="15" x14ac:dyDescent="0.25">
      <c r="A105" t="s">
        <v>1076</v>
      </c>
      <c r="B105" t="s">
        <v>672</v>
      </c>
      <c r="C105" t="s">
        <v>227</v>
      </c>
      <c r="D105" t="s">
        <v>951</v>
      </c>
      <c r="E105">
        <v>86.606999999999999</v>
      </c>
      <c r="F105">
        <v>-2.6</v>
      </c>
      <c r="G105" s="129">
        <v>1222173</v>
      </c>
      <c r="H105">
        <v>0.32392638209088997</v>
      </c>
      <c r="I105">
        <v>1215833</v>
      </c>
      <c r="J105">
        <v>0</v>
      </c>
      <c r="K105">
        <v>0.72990805386944102</v>
      </c>
      <c r="L105" s="130">
        <v>178748.73360000001</v>
      </c>
      <c r="M105" t="s">
        <v>944</v>
      </c>
      <c r="N105">
        <v>161</v>
      </c>
      <c r="O105">
        <v>53.257469</v>
      </c>
      <c r="P105">
        <v>1</v>
      </c>
      <c r="Q105">
        <v>66.37</v>
      </c>
      <c r="R105">
        <v>13522.9</v>
      </c>
      <c r="S105">
        <v>1522.363544</v>
      </c>
      <c r="T105">
        <v>1932.0102667906699</v>
      </c>
      <c r="U105">
        <v>0</v>
      </c>
      <c r="V105">
        <v>0</v>
      </c>
      <c r="W105">
        <v>0</v>
      </c>
      <c r="X105">
        <v>10655.6</v>
      </c>
      <c r="Y105">
        <v>101.54</v>
      </c>
      <c r="Z105">
        <v>58959.918258814301</v>
      </c>
      <c r="AA105">
        <v>14.779816513761499</v>
      </c>
      <c r="AB105">
        <v>14.9927471341343</v>
      </c>
      <c r="AC105">
        <v>13.4</v>
      </c>
      <c r="AD105">
        <v>113.609219701493</v>
      </c>
      <c r="AE105">
        <v>0.41770000000000002</v>
      </c>
      <c r="AF105">
        <v>0.115598525121588</v>
      </c>
      <c r="AG105">
        <v>0.22842284574459801</v>
      </c>
      <c r="AH105">
        <v>0.34925542617345801</v>
      </c>
      <c r="AI105">
        <v>183.76688084958499</v>
      </c>
      <c r="AJ105">
        <v>6.4834730483271397</v>
      </c>
      <c r="AK105">
        <v>1.19109393766085</v>
      </c>
      <c r="AL105">
        <v>3.7854829496711502</v>
      </c>
      <c r="AM105">
        <v>1.75</v>
      </c>
      <c r="AN105">
        <v>1.16878915368706</v>
      </c>
      <c r="AO105">
        <v>110</v>
      </c>
      <c r="AP105">
        <v>2.6206896551724101E-2</v>
      </c>
      <c r="AQ105">
        <v>6.31</v>
      </c>
      <c r="AR105">
        <v>4.6155289255750702</v>
      </c>
      <c r="AS105">
        <v>-93169.600000000006</v>
      </c>
      <c r="AT105">
        <v>0.49165508509955302</v>
      </c>
      <c r="AU105">
        <v>20586735.77</v>
      </c>
    </row>
    <row r="106" spans="1:47" ht="15" x14ac:dyDescent="0.25">
      <c r="A106" t="s">
        <v>1077</v>
      </c>
      <c r="B106" t="s">
        <v>571</v>
      </c>
      <c r="C106" t="s">
        <v>172</v>
      </c>
      <c r="D106" t="s">
        <v>951</v>
      </c>
      <c r="E106">
        <v>69.972999999999999</v>
      </c>
      <c r="F106">
        <v>-3.8</v>
      </c>
      <c r="G106" s="129">
        <v>-745925</v>
      </c>
      <c r="H106">
        <v>0.16768289684759199</v>
      </c>
      <c r="I106">
        <v>-807527</v>
      </c>
      <c r="J106">
        <v>0</v>
      </c>
      <c r="K106">
        <v>0.78195068458911299</v>
      </c>
      <c r="L106" s="130">
        <v>106525.9338</v>
      </c>
      <c r="M106" s="129">
        <v>31584</v>
      </c>
      <c r="N106">
        <v>8</v>
      </c>
      <c r="O106">
        <v>102.23083</v>
      </c>
      <c r="P106">
        <v>4</v>
      </c>
      <c r="Q106">
        <v>525.58000000000004</v>
      </c>
      <c r="R106">
        <v>16688.7</v>
      </c>
      <c r="S106">
        <v>1272.301823</v>
      </c>
      <c r="T106">
        <v>1667.2604935305801</v>
      </c>
      <c r="U106">
        <v>1</v>
      </c>
      <c r="V106">
        <v>0.10166813460582499</v>
      </c>
      <c r="W106">
        <v>1.43631139008436E-2</v>
      </c>
      <c r="X106">
        <v>12735.3</v>
      </c>
      <c r="Y106">
        <v>92.5</v>
      </c>
      <c r="Z106">
        <v>72504.518918918897</v>
      </c>
      <c r="AA106">
        <v>12.3333333333333</v>
      </c>
      <c r="AB106">
        <v>13.7546143027027</v>
      </c>
      <c r="AC106">
        <v>12.25</v>
      </c>
      <c r="AD106">
        <v>103.861373306122</v>
      </c>
      <c r="AE106">
        <v>0.40539999999999998</v>
      </c>
      <c r="AF106">
        <v>0.117195846108236</v>
      </c>
      <c r="AG106">
        <v>0.155669108098208</v>
      </c>
      <c r="AH106">
        <v>0.27852105791908199</v>
      </c>
      <c r="AI106">
        <v>193.73626253147299</v>
      </c>
      <c r="AJ106">
        <v>6.8596878587859198</v>
      </c>
      <c r="AK106">
        <v>1.36166399584569</v>
      </c>
      <c r="AL106">
        <v>3.5006057421974801</v>
      </c>
      <c r="AM106">
        <v>1.5</v>
      </c>
      <c r="AN106">
        <v>0.59939742342134605</v>
      </c>
      <c r="AO106">
        <v>4</v>
      </c>
      <c r="AP106">
        <v>8.9136490250696407E-2</v>
      </c>
      <c r="AQ106">
        <v>85.75</v>
      </c>
      <c r="AR106">
        <v>3.5314928227762499</v>
      </c>
      <c r="AS106">
        <v>-79266.4399999999</v>
      </c>
      <c r="AT106">
        <v>0.65432150563258595</v>
      </c>
      <c r="AU106">
        <v>21233091.859999999</v>
      </c>
    </row>
    <row r="107" spans="1:47" ht="15" x14ac:dyDescent="0.25">
      <c r="A107" t="s">
        <v>1078</v>
      </c>
      <c r="B107" t="s">
        <v>440</v>
      </c>
      <c r="C107" t="s">
        <v>374</v>
      </c>
      <c r="D107" t="s">
        <v>951</v>
      </c>
      <c r="E107">
        <v>82.947999999999993</v>
      </c>
      <c r="F107">
        <v>-2.06</v>
      </c>
      <c r="G107" s="129">
        <v>1595055</v>
      </c>
      <c r="H107">
        <v>0.453850881686375</v>
      </c>
      <c r="I107">
        <v>1595055</v>
      </c>
      <c r="J107">
        <v>0</v>
      </c>
      <c r="K107">
        <v>0.55354612898025801</v>
      </c>
      <c r="L107" s="130">
        <v>231884.00630000001</v>
      </c>
      <c r="M107" s="129">
        <v>44318</v>
      </c>
      <c r="N107">
        <v>179</v>
      </c>
      <c r="O107">
        <v>45.270277999999998</v>
      </c>
      <c r="P107">
        <v>5</v>
      </c>
      <c r="Q107">
        <v>-113.01</v>
      </c>
      <c r="R107">
        <v>15036.5</v>
      </c>
      <c r="S107">
        <v>1298.2224699999999</v>
      </c>
      <c r="T107">
        <v>1604.2402692497401</v>
      </c>
      <c r="U107">
        <v>0.45546313337189398</v>
      </c>
      <c r="V107">
        <v>0.15321879692931201</v>
      </c>
      <c r="W107">
        <v>1.3922382656032801E-3</v>
      </c>
      <c r="X107">
        <v>12168.2</v>
      </c>
      <c r="Y107">
        <v>87.03</v>
      </c>
      <c r="Z107">
        <v>66497.351832701403</v>
      </c>
      <c r="AA107">
        <v>12.3960396039604</v>
      </c>
      <c r="AB107">
        <v>14.9169535792256</v>
      </c>
      <c r="AC107">
        <v>13</v>
      </c>
      <c r="AD107">
        <v>99.863266923076907</v>
      </c>
      <c r="AE107">
        <v>0.34399999999999997</v>
      </c>
      <c r="AF107">
        <v>0.128807664338392</v>
      </c>
      <c r="AG107">
        <v>0.13542035546475101</v>
      </c>
      <c r="AH107">
        <v>0.26881890697623401</v>
      </c>
      <c r="AI107">
        <v>153.938946997274</v>
      </c>
      <c r="AJ107">
        <v>5.8873757424429698</v>
      </c>
      <c r="AK107">
        <v>1.25037698839612</v>
      </c>
      <c r="AL107">
        <v>3.1954018324017901</v>
      </c>
      <c r="AM107">
        <v>3</v>
      </c>
      <c r="AN107">
        <v>0.89940972487598203</v>
      </c>
      <c r="AO107">
        <v>78</v>
      </c>
      <c r="AP107">
        <v>4.2654028436019002E-2</v>
      </c>
      <c r="AQ107">
        <v>10.47</v>
      </c>
      <c r="AR107">
        <v>5.2892685455185697</v>
      </c>
      <c r="AS107">
        <v>134431.01999999999</v>
      </c>
      <c r="AT107">
        <v>0.56786192516842704</v>
      </c>
      <c r="AU107">
        <v>19520708.82</v>
      </c>
    </row>
    <row r="108" spans="1:47" ht="15" x14ac:dyDescent="0.25">
      <c r="A108" t="s">
        <v>1079</v>
      </c>
      <c r="B108" t="s">
        <v>150</v>
      </c>
      <c r="C108" t="s">
        <v>108</v>
      </c>
      <c r="D108" t="s">
        <v>951</v>
      </c>
      <c r="E108">
        <v>70.613</v>
      </c>
      <c r="F108">
        <v>-7.06</v>
      </c>
      <c r="G108" s="129">
        <v>7719350</v>
      </c>
      <c r="H108">
        <v>0.34665992765159498</v>
      </c>
      <c r="I108">
        <v>3063758</v>
      </c>
      <c r="J108">
        <v>0</v>
      </c>
      <c r="K108">
        <v>0.77444011149269099</v>
      </c>
      <c r="L108" s="130">
        <v>171505.07930000001</v>
      </c>
      <c r="M108" s="129">
        <v>44220.5</v>
      </c>
      <c r="N108">
        <v>87</v>
      </c>
      <c r="O108">
        <v>318.22710699999999</v>
      </c>
      <c r="P108">
        <v>1802.61</v>
      </c>
      <c r="Q108">
        <v>-126.06</v>
      </c>
      <c r="R108">
        <v>26149.4</v>
      </c>
      <c r="S108">
        <v>4810.6785870000003</v>
      </c>
      <c r="T108">
        <v>7159.1809716084699</v>
      </c>
      <c r="U108">
        <v>0.99954214110126705</v>
      </c>
      <c r="V108">
        <v>0.216294316525703</v>
      </c>
      <c r="W108">
        <v>1.7273954078861401E-2</v>
      </c>
      <c r="X108">
        <v>17571.3</v>
      </c>
      <c r="Y108">
        <v>372.75</v>
      </c>
      <c r="Z108">
        <v>86451.525741113393</v>
      </c>
      <c r="AA108">
        <v>15.994897959183699</v>
      </c>
      <c r="AB108">
        <v>12.905911702213301</v>
      </c>
      <c r="AC108">
        <v>37.5</v>
      </c>
      <c r="AD108">
        <v>128.28476232</v>
      </c>
      <c r="AE108">
        <v>0.3931</v>
      </c>
      <c r="AF108">
        <v>0.108944181478111</v>
      </c>
      <c r="AG108">
        <v>0.19064315799870801</v>
      </c>
      <c r="AH108">
        <v>0.30250000636524599</v>
      </c>
      <c r="AI108">
        <v>241.76630780176501</v>
      </c>
      <c r="AJ108">
        <v>12.1203869963716</v>
      </c>
      <c r="AK108">
        <v>1.7372068079032901</v>
      </c>
      <c r="AL108">
        <v>4.3112404433133298</v>
      </c>
      <c r="AM108">
        <v>3.8</v>
      </c>
      <c r="AN108">
        <v>0.78115197420646698</v>
      </c>
      <c r="AO108">
        <v>10</v>
      </c>
      <c r="AP108">
        <v>0.639924492685229</v>
      </c>
      <c r="AQ108">
        <v>171.2</v>
      </c>
      <c r="AR108">
        <v>2.77999305452422</v>
      </c>
      <c r="AS108">
        <v>581374.12</v>
      </c>
      <c r="AT108">
        <v>0.67067692275886204</v>
      </c>
      <c r="AU108">
        <v>125796219.91</v>
      </c>
    </row>
    <row r="109" spans="1:47" ht="15" x14ac:dyDescent="0.25">
      <c r="A109" t="s">
        <v>1080</v>
      </c>
      <c r="B109" t="s">
        <v>149</v>
      </c>
      <c r="C109" t="s">
        <v>108</v>
      </c>
      <c r="D109" t="s">
        <v>954</v>
      </c>
      <c r="E109">
        <v>55.338000000000001</v>
      </c>
      <c r="F109">
        <v>15.94</v>
      </c>
      <c r="G109" s="129">
        <v>31282312</v>
      </c>
      <c r="H109">
        <v>0.14896355690472099</v>
      </c>
      <c r="I109">
        <v>4687971</v>
      </c>
      <c r="J109">
        <v>0</v>
      </c>
      <c r="K109">
        <v>0.81936350941837799</v>
      </c>
      <c r="L109" s="130">
        <v>123042.17849999999</v>
      </c>
      <c r="M109" s="129">
        <v>31555</v>
      </c>
      <c r="N109">
        <v>295</v>
      </c>
      <c r="O109">
        <v>14519.989254</v>
      </c>
      <c r="P109">
        <v>33.79</v>
      </c>
      <c r="Q109">
        <v>1259.96</v>
      </c>
      <c r="R109">
        <v>24222.6</v>
      </c>
      <c r="S109">
        <v>34598.163830999998</v>
      </c>
      <c r="T109">
        <v>55267.535371594102</v>
      </c>
      <c r="U109">
        <v>0.99999712253515904</v>
      </c>
      <c r="V109">
        <v>0.26102392503004002</v>
      </c>
      <c r="W109">
        <v>0.124285694119615</v>
      </c>
      <c r="X109">
        <v>15163.6</v>
      </c>
      <c r="Y109">
        <v>2167.39</v>
      </c>
      <c r="Z109">
        <v>81620.7756056824</v>
      </c>
      <c r="AA109">
        <v>14.580410022779001</v>
      </c>
      <c r="AB109">
        <v>15.963054102399701</v>
      </c>
      <c r="AC109">
        <v>711.06</v>
      </c>
      <c r="AD109">
        <v>48.657165121086798</v>
      </c>
      <c r="AE109">
        <v>0.24829999999999999</v>
      </c>
      <c r="AF109">
        <v>0.109175411667982</v>
      </c>
      <c r="AG109">
        <v>0.187537137534598</v>
      </c>
      <c r="AH109">
        <v>0.308477981378878</v>
      </c>
      <c r="AI109">
        <v>276.93047662301501</v>
      </c>
      <c r="AJ109">
        <v>8.65682784857899</v>
      </c>
      <c r="AK109">
        <v>1.4134415035726899</v>
      </c>
      <c r="AL109">
        <v>3.8225805690384398</v>
      </c>
      <c r="AM109">
        <v>1</v>
      </c>
      <c r="AN109">
        <v>0.57210092635281395</v>
      </c>
      <c r="AO109">
        <v>79</v>
      </c>
      <c r="AP109">
        <v>0.35491941106508601</v>
      </c>
      <c r="AQ109">
        <v>97.86</v>
      </c>
      <c r="AR109">
        <v>3.5713480645318501</v>
      </c>
      <c r="AS109">
        <v>2182783.98</v>
      </c>
      <c r="AT109">
        <v>0.64965859327786102</v>
      </c>
      <c r="AU109">
        <v>838056860.45000005</v>
      </c>
    </row>
    <row r="110" spans="1:47" ht="15" x14ac:dyDescent="0.25">
      <c r="A110" t="s">
        <v>1081</v>
      </c>
      <c r="B110" t="s">
        <v>446</v>
      </c>
      <c r="C110" t="s">
        <v>327</v>
      </c>
      <c r="D110" t="s">
        <v>954</v>
      </c>
      <c r="E110">
        <v>88.412000000000006</v>
      </c>
      <c r="F110">
        <v>6.26</v>
      </c>
      <c r="G110" s="129">
        <v>-1530110</v>
      </c>
      <c r="H110">
        <v>4.4642774077681802E-2</v>
      </c>
      <c r="I110">
        <v>-886238</v>
      </c>
      <c r="J110">
        <v>5.2440423747483903E-3</v>
      </c>
      <c r="K110">
        <v>0.84365790104495897</v>
      </c>
      <c r="L110" s="130">
        <v>210571.9803</v>
      </c>
      <c r="M110" s="129">
        <v>48305</v>
      </c>
      <c r="N110">
        <v>125</v>
      </c>
      <c r="O110">
        <v>23.974544000000002</v>
      </c>
      <c r="P110">
        <v>0</v>
      </c>
      <c r="Q110">
        <v>115.55</v>
      </c>
      <c r="R110">
        <v>13700.1</v>
      </c>
      <c r="S110">
        <v>1631.358391</v>
      </c>
      <c r="T110">
        <v>1922.35316792651</v>
      </c>
      <c r="U110">
        <v>0.3159402905232</v>
      </c>
      <c r="V110">
        <v>0.15166773430351599</v>
      </c>
      <c r="W110">
        <v>2.0411014638904101E-3</v>
      </c>
      <c r="X110">
        <v>11626.3</v>
      </c>
      <c r="Y110">
        <v>99.52</v>
      </c>
      <c r="Z110">
        <v>64855.483118971097</v>
      </c>
      <c r="AA110">
        <v>16.176470588235301</v>
      </c>
      <c r="AB110">
        <v>16.392266790594899</v>
      </c>
      <c r="AC110">
        <v>14</v>
      </c>
      <c r="AD110">
        <v>116.52559935714299</v>
      </c>
      <c r="AE110">
        <v>0.41770000000000002</v>
      </c>
      <c r="AF110">
        <v>0.102567357567871</v>
      </c>
      <c r="AG110">
        <v>0.181702673814407</v>
      </c>
      <c r="AH110">
        <v>0.30945348526893002</v>
      </c>
      <c r="AI110">
        <v>166.448403672691</v>
      </c>
      <c r="AJ110">
        <v>7.3119916622780696</v>
      </c>
      <c r="AK110">
        <v>1.63870161340812</v>
      </c>
      <c r="AL110">
        <v>2.2419290557088001</v>
      </c>
      <c r="AM110">
        <v>0.5</v>
      </c>
      <c r="AN110">
        <v>1.2306756913280299</v>
      </c>
      <c r="AO110">
        <v>127</v>
      </c>
      <c r="AP110">
        <v>7.8387458006718893E-3</v>
      </c>
      <c r="AQ110">
        <v>6.61</v>
      </c>
      <c r="AR110">
        <v>5.5861747513643802</v>
      </c>
      <c r="AS110">
        <v>-117204.55</v>
      </c>
      <c r="AT110">
        <v>0.37841334018539302</v>
      </c>
      <c r="AU110">
        <v>22349795.98</v>
      </c>
    </row>
    <row r="111" spans="1:47" ht="15" x14ac:dyDescent="0.25">
      <c r="A111" t="s">
        <v>1082</v>
      </c>
      <c r="B111" t="s">
        <v>600</v>
      </c>
      <c r="C111" t="s">
        <v>127</v>
      </c>
      <c r="D111" t="s">
        <v>954</v>
      </c>
      <c r="E111">
        <v>92.704999999999998</v>
      </c>
      <c r="F111">
        <v>6.03</v>
      </c>
      <c r="G111" s="129">
        <v>3220299</v>
      </c>
      <c r="H111">
        <v>0.95364662523544097</v>
      </c>
      <c r="I111">
        <v>3253210</v>
      </c>
      <c r="J111">
        <v>0</v>
      </c>
      <c r="K111">
        <v>0.68492910982425403</v>
      </c>
      <c r="L111" s="130">
        <v>383139.01939999999</v>
      </c>
      <c r="M111" s="129">
        <v>45695.5</v>
      </c>
      <c r="N111">
        <v>205</v>
      </c>
      <c r="O111">
        <v>34.447730999999997</v>
      </c>
      <c r="P111">
        <v>0</v>
      </c>
      <c r="Q111">
        <v>19.27</v>
      </c>
      <c r="R111">
        <v>16417.900000000001</v>
      </c>
      <c r="S111">
        <v>2260.6280029999998</v>
      </c>
      <c r="T111">
        <v>2726.8959984547</v>
      </c>
      <c r="U111">
        <v>0.40435242188761</v>
      </c>
      <c r="V111">
        <v>0.15187991502554199</v>
      </c>
      <c r="W111">
        <v>6.4428671947226197E-3</v>
      </c>
      <c r="X111">
        <v>13610.6</v>
      </c>
      <c r="Y111">
        <v>149.11000000000001</v>
      </c>
      <c r="Z111">
        <v>80625.866072027304</v>
      </c>
      <c r="AA111">
        <v>15.147058823529401</v>
      </c>
      <c r="AB111">
        <v>15.160807477701001</v>
      </c>
      <c r="AC111">
        <v>15.08</v>
      </c>
      <c r="AD111">
        <v>149.90901876657799</v>
      </c>
      <c r="AE111">
        <v>0.3931</v>
      </c>
      <c r="AF111">
        <v>0.10233002149880099</v>
      </c>
      <c r="AG111">
        <v>0.20026336220926499</v>
      </c>
      <c r="AH111">
        <v>0.30490953939030102</v>
      </c>
      <c r="AI111">
        <v>178.60612160168799</v>
      </c>
      <c r="AJ111">
        <v>8.46146529391077</v>
      </c>
      <c r="AK111">
        <v>1.8872396857554701</v>
      </c>
      <c r="AL111">
        <v>4.5023520786998299</v>
      </c>
      <c r="AM111">
        <v>1.7</v>
      </c>
      <c r="AN111">
        <v>1.03602967572195</v>
      </c>
      <c r="AO111">
        <v>117</v>
      </c>
      <c r="AP111">
        <v>9.1872791519434591E-3</v>
      </c>
      <c r="AQ111">
        <v>11.78</v>
      </c>
      <c r="AR111">
        <v>4.4887560961892303</v>
      </c>
      <c r="AS111">
        <v>70852.339999999895</v>
      </c>
      <c r="AT111">
        <v>0.422176197086298</v>
      </c>
      <c r="AU111">
        <v>37114693.189999998</v>
      </c>
    </row>
    <row r="112" spans="1:47" ht="15" x14ac:dyDescent="0.25">
      <c r="A112" t="s">
        <v>1083</v>
      </c>
      <c r="B112" t="s">
        <v>351</v>
      </c>
      <c r="C112" t="s">
        <v>184</v>
      </c>
      <c r="D112" t="s">
        <v>950</v>
      </c>
      <c r="E112">
        <v>87.597999999999999</v>
      </c>
      <c r="F112">
        <v>-0.08</v>
      </c>
      <c r="G112" s="129">
        <v>2339510</v>
      </c>
      <c r="H112">
        <v>0.39990051480101901</v>
      </c>
      <c r="I112">
        <v>2470516</v>
      </c>
      <c r="J112">
        <v>5.5878076004581799E-2</v>
      </c>
      <c r="K112">
        <v>0.69073877205041101</v>
      </c>
      <c r="L112" s="130">
        <v>141883.97</v>
      </c>
      <c r="M112" s="129">
        <v>38126</v>
      </c>
      <c r="N112">
        <v>61</v>
      </c>
      <c r="O112">
        <v>63.068049000000002</v>
      </c>
      <c r="P112">
        <v>0</v>
      </c>
      <c r="Q112">
        <v>98.56</v>
      </c>
      <c r="R112">
        <v>14420.3</v>
      </c>
      <c r="S112">
        <v>1951.547928</v>
      </c>
      <c r="T112">
        <v>2424.9515702093299</v>
      </c>
      <c r="U112">
        <v>0.472174596267461</v>
      </c>
      <c r="V112">
        <v>0.17676010465882899</v>
      </c>
      <c r="W112">
        <v>2.00563098853086E-3</v>
      </c>
      <c r="X112">
        <v>11605.2</v>
      </c>
      <c r="Y112">
        <v>135.79</v>
      </c>
      <c r="Z112">
        <v>66261.296266293604</v>
      </c>
      <c r="AA112">
        <v>12.4964539007092</v>
      </c>
      <c r="AB112">
        <v>14.3718088813609</v>
      </c>
      <c r="AC112">
        <v>16</v>
      </c>
      <c r="AD112">
        <v>121.9717455</v>
      </c>
      <c r="AE112">
        <v>0.20880000000000001</v>
      </c>
      <c r="AF112">
        <v>0.109879681226746</v>
      </c>
      <c r="AG112">
        <v>0.17784088167366799</v>
      </c>
      <c r="AH112">
        <v>0.29100053886031102</v>
      </c>
      <c r="AI112">
        <v>187.79554155023499</v>
      </c>
      <c r="AJ112">
        <v>7.4391183709330599</v>
      </c>
      <c r="AK112">
        <v>1.5988375462493001</v>
      </c>
      <c r="AL112">
        <v>4.6415113836045503</v>
      </c>
      <c r="AM112">
        <v>1.5</v>
      </c>
      <c r="AN112">
        <v>1.2344101433418899</v>
      </c>
      <c r="AO112">
        <v>67</v>
      </c>
      <c r="AP112">
        <v>1.23809523809524E-2</v>
      </c>
      <c r="AQ112">
        <v>14.82</v>
      </c>
      <c r="AR112">
        <v>4.0982534508873201</v>
      </c>
      <c r="AS112">
        <v>117031.69</v>
      </c>
      <c r="AT112">
        <v>0.63041694812472404</v>
      </c>
      <c r="AU112">
        <v>28141954.140000001</v>
      </c>
    </row>
    <row r="113" spans="1:47" ht="15" x14ac:dyDescent="0.25">
      <c r="A113" t="s">
        <v>1084</v>
      </c>
      <c r="B113" t="s">
        <v>352</v>
      </c>
      <c r="C113" t="s">
        <v>138</v>
      </c>
      <c r="D113" t="s">
        <v>950</v>
      </c>
      <c r="E113">
        <v>99.486999999999995</v>
      </c>
      <c r="F113">
        <v>1.7</v>
      </c>
      <c r="G113" s="129">
        <v>644761</v>
      </c>
      <c r="H113">
        <v>0.314455102174866</v>
      </c>
      <c r="I113">
        <v>984283</v>
      </c>
      <c r="J113">
        <v>0</v>
      </c>
      <c r="K113">
        <v>0.79111882020517799</v>
      </c>
      <c r="L113" s="130">
        <v>156559.33989999999</v>
      </c>
      <c r="M113" s="129">
        <v>47876</v>
      </c>
      <c r="N113">
        <v>23</v>
      </c>
      <c r="O113">
        <v>3.6636250000000001</v>
      </c>
      <c r="P113">
        <v>0</v>
      </c>
      <c r="Q113">
        <v>170.7</v>
      </c>
      <c r="R113">
        <v>12737.7</v>
      </c>
      <c r="S113">
        <v>1390.5578499999999</v>
      </c>
      <c r="T113">
        <v>1547.1136697499401</v>
      </c>
      <c r="U113">
        <v>0.17690927925076999</v>
      </c>
      <c r="V113">
        <v>9.2858362562909594E-2</v>
      </c>
      <c r="W113">
        <v>1.26182200905917E-2</v>
      </c>
      <c r="X113">
        <v>11448.7</v>
      </c>
      <c r="Y113">
        <v>89.04</v>
      </c>
      <c r="Z113">
        <v>72320.111073674794</v>
      </c>
      <c r="AA113">
        <v>18.495145631067999</v>
      </c>
      <c r="AB113">
        <v>15.6172265274034</v>
      </c>
      <c r="AC113">
        <v>8</v>
      </c>
      <c r="AD113">
        <v>173.81973124999999</v>
      </c>
      <c r="AE113">
        <v>0.27029999999999998</v>
      </c>
      <c r="AF113">
        <v>0.106829498594291</v>
      </c>
      <c r="AG113">
        <v>0.17386602281718699</v>
      </c>
      <c r="AH113">
        <v>0.28408247268123799</v>
      </c>
      <c r="AI113">
        <v>214.43408485306799</v>
      </c>
      <c r="AJ113">
        <v>5.2201515847650599</v>
      </c>
      <c r="AK113">
        <v>0.63825325387429899</v>
      </c>
      <c r="AL113">
        <v>2.1219870683439401</v>
      </c>
      <c r="AM113">
        <v>3</v>
      </c>
      <c r="AN113">
        <v>0.93254486003864001</v>
      </c>
      <c r="AO113">
        <v>44</v>
      </c>
      <c r="AP113">
        <v>0</v>
      </c>
      <c r="AQ113">
        <v>7.82</v>
      </c>
      <c r="AR113">
        <v>4.07967502802925</v>
      </c>
      <c r="AS113">
        <v>28981.51</v>
      </c>
      <c r="AT113">
        <v>0.708688403162963</v>
      </c>
      <c r="AU113">
        <v>17712511.350000001</v>
      </c>
    </row>
    <row r="114" spans="1:47" ht="15" x14ac:dyDescent="0.25">
      <c r="A114" t="s">
        <v>1085</v>
      </c>
      <c r="B114" t="s">
        <v>455</v>
      </c>
      <c r="C114" t="s">
        <v>131</v>
      </c>
      <c r="D114" t="s">
        <v>953</v>
      </c>
      <c r="E114">
        <v>91.573999999999998</v>
      </c>
      <c r="F114">
        <v>8.5399999999999991</v>
      </c>
      <c r="G114" s="129">
        <v>408140</v>
      </c>
      <c r="H114">
        <v>0.63905268769118895</v>
      </c>
      <c r="I114">
        <v>402999</v>
      </c>
      <c r="J114">
        <v>2.4003689702426001E-2</v>
      </c>
      <c r="K114">
        <v>0.74294894504910702</v>
      </c>
      <c r="L114" s="130">
        <v>210590.32120000001</v>
      </c>
      <c r="M114" t="s">
        <v>944</v>
      </c>
      <c r="N114">
        <v>53</v>
      </c>
      <c r="O114">
        <v>28.463861000000001</v>
      </c>
      <c r="P114">
        <v>0</v>
      </c>
      <c r="Q114">
        <v>214.25</v>
      </c>
      <c r="R114">
        <v>14213.7</v>
      </c>
      <c r="S114">
        <v>886.40223700000001</v>
      </c>
      <c r="T114">
        <v>1051.2853525577</v>
      </c>
      <c r="U114">
        <v>0</v>
      </c>
      <c r="V114">
        <v>0</v>
      </c>
      <c r="W114">
        <v>0</v>
      </c>
      <c r="X114">
        <v>11984.4</v>
      </c>
      <c r="Y114">
        <v>54.06</v>
      </c>
      <c r="Z114">
        <v>68547.664076951507</v>
      </c>
      <c r="AA114">
        <v>18.269841269841301</v>
      </c>
      <c r="AB114">
        <v>16.396637754347001</v>
      </c>
      <c r="AC114">
        <v>5.5</v>
      </c>
      <c r="AD114">
        <v>161.16404309090899</v>
      </c>
      <c r="AE114">
        <v>0.18429999999999999</v>
      </c>
      <c r="AF114">
        <v>0.11395156961803</v>
      </c>
      <c r="AG114">
        <v>0.214785532708934</v>
      </c>
      <c r="AH114">
        <v>0.33029777939778399</v>
      </c>
      <c r="AI114">
        <v>204.92953697272799</v>
      </c>
      <c r="AJ114">
        <v>6.3669583264519698</v>
      </c>
      <c r="AK114">
        <v>1.4179662537847499</v>
      </c>
      <c r="AL114">
        <v>2.8142004954583002</v>
      </c>
      <c r="AM114">
        <v>0.5</v>
      </c>
      <c r="AN114">
        <v>1.8241748783002001</v>
      </c>
      <c r="AO114">
        <v>109</v>
      </c>
      <c r="AP114">
        <v>1.26050420168067E-2</v>
      </c>
      <c r="AQ114">
        <v>4.2699999999999996</v>
      </c>
      <c r="AR114">
        <v>5.1600542493405204</v>
      </c>
      <c r="AS114">
        <v>5442.25</v>
      </c>
      <c r="AT114">
        <v>0.461766784903896</v>
      </c>
      <c r="AU114">
        <v>12599038.859999999</v>
      </c>
    </row>
    <row r="115" spans="1:47" ht="15" x14ac:dyDescent="0.25">
      <c r="A115" t="s">
        <v>1086</v>
      </c>
      <c r="B115" t="s">
        <v>572</v>
      </c>
      <c r="C115" t="s">
        <v>172</v>
      </c>
      <c r="D115" t="s">
        <v>950</v>
      </c>
      <c r="E115">
        <v>92.858999999999995</v>
      </c>
      <c r="F115">
        <v>-1.63</v>
      </c>
      <c r="G115" s="129">
        <v>-483092</v>
      </c>
      <c r="H115">
        <v>0.50391209870897602</v>
      </c>
      <c r="I115">
        <v>-483092</v>
      </c>
      <c r="J115">
        <v>0</v>
      </c>
      <c r="K115">
        <v>0.87411093905519599</v>
      </c>
      <c r="L115" s="130">
        <v>354830.56670000002</v>
      </c>
      <c r="M115" s="129">
        <v>50403</v>
      </c>
      <c r="N115">
        <v>24</v>
      </c>
      <c r="O115">
        <v>32.795158000000001</v>
      </c>
      <c r="P115">
        <v>1</v>
      </c>
      <c r="Q115">
        <v>74.930000000000007</v>
      </c>
      <c r="R115">
        <v>14540.8</v>
      </c>
      <c r="S115">
        <v>995.58649100000002</v>
      </c>
      <c r="T115">
        <v>1137.1475125469201</v>
      </c>
      <c r="U115">
        <v>0.310315096471111</v>
      </c>
      <c r="V115">
        <v>0.120755929381127</v>
      </c>
      <c r="W115">
        <v>4.3080773381044199E-2</v>
      </c>
      <c r="X115">
        <v>12730.7</v>
      </c>
      <c r="Y115">
        <v>69.78</v>
      </c>
      <c r="Z115">
        <v>69558.784752078005</v>
      </c>
      <c r="AA115">
        <v>16.1666666666667</v>
      </c>
      <c r="AB115">
        <v>14.267504886787</v>
      </c>
      <c r="AC115">
        <v>9.58</v>
      </c>
      <c r="AD115">
        <v>103.923433298539</v>
      </c>
      <c r="AE115">
        <v>0.2334</v>
      </c>
      <c r="AF115">
        <v>0.120040772144953</v>
      </c>
      <c r="AG115">
        <v>0.15161876959529499</v>
      </c>
      <c r="AH115">
        <v>0.275326696695121</v>
      </c>
      <c r="AI115">
        <v>145.45195350586599</v>
      </c>
      <c r="AJ115">
        <v>8.4228946895932602</v>
      </c>
      <c r="AK115">
        <v>1.0972845797942099</v>
      </c>
      <c r="AL115">
        <v>4.0804954077757101</v>
      </c>
      <c r="AM115">
        <v>2</v>
      </c>
      <c r="AN115">
        <v>1.11986208705858</v>
      </c>
      <c r="AO115">
        <v>25</v>
      </c>
      <c r="AP115">
        <v>0.10359712230215801</v>
      </c>
      <c r="AQ115">
        <v>24.64</v>
      </c>
      <c r="AR115">
        <v>6.7394860227777</v>
      </c>
      <c r="AS115">
        <v>-99183.85</v>
      </c>
      <c r="AT115">
        <v>0.27159312313775102</v>
      </c>
      <c r="AU115">
        <v>14476637.449999999</v>
      </c>
    </row>
    <row r="116" spans="1:47" ht="15" x14ac:dyDescent="0.25">
      <c r="A116" t="s">
        <v>1087</v>
      </c>
      <c r="B116" t="s">
        <v>353</v>
      </c>
      <c r="C116" t="s">
        <v>167</v>
      </c>
      <c r="D116" t="s">
        <v>950</v>
      </c>
      <c r="E116">
        <v>98.823999999999998</v>
      </c>
      <c r="F116">
        <v>0</v>
      </c>
      <c r="G116" s="129">
        <v>458802</v>
      </c>
      <c r="H116">
        <v>0.41865769304922601</v>
      </c>
      <c r="I116">
        <v>362416</v>
      </c>
      <c r="J116">
        <v>1.0232173703021799E-2</v>
      </c>
      <c r="K116">
        <v>0.73591049622688798</v>
      </c>
      <c r="L116" s="130">
        <v>274279.36580000003</v>
      </c>
      <c r="M116" s="129">
        <v>39932</v>
      </c>
      <c r="N116">
        <v>54</v>
      </c>
      <c r="O116">
        <v>14.215056000000001</v>
      </c>
      <c r="P116">
        <v>0</v>
      </c>
      <c r="Q116">
        <v>97.71</v>
      </c>
      <c r="R116">
        <v>13453.1</v>
      </c>
      <c r="S116">
        <v>988.17019600000003</v>
      </c>
      <c r="T116">
        <v>1149.6784969783801</v>
      </c>
      <c r="U116">
        <v>0.32563284776502199</v>
      </c>
      <c r="V116">
        <v>0.12951727902548499</v>
      </c>
      <c r="W116">
        <v>5.2821670003089195E-4</v>
      </c>
      <c r="X116">
        <v>11563.2</v>
      </c>
      <c r="Y116">
        <v>71.23</v>
      </c>
      <c r="Z116">
        <v>62677.628106135096</v>
      </c>
      <c r="AA116">
        <v>8.0266666666666708</v>
      </c>
      <c r="AB116">
        <v>13.8729495437316</v>
      </c>
      <c r="AC116">
        <v>10.17</v>
      </c>
      <c r="AD116">
        <v>97.165211012782706</v>
      </c>
      <c r="AE116">
        <v>0.34399999999999997</v>
      </c>
      <c r="AF116">
        <v>0.126079158093688</v>
      </c>
      <c r="AG116">
        <v>0.17859648408520601</v>
      </c>
      <c r="AH116">
        <v>0.30849961218095701</v>
      </c>
      <c r="AI116">
        <v>194.344052044249</v>
      </c>
      <c r="AJ116">
        <v>7.5717025697102196</v>
      </c>
      <c r="AK116">
        <v>1.1611963862636401</v>
      </c>
      <c r="AL116">
        <v>2.8299795360462401</v>
      </c>
      <c r="AM116">
        <v>4.5999999999999996</v>
      </c>
      <c r="AN116">
        <v>1.1849965973313601</v>
      </c>
      <c r="AO116">
        <v>16</v>
      </c>
      <c r="AP116">
        <v>5.5970149253731297E-3</v>
      </c>
      <c r="AQ116">
        <v>33.31</v>
      </c>
      <c r="AR116">
        <v>5.0378634798037796</v>
      </c>
      <c r="AS116">
        <v>-73703.509999999995</v>
      </c>
      <c r="AT116">
        <v>0.34225997958666499</v>
      </c>
      <c r="AU116">
        <v>13293905.560000001</v>
      </c>
    </row>
    <row r="117" spans="1:47" ht="15" x14ac:dyDescent="0.25">
      <c r="A117" t="s">
        <v>1088</v>
      </c>
      <c r="B117" t="s">
        <v>151</v>
      </c>
      <c r="C117" t="s">
        <v>121</v>
      </c>
      <c r="D117" t="s">
        <v>951</v>
      </c>
      <c r="E117">
        <v>56.283999999999999</v>
      </c>
      <c r="F117">
        <v>-4.67</v>
      </c>
      <c r="G117" s="129">
        <v>149843562</v>
      </c>
      <c r="H117">
        <v>0.40553188442465898</v>
      </c>
      <c r="I117">
        <v>145385392</v>
      </c>
      <c r="J117">
        <v>4.2840111498241599E-3</v>
      </c>
      <c r="K117">
        <v>0.76345930350781999</v>
      </c>
      <c r="L117" s="130">
        <v>180236.65530000001</v>
      </c>
      <c r="M117" s="129">
        <v>39032</v>
      </c>
      <c r="N117">
        <v>1317</v>
      </c>
      <c r="O117">
        <v>21094.446621999999</v>
      </c>
      <c r="P117">
        <v>6957.24</v>
      </c>
      <c r="Q117">
        <v>38.78</v>
      </c>
      <c r="R117">
        <v>24032.400000000001</v>
      </c>
      <c r="S117">
        <v>44994.254697999997</v>
      </c>
      <c r="T117">
        <v>68612.3667749054</v>
      </c>
      <c r="U117">
        <v>1</v>
      </c>
      <c r="V117">
        <v>0.18940353803274801</v>
      </c>
      <c r="W117">
        <v>0.20257109357884701</v>
      </c>
      <c r="X117">
        <v>15759.8</v>
      </c>
      <c r="Y117">
        <v>2975</v>
      </c>
      <c r="Z117">
        <v>83666.650756302493</v>
      </c>
      <c r="AA117">
        <v>11.051695199731499</v>
      </c>
      <c r="AB117">
        <v>15.1241192262185</v>
      </c>
      <c r="AC117">
        <v>388</v>
      </c>
      <c r="AD117">
        <v>115.964573963918</v>
      </c>
      <c r="AE117">
        <v>0.79859999999999998</v>
      </c>
      <c r="AF117">
        <v>0.11935545930839001</v>
      </c>
      <c r="AG117">
        <v>0.157974715612691</v>
      </c>
      <c r="AH117">
        <v>0.28467040068063898</v>
      </c>
      <c r="AI117">
        <v>182.745709539789</v>
      </c>
      <c r="AJ117">
        <v>17.794241241752701</v>
      </c>
      <c r="AK117">
        <v>1.6934920870240699</v>
      </c>
      <c r="AL117">
        <v>4.80291310423938</v>
      </c>
      <c r="AM117">
        <v>1</v>
      </c>
      <c r="AN117">
        <v>0.57363467293783399</v>
      </c>
      <c r="AO117">
        <v>137</v>
      </c>
      <c r="AP117">
        <v>0.25066114752213398</v>
      </c>
      <c r="AQ117">
        <v>114.34</v>
      </c>
      <c r="AR117">
        <v>3.6021924172300701</v>
      </c>
      <c r="AS117">
        <v>583696.74000000197</v>
      </c>
      <c r="AT117">
        <v>0.59790436116073598</v>
      </c>
      <c r="AU117">
        <v>1081318183.4000001</v>
      </c>
    </row>
    <row r="118" spans="1:47" ht="15" x14ac:dyDescent="0.25">
      <c r="A118" t="s">
        <v>1089</v>
      </c>
      <c r="B118" t="s">
        <v>662</v>
      </c>
      <c r="C118" t="s">
        <v>663</v>
      </c>
      <c r="D118" t="s">
        <v>953</v>
      </c>
      <c r="E118">
        <v>98.713999999999999</v>
      </c>
      <c r="F118">
        <v>7.07</v>
      </c>
      <c r="G118" s="129">
        <v>767988</v>
      </c>
      <c r="H118">
        <v>0.56458469701604397</v>
      </c>
      <c r="I118">
        <v>536052</v>
      </c>
      <c r="J118">
        <v>0</v>
      </c>
      <c r="K118">
        <v>0.70992066559076505</v>
      </c>
      <c r="L118" s="130">
        <v>176239.92420000001</v>
      </c>
      <c r="M118" s="129">
        <v>43837</v>
      </c>
      <c r="N118">
        <v>40</v>
      </c>
      <c r="O118">
        <v>9.8716080000000002</v>
      </c>
      <c r="P118">
        <v>0</v>
      </c>
      <c r="Q118">
        <v>6.81</v>
      </c>
      <c r="R118">
        <v>14980.3</v>
      </c>
      <c r="S118">
        <v>699.985814</v>
      </c>
      <c r="T118">
        <v>872.63962486255502</v>
      </c>
      <c r="U118">
        <v>0.36217548117339399</v>
      </c>
      <c r="V118">
        <v>0.16040192494529601</v>
      </c>
      <c r="W118">
        <v>0</v>
      </c>
      <c r="X118">
        <v>12016.4</v>
      </c>
      <c r="Y118">
        <v>51.03</v>
      </c>
      <c r="Z118">
        <v>70457.752106603904</v>
      </c>
      <c r="AA118">
        <v>15.59375</v>
      </c>
      <c r="AB118">
        <v>13.7171431314913</v>
      </c>
      <c r="AC118">
        <v>4.95</v>
      </c>
      <c r="AD118">
        <v>141.41127555555599</v>
      </c>
      <c r="AE118">
        <v>0.17199999999999999</v>
      </c>
      <c r="AF118">
        <v>0.115588651115967</v>
      </c>
      <c r="AG118">
        <v>0.149537569604311</v>
      </c>
      <c r="AH118">
        <v>0.281753445280437</v>
      </c>
      <c r="AI118">
        <v>207.332773175315</v>
      </c>
      <c r="AJ118">
        <v>6.9290419623785597</v>
      </c>
      <c r="AK118">
        <v>1.47324536622339</v>
      </c>
      <c r="AL118">
        <v>3.6083645696961302</v>
      </c>
      <c r="AM118">
        <v>0.5</v>
      </c>
      <c r="AN118">
        <v>0.82957655534713604</v>
      </c>
      <c r="AO118">
        <v>73</v>
      </c>
      <c r="AP118">
        <v>0.13245033112582799</v>
      </c>
      <c r="AQ118">
        <v>3.85</v>
      </c>
      <c r="AR118">
        <v>4.6762415976347897</v>
      </c>
      <c r="AS118">
        <v>6093.45999999996</v>
      </c>
      <c r="AT118">
        <v>0.516034267326833</v>
      </c>
      <c r="AU118">
        <v>10485976.99</v>
      </c>
    </row>
    <row r="119" spans="1:47" ht="15" x14ac:dyDescent="0.25">
      <c r="A119" t="s">
        <v>1090</v>
      </c>
      <c r="B119" t="s">
        <v>152</v>
      </c>
      <c r="C119" t="s">
        <v>103</v>
      </c>
      <c r="D119" t="s">
        <v>954</v>
      </c>
      <c r="E119">
        <v>76.183999999999997</v>
      </c>
      <c r="F119">
        <v>4.54</v>
      </c>
      <c r="G119" s="129">
        <v>2415740</v>
      </c>
      <c r="H119">
        <v>0.34223308378261103</v>
      </c>
      <c r="I119">
        <v>2415740</v>
      </c>
      <c r="J119">
        <v>5.4240345586104698E-3</v>
      </c>
      <c r="K119">
        <v>0.63724305865172703</v>
      </c>
      <c r="L119" s="130">
        <v>140884.29870000001</v>
      </c>
      <c r="M119" s="129">
        <v>34593</v>
      </c>
      <c r="N119">
        <v>57</v>
      </c>
      <c r="O119">
        <v>64.475410999999994</v>
      </c>
      <c r="P119">
        <v>5</v>
      </c>
      <c r="Q119">
        <v>-20.170000000000002</v>
      </c>
      <c r="R119">
        <v>14818.3</v>
      </c>
      <c r="S119">
        <v>1552.5759009999999</v>
      </c>
      <c r="T119">
        <v>2058.2809351082701</v>
      </c>
      <c r="U119">
        <v>0.73654294341645798</v>
      </c>
      <c r="V119">
        <v>0.20162791319791301</v>
      </c>
      <c r="W119">
        <v>5.7334646211283698E-3</v>
      </c>
      <c r="X119">
        <v>11177.5</v>
      </c>
      <c r="Y119">
        <v>113.37</v>
      </c>
      <c r="Z119">
        <v>65372.317015083303</v>
      </c>
      <c r="AA119">
        <v>16.858333333333299</v>
      </c>
      <c r="AB119">
        <v>13.694768466084501</v>
      </c>
      <c r="AC119">
        <v>17</v>
      </c>
      <c r="AD119">
        <v>91.327994176470597</v>
      </c>
      <c r="AE119">
        <v>0.50370000000000004</v>
      </c>
      <c r="AF119">
        <v>0.11444569496531599</v>
      </c>
      <c r="AG119">
        <v>0.18012799624440901</v>
      </c>
      <c r="AH119">
        <v>0.29854234248716899</v>
      </c>
      <c r="AI119">
        <v>234.79431811688301</v>
      </c>
      <c r="AJ119">
        <v>5.8380465029517001</v>
      </c>
      <c r="AK119">
        <v>1.7005239263063201</v>
      </c>
      <c r="AL119">
        <v>3.1307539173085801</v>
      </c>
      <c r="AM119">
        <v>2</v>
      </c>
      <c r="AN119">
        <v>1.8645427978801601</v>
      </c>
      <c r="AO119">
        <v>59</v>
      </c>
      <c r="AP119">
        <v>9.8146128680479793E-3</v>
      </c>
      <c r="AQ119">
        <v>15.27</v>
      </c>
      <c r="AR119">
        <v>4.2563367596016199</v>
      </c>
      <c r="AS119">
        <v>-13076.58</v>
      </c>
      <c r="AT119">
        <v>0.44282322443871702</v>
      </c>
      <c r="AU119">
        <v>23006470.82</v>
      </c>
    </row>
    <row r="120" spans="1:47" ht="15" x14ac:dyDescent="0.25">
      <c r="A120" t="s">
        <v>1091</v>
      </c>
      <c r="B120" t="s">
        <v>528</v>
      </c>
      <c r="C120" t="s">
        <v>342</v>
      </c>
      <c r="D120" t="s">
        <v>953</v>
      </c>
      <c r="E120">
        <v>85.608000000000004</v>
      </c>
      <c r="F120">
        <v>8.4</v>
      </c>
      <c r="G120" s="129">
        <v>1166359</v>
      </c>
      <c r="H120">
        <v>0.69764623474865295</v>
      </c>
      <c r="I120">
        <v>1331074</v>
      </c>
      <c r="J120">
        <v>0</v>
      </c>
      <c r="K120">
        <v>0.72336154671423203</v>
      </c>
      <c r="L120" s="130">
        <v>901629.25</v>
      </c>
      <c r="M120" s="129">
        <v>41912</v>
      </c>
      <c r="N120">
        <v>23</v>
      </c>
      <c r="O120">
        <v>13.806132</v>
      </c>
      <c r="P120">
        <v>0</v>
      </c>
      <c r="Q120">
        <v>97.59</v>
      </c>
      <c r="R120">
        <v>20700.5</v>
      </c>
      <c r="S120">
        <v>493.26004</v>
      </c>
      <c r="T120">
        <v>598.18409675058501</v>
      </c>
      <c r="U120">
        <v>0.53799326821609195</v>
      </c>
      <c r="V120">
        <v>0.16069239056948501</v>
      </c>
      <c r="W120">
        <v>0</v>
      </c>
      <c r="X120">
        <v>17069.5</v>
      </c>
      <c r="Y120">
        <v>45.85</v>
      </c>
      <c r="Z120">
        <v>60769.074154852802</v>
      </c>
      <c r="AA120">
        <v>11.4489795918367</v>
      </c>
      <c r="AB120">
        <v>10.758125190839699</v>
      </c>
      <c r="AC120">
        <v>11</v>
      </c>
      <c r="AD120">
        <v>44.841821818181799</v>
      </c>
      <c r="AE120">
        <v>0.20880000000000001</v>
      </c>
      <c r="AF120">
        <v>0.107169599659479</v>
      </c>
      <c r="AG120">
        <v>0.18129628104895801</v>
      </c>
      <c r="AH120">
        <v>0.30134813798251903</v>
      </c>
      <c r="AI120">
        <v>230.636967876011</v>
      </c>
      <c r="AJ120">
        <v>10.491117488836499</v>
      </c>
      <c r="AK120">
        <v>2.5391538623817702</v>
      </c>
      <c r="AL120">
        <v>5.2482594669667</v>
      </c>
      <c r="AM120">
        <v>3.8</v>
      </c>
      <c r="AN120">
        <v>1.2580479403528699</v>
      </c>
      <c r="AO120">
        <v>70</v>
      </c>
      <c r="AP120">
        <v>1.0830324909747301E-2</v>
      </c>
      <c r="AQ120">
        <v>3.89</v>
      </c>
      <c r="AR120">
        <v>5.9037008039940302</v>
      </c>
      <c r="AS120">
        <v>-67109.210000000006</v>
      </c>
      <c r="AT120">
        <v>0.47656855037805701</v>
      </c>
      <c r="AU120">
        <v>10210731.26</v>
      </c>
    </row>
    <row r="121" spans="1:47" ht="15" x14ac:dyDescent="0.25">
      <c r="A121" t="s">
        <v>1092</v>
      </c>
      <c r="B121" t="s">
        <v>664</v>
      </c>
      <c r="C121" t="s">
        <v>663</v>
      </c>
      <c r="D121" t="s">
        <v>952</v>
      </c>
      <c r="E121">
        <v>93.078999999999994</v>
      </c>
      <c r="F121">
        <v>-9.7799999999999994</v>
      </c>
      <c r="G121" s="129">
        <v>368876</v>
      </c>
      <c r="H121">
        <v>0.57520169197783</v>
      </c>
      <c r="I121">
        <v>194891</v>
      </c>
      <c r="J121">
        <v>0</v>
      </c>
      <c r="K121">
        <v>0.67423697182290798</v>
      </c>
      <c r="L121" s="130">
        <v>145601.08730000001</v>
      </c>
      <c r="M121" s="129">
        <v>42691</v>
      </c>
      <c r="N121">
        <v>22</v>
      </c>
      <c r="O121">
        <v>8.8577209999999997</v>
      </c>
      <c r="P121">
        <v>0</v>
      </c>
      <c r="Q121">
        <v>-47.5</v>
      </c>
      <c r="R121">
        <v>16315.4</v>
      </c>
      <c r="S121">
        <v>463.76858299999998</v>
      </c>
      <c r="T121">
        <v>592.86315350460904</v>
      </c>
      <c r="U121">
        <v>0.416010012476417</v>
      </c>
      <c r="V121">
        <v>0.19759682168897599</v>
      </c>
      <c r="W121">
        <v>2.1562478284562901E-3</v>
      </c>
      <c r="X121">
        <v>12762.8</v>
      </c>
      <c r="Y121">
        <v>39.590000000000003</v>
      </c>
      <c r="Z121">
        <v>54370.364233392298</v>
      </c>
      <c r="AA121">
        <v>14.173913043478301</v>
      </c>
      <c r="AB121">
        <v>11.714286006567299</v>
      </c>
      <c r="AC121">
        <v>4</v>
      </c>
      <c r="AD121">
        <v>115.94214574999999</v>
      </c>
      <c r="AE121">
        <v>0.17199999999999999</v>
      </c>
      <c r="AF121">
        <v>0.112978988488647</v>
      </c>
      <c r="AG121">
        <v>0.22286791690535099</v>
      </c>
      <c r="AH121">
        <v>0.33664903327770102</v>
      </c>
      <c r="AI121">
        <v>367.23919265570402</v>
      </c>
      <c r="AJ121">
        <v>4.6302748452857703</v>
      </c>
      <c r="AK121">
        <v>1.17808547741231</v>
      </c>
      <c r="AL121">
        <v>1.96115328158578</v>
      </c>
      <c r="AM121">
        <v>1.4</v>
      </c>
      <c r="AN121">
        <v>1.16296948402973</v>
      </c>
      <c r="AO121">
        <v>80</v>
      </c>
      <c r="AP121">
        <v>0</v>
      </c>
      <c r="AQ121">
        <v>2.35</v>
      </c>
      <c r="AR121">
        <v>5.3009849075994904</v>
      </c>
      <c r="AS121">
        <v>-30060.83</v>
      </c>
      <c r="AT121">
        <v>0.51748749967490704</v>
      </c>
      <c r="AU121">
        <v>7566565.1299999999</v>
      </c>
    </row>
    <row r="122" spans="1:47" ht="15" x14ac:dyDescent="0.25">
      <c r="A122" t="s">
        <v>1093</v>
      </c>
      <c r="B122" t="s">
        <v>720</v>
      </c>
      <c r="C122" t="s">
        <v>97</v>
      </c>
      <c r="D122" t="s">
        <v>951</v>
      </c>
      <c r="E122">
        <v>99.766999999999996</v>
      </c>
      <c r="F122">
        <v>-8.26</v>
      </c>
      <c r="G122" s="129">
        <v>-728817</v>
      </c>
      <c r="H122">
        <v>0.831575818077124</v>
      </c>
      <c r="I122">
        <v>-1159187</v>
      </c>
      <c r="J122">
        <v>0</v>
      </c>
      <c r="K122">
        <v>0.78484848672767904</v>
      </c>
      <c r="L122" s="130">
        <v>357259.85590000002</v>
      </c>
      <c r="M122" s="129">
        <v>54408</v>
      </c>
      <c r="N122">
        <v>82</v>
      </c>
      <c r="O122">
        <v>38.325961</v>
      </c>
      <c r="P122">
        <v>7</v>
      </c>
      <c r="Q122">
        <v>-39.94</v>
      </c>
      <c r="R122">
        <v>16410.7</v>
      </c>
      <c r="S122">
        <v>2678.293991</v>
      </c>
      <c r="T122">
        <v>3173.3499485888901</v>
      </c>
      <c r="U122">
        <v>0.25736146342270599</v>
      </c>
      <c r="V122">
        <v>0.12086804999294801</v>
      </c>
      <c r="W122">
        <v>2.4045129928382099E-2</v>
      </c>
      <c r="X122">
        <v>13850.6</v>
      </c>
      <c r="Y122">
        <v>191.61</v>
      </c>
      <c r="Z122">
        <v>77199.968686394204</v>
      </c>
      <c r="AA122">
        <v>16.5510204081633</v>
      </c>
      <c r="AB122">
        <v>13.9778403580189</v>
      </c>
      <c r="AC122">
        <v>20</v>
      </c>
      <c r="AD122">
        <v>133.91469954999999</v>
      </c>
      <c r="AE122">
        <v>0.46679999999999999</v>
      </c>
      <c r="AF122">
        <v>0.130703278679872</v>
      </c>
      <c r="AG122">
        <v>0.104512283916046</v>
      </c>
      <c r="AH122">
        <v>0.23919750025533601</v>
      </c>
      <c r="AI122">
        <v>205.664502049058</v>
      </c>
      <c r="AJ122">
        <v>23.266009095365199</v>
      </c>
      <c r="AK122">
        <v>0.96319307227275197</v>
      </c>
      <c r="AL122">
        <v>3.8802378773850399</v>
      </c>
      <c r="AM122">
        <v>2</v>
      </c>
      <c r="AN122">
        <v>1.46100472702025</v>
      </c>
      <c r="AO122">
        <v>23</v>
      </c>
      <c r="AP122">
        <v>0.101179391682185</v>
      </c>
      <c r="AQ122">
        <v>65.61</v>
      </c>
      <c r="AR122">
        <v>3.85447457728774</v>
      </c>
      <c r="AS122">
        <v>95663.820000000094</v>
      </c>
      <c r="AT122">
        <v>0.32634372753011398</v>
      </c>
      <c r="AU122">
        <v>43952663.719999999</v>
      </c>
    </row>
    <row r="123" spans="1:47" ht="15" x14ac:dyDescent="0.25">
      <c r="A123" t="s">
        <v>1094</v>
      </c>
      <c r="B123" t="s">
        <v>519</v>
      </c>
      <c r="C123" t="s">
        <v>178</v>
      </c>
      <c r="D123" t="s">
        <v>951</v>
      </c>
      <c r="E123">
        <v>81.248000000000005</v>
      </c>
      <c r="F123">
        <v>-2.89</v>
      </c>
      <c r="G123" s="129">
        <v>647878</v>
      </c>
      <c r="H123">
        <v>0.57677303157774895</v>
      </c>
      <c r="I123">
        <v>560289</v>
      </c>
      <c r="J123">
        <v>0</v>
      </c>
      <c r="K123">
        <v>0.71919690426784799</v>
      </c>
      <c r="L123" s="130">
        <v>231800.84710000001</v>
      </c>
      <c r="M123" s="129">
        <v>44081.5</v>
      </c>
      <c r="N123">
        <v>69</v>
      </c>
      <c r="O123">
        <v>21.850909999999999</v>
      </c>
      <c r="P123">
        <v>0</v>
      </c>
      <c r="Q123">
        <v>-163.12</v>
      </c>
      <c r="R123">
        <v>20699</v>
      </c>
      <c r="S123">
        <v>478.89197999999999</v>
      </c>
      <c r="T123">
        <v>621.70576800670995</v>
      </c>
      <c r="U123">
        <v>0.438778003757758</v>
      </c>
      <c r="V123">
        <v>0.18254764258111</v>
      </c>
      <c r="W123">
        <v>0</v>
      </c>
      <c r="X123">
        <v>15944.2</v>
      </c>
      <c r="Y123">
        <v>36.64</v>
      </c>
      <c r="Z123">
        <v>58257.111626637598</v>
      </c>
      <c r="AA123">
        <v>11.173913043478301</v>
      </c>
      <c r="AB123">
        <v>13.070195960698699</v>
      </c>
      <c r="AC123">
        <v>7.12</v>
      </c>
      <c r="AD123">
        <v>67.260109550561793</v>
      </c>
      <c r="AE123">
        <v>0.27029999999999998</v>
      </c>
      <c r="AF123">
        <v>0.10110595271641699</v>
      </c>
      <c r="AG123">
        <v>0.20210285252927501</v>
      </c>
      <c r="AH123">
        <v>0.30782534829406899</v>
      </c>
      <c r="AI123">
        <v>294.199957159441</v>
      </c>
      <c r="AJ123">
        <v>9.1699302292568703</v>
      </c>
      <c r="AK123">
        <v>1.4870999361203801</v>
      </c>
      <c r="AL123">
        <v>3.35886393640429</v>
      </c>
      <c r="AM123">
        <v>1.7</v>
      </c>
      <c r="AN123">
        <v>1.4321051106812801</v>
      </c>
      <c r="AO123">
        <v>101</v>
      </c>
      <c r="AP123">
        <v>3.4285714285714301E-2</v>
      </c>
      <c r="AQ123">
        <v>3.35</v>
      </c>
      <c r="AR123">
        <v>5.4562198858191699</v>
      </c>
      <c r="AS123">
        <v>-75171.06</v>
      </c>
      <c r="AT123">
        <v>0.70232725319160505</v>
      </c>
      <c r="AU123">
        <v>9912603.8000000007</v>
      </c>
    </row>
    <row r="124" spans="1:47" ht="15" x14ac:dyDescent="0.25">
      <c r="A124" t="s">
        <v>1095</v>
      </c>
      <c r="B124" t="s">
        <v>153</v>
      </c>
      <c r="C124" t="s">
        <v>154</v>
      </c>
      <c r="D124" t="s">
        <v>950</v>
      </c>
      <c r="E124">
        <v>78.567999999999998</v>
      </c>
      <c r="F124">
        <v>-0.51</v>
      </c>
      <c r="G124" s="129">
        <v>829000</v>
      </c>
      <c r="H124">
        <v>0.24031777538398999</v>
      </c>
      <c r="I124">
        <v>845795</v>
      </c>
      <c r="J124">
        <v>7.1531476222401304E-3</v>
      </c>
      <c r="K124">
        <v>0.75463730028399001</v>
      </c>
      <c r="L124" s="130">
        <v>101008.79549999999</v>
      </c>
      <c r="M124" s="129">
        <v>33666</v>
      </c>
      <c r="N124">
        <v>59</v>
      </c>
      <c r="O124">
        <v>86.568691999999999</v>
      </c>
      <c r="P124">
        <v>34.47</v>
      </c>
      <c r="Q124">
        <v>-145.86000000000001</v>
      </c>
      <c r="R124">
        <v>16483.2</v>
      </c>
      <c r="S124">
        <v>1489.5075810000001</v>
      </c>
      <c r="T124">
        <v>2146.6997360872801</v>
      </c>
      <c r="U124">
        <v>0.987571536905122</v>
      </c>
      <c r="V124">
        <v>0.242876497316733</v>
      </c>
      <c r="W124">
        <v>3.08739616948616E-3</v>
      </c>
      <c r="X124">
        <v>11437</v>
      </c>
      <c r="Y124">
        <v>105</v>
      </c>
      <c r="Z124">
        <v>71025.742857142905</v>
      </c>
      <c r="AA124">
        <v>14.780952380952399</v>
      </c>
      <c r="AB124">
        <v>14.185786485714299</v>
      </c>
      <c r="AC124">
        <v>12</v>
      </c>
      <c r="AD124">
        <v>124.12563175</v>
      </c>
      <c r="AE124">
        <v>0.38080000000000003</v>
      </c>
      <c r="AF124">
        <v>9.6236599530575603E-2</v>
      </c>
      <c r="AG124">
        <v>0.233277324151206</v>
      </c>
      <c r="AH124">
        <v>0.33492449522651502</v>
      </c>
      <c r="AI124">
        <v>199.488746341601</v>
      </c>
      <c r="AJ124">
        <v>7.6511785017163598</v>
      </c>
      <c r="AK124">
        <v>1.26649828363734</v>
      </c>
      <c r="AL124">
        <v>3.1336036884970002</v>
      </c>
      <c r="AM124">
        <v>1.62</v>
      </c>
      <c r="AN124">
        <v>1.40576598224826</v>
      </c>
      <c r="AO124">
        <v>9</v>
      </c>
      <c r="AP124">
        <v>1.6830294530154302E-2</v>
      </c>
      <c r="AQ124">
        <v>78.11</v>
      </c>
      <c r="AR124">
        <v>4.1584271146099097</v>
      </c>
      <c r="AS124">
        <v>-217789.49</v>
      </c>
      <c r="AT124">
        <v>0.734336645178847</v>
      </c>
      <c r="AU124">
        <v>24551838.699999999</v>
      </c>
    </row>
    <row r="125" spans="1:47" ht="15" x14ac:dyDescent="0.25">
      <c r="A125" t="s">
        <v>1096</v>
      </c>
      <c r="B125" t="s">
        <v>721</v>
      </c>
      <c r="C125" t="s">
        <v>97</v>
      </c>
      <c r="D125" t="s">
        <v>952</v>
      </c>
      <c r="E125">
        <v>85.825999999999993</v>
      </c>
      <c r="F125">
        <v>-10.81</v>
      </c>
      <c r="G125" s="129">
        <v>2732433</v>
      </c>
      <c r="H125">
        <v>0.48443879529592598</v>
      </c>
      <c r="I125">
        <v>2732433</v>
      </c>
      <c r="J125">
        <v>4.9369167696834502E-3</v>
      </c>
      <c r="K125">
        <v>0.68872205550459897</v>
      </c>
      <c r="L125" s="130">
        <v>296389.4706</v>
      </c>
      <c r="M125" s="129">
        <v>41108</v>
      </c>
      <c r="N125">
        <v>23</v>
      </c>
      <c r="O125">
        <v>44.946373000000001</v>
      </c>
      <c r="P125">
        <v>2</v>
      </c>
      <c r="Q125">
        <v>300.97000000000003</v>
      </c>
      <c r="R125">
        <v>16624.400000000001</v>
      </c>
      <c r="S125">
        <v>1380.933401</v>
      </c>
      <c r="T125">
        <v>1775.41173243963</v>
      </c>
      <c r="U125">
        <v>0.55355000642786201</v>
      </c>
      <c r="V125">
        <v>0.20046180127118199</v>
      </c>
      <c r="W125">
        <v>1.43817326640215E-2</v>
      </c>
      <c r="X125">
        <v>12930.6</v>
      </c>
      <c r="Y125">
        <v>101</v>
      </c>
      <c r="Z125">
        <v>59104.712871287098</v>
      </c>
      <c r="AA125">
        <v>15.039603960396001</v>
      </c>
      <c r="AB125">
        <v>13.672607930693101</v>
      </c>
      <c r="AC125">
        <v>13</v>
      </c>
      <c r="AD125">
        <v>106.225646230769</v>
      </c>
      <c r="AE125">
        <v>0.22109999999999999</v>
      </c>
      <c r="AF125">
        <v>0.10892990934959799</v>
      </c>
      <c r="AG125">
        <v>0.213464274902363</v>
      </c>
      <c r="AH125">
        <v>0.325283470318324</v>
      </c>
      <c r="AI125">
        <v>268.31851538363901</v>
      </c>
      <c r="AJ125">
        <v>8.2550552182009493</v>
      </c>
      <c r="AK125">
        <v>1.6692618141580999</v>
      </c>
      <c r="AL125">
        <v>1.71374471702696</v>
      </c>
      <c r="AM125">
        <v>1.1000000000000001</v>
      </c>
      <c r="AN125">
        <v>0.75766660202676095</v>
      </c>
      <c r="AO125">
        <v>13</v>
      </c>
      <c r="AP125">
        <v>3.1209362808842699E-2</v>
      </c>
      <c r="AQ125">
        <v>55.31</v>
      </c>
      <c r="AR125">
        <v>4.9275212382412699</v>
      </c>
      <c r="AS125">
        <v>-48370.9399999999</v>
      </c>
      <c r="AT125">
        <v>0.45859078567781902</v>
      </c>
      <c r="AU125">
        <v>22957150.41</v>
      </c>
    </row>
    <row r="126" spans="1:47" ht="15" x14ac:dyDescent="0.25">
      <c r="A126" t="s">
        <v>1097</v>
      </c>
      <c r="B126" t="s">
        <v>354</v>
      </c>
      <c r="C126" t="s">
        <v>271</v>
      </c>
      <c r="D126" t="s">
        <v>951</v>
      </c>
      <c r="E126">
        <v>89.254000000000005</v>
      </c>
      <c r="F126">
        <v>-4.9800000000000004</v>
      </c>
      <c r="G126" s="129">
        <v>-374268</v>
      </c>
      <c r="H126">
        <v>0.262858633177945</v>
      </c>
      <c r="I126">
        <v>-253918</v>
      </c>
      <c r="J126">
        <v>0</v>
      </c>
      <c r="K126">
        <v>0.71659498785213305</v>
      </c>
      <c r="L126" s="130">
        <v>186573.01</v>
      </c>
      <c r="M126" s="129">
        <v>41507</v>
      </c>
      <c r="N126">
        <v>75</v>
      </c>
      <c r="O126">
        <v>16.493438999999999</v>
      </c>
      <c r="P126">
        <v>0</v>
      </c>
      <c r="Q126">
        <v>36.04</v>
      </c>
      <c r="R126">
        <v>15943.7</v>
      </c>
      <c r="S126">
        <v>730.58683599999995</v>
      </c>
      <c r="T126">
        <v>854.67525425671602</v>
      </c>
      <c r="U126">
        <v>0.41949164274293099</v>
      </c>
      <c r="V126">
        <v>0.132233718484356</v>
      </c>
      <c r="W126">
        <v>0</v>
      </c>
      <c r="X126">
        <v>13628.9</v>
      </c>
      <c r="Y126">
        <v>55.69</v>
      </c>
      <c r="Z126">
        <v>65240.9815047585</v>
      </c>
      <c r="AA126">
        <v>14.7627118644068</v>
      </c>
      <c r="AB126">
        <v>13.118815514454999</v>
      </c>
      <c r="AC126">
        <v>7.5</v>
      </c>
      <c r="AD126">
        <v>97.411578133333293</v>
      </c>
      <c r="AE126">
        <v>0.2334</v>
      </c>
      <c r="AF126">
        <v>0.11796981243853299</v>
      </c>
      <c r="AG126">
        <v>0.158536224417547</v>
      </c>
      <c r="AH126">
        <v>0.28089799871843402</v>
      </c>
      <c r="AI126">
        <v>181.02981532506001</v>
      </c>
      <c r="AJ126">
        <v>8.9418731570112993</v>
      </c>
      <c r="AK126">
        <v>1.2566856447246999</v>
      </c>
      <c r="AL126">
        <v>4.4177242964508796</v>
      </c>
      <c r="AM126">
        <v>0</v>
      </c>
      <c r="AN126">
        <v>0.98032218457123399</v>
      </c>
      <c r="AO126">
        <v>35</v>
      </c>
      <c r="AP126">
        <v>6.7114093959731499E-3</v>
      </c>
      <c r="AQ126">
        <v>8.26</v>
      </c>
      <c r="AR126">
        <v>4.4716479572284502</v>
      </c>
      <c r="AS126">
        <v>19093.53</v>
      </c>
      <c r="AT126">
        <v>0.65045884109889296</v>
      </c>
      <c r="AU126">
        <v>11648252.630000001</v>
      </c>
    </row>
    <row r="127" spans="1:47" ht="15" x14ac:dyDescent="0.25">
      <c r="A127" t="s">
        <v>1098</v>
      </c>
      <c r="B127" t="s">
        <v>355</v>
      </c>
      <c r="C127" t="s">
        <v>131</v>
      </c>
      <c r="D127" t="s">
        <v>952</v>
      </c>
      <c r="E127">
        <v>69.075000000000003</v>
      </c>
      <c r="F127">
        <v>-8.75</v>
      </c>
      <c r="G127" s="129">
        <v>2380464</v>
      </c>
      <c r="H127">
        <v>1.31103897509059</v>
      </c>
      <c r="I127">
        <v>2682344</v>
      </c>
      <c r="J127">
        <v>3.1158762891399801E-2</v>
      </c>
      <c r="K127">
        <v>0.57287425997477204</v>
      </c>
      <c r="L127" s="130">
        <v>103332.2092</v>
      </c>
      <c r="M127" t="s">
        <v>944</v>
      </c>
      <c r="N127">
        <v>0</v>
      </c>
      <c r="O127">
        <v>63.521453000000001</v>
      </c>
      <c r="P127">
        <v>29</v>
      </c>
      <c r="Q127">
        <v>-110.42</v>
      </c>
      <c r="R127">
        <v>17813</v>
      </c>
      <c r="S127">
        <v>560.016706</v>
      </c>
      <c r="T127">
        <v>761.02270591153604</v>
      </c>
      <c r="U127">
        <v>0</v>
      </c>
      <c r="V127">
        <v>0</v>
      </c>
      <c r="W127">
        <v>0</v>
      </c>
      <c r="X127">
        <v>13108.1</v>
      </c>
      <c r="Y127">
        <v>35.79</v>
      </c>
      <c r="Z127">
        <v>48716.797150041901</v>
      </c>
      <c r="AA127">
        <v>11.710526315789499</v>
      </c>
      <c r="AB127">
        <v>15.6472955015367</v>
      </c>
      <c r="AC127">
        <v>8.9</v>
      </c>
      <c r="AD127">
        <v>62.923225393258399</v>
      </c>
      <c r="AE127">
        <v>0.3931</v>
      </c>
      <c r="AF127">
        <v>0.113026101722877</v>
      </c>
      <c r="AG127">
        <v>0.24160903314623</v>
      </c>
      <c r="AH127">
        <v>0.36048746067180498</v>
      </c>
      <c r="AI127">
        <v>240.496396905702</v>
      </c>
      <c r="AJ127">
        <v>10.259749409720699</v>
      </c>
      <c r="AK127">
        <v>1.33416388233023</v>
      </c>
      <c r="AL127">
        <v>3.7815784588883399</v>
      </c>
      <c r="AM127">
        <v>3</v>
      </c>
      <c r="AN127">
        <v>1.49619274353526</v>
      </c>
      <c r="AO127">
        <v>20</v>
      </c>
      <c r="AP127">
        <v>5.54216867469879E-2</v>
      </c>
      <c r="AQ127">
        <v>20.350000000000001</v>
      </c>
      <c r="AR127">
        <v>2.8993452862576699</v>
      </c>
      <c r="AS127">
        <v>32194.79</v>
      </c>
      <c r="AT127">
        <v>0.73887676724653495</v>
      </c>
      <c r="AU127">
        <v>9975590.6899999995</v>
      </c>
    </row>
    <row r="128" spans="1:47" ht="15" x14ac:dyDescent="0.25">
      <c r="A128" t="s">
        <v>1099</v>
      </c>
      <c r="B128" t="s">
        <v>449</v>
      </c>
      <c r="C128" t="s">
        <v>167</v>
      </c>
      <c r="D128" t="s">
        <v>951</v>
      </c>
      <c r="E128">
        <v>92.268000000000001</v>
      </c>
      <c r="F128">
        <v>-2.77</v>
      </c>
      <c r="G128" s="129">
        <v>765184</v>
      </c>
      <c r="H128">
        <v>0.20551979487095401</v>
      </c>
      <c r="I128">
        <v>-768861</v>
      </c>
      <c r="J128">
        <v>0</v>
      </c>
      <c r="K128">
        <v>0.69174631769338901</v>
      </c>
      <c r="L128" s="130">
        <v>196120.02929999999</v>
      </c>
      <c r="M128" s="129">
        <v>39747</v>
      </c>
      <c r="N128">
        <v>59</v>
      </c>
      <c r="O128">
        <v>24.627006999999999</v>
      </c>
      <c r="P128">
        <v>0</v>
      </c>
      <c r="Q128">
        <v>362.8</v>
      </c>
      <c r="R128">
        <v>14661.1</v>
      </c>
      <c r="S128">
        <v>1110.6090409999999</v>
      </c>
      <c r="T128">
        <v>1330.2199186310199</v>
      </c>
      <c r="U128">
        <v>0.41540667144631999</v>
      </c>
      <c r="V128">
        <v>0.128203921221275</v>
      </c>
      <c r="W128">
        <v>0</v>
      </c>
      <c r="X128">
        <v>12240.7</v>
      </c>
      <c r="Y128">
        <v>83.84</v>
      </c>
      <c r="Z128">
        <v>61438.378578244301</v>
      </c>
      <c r="AA128">
        <v>14.034482758620699</v>
      </c>
      <c r="AB128">
        <v>13.246768141698499</v>
      </c>
      <c r="AC128">
        <v>15</v>
      </c>
      <c r="AD128">
        <v>74.040602733333301</v>
      </c>
      <c r="AE128">
        <v>0.36859999999999998</v>
      </c>
      <c r="AF128">
        <v>0.12159186941182699</v>
      </c>
      <c r="AG128">
        <v>0.16186998341506101</v>
      </c>
      <c r="AH128">
        <v>0.30049287856664902</v>
      </c>
      <c r="AI128">
        <v>133.74193304446499</v>
      </c>
      <c r="AJ128">
        <v>11.5488748779749</v>
      </c>
      <c r="AK128">
        <v>2.1258629279294401</v>
      </c>
      <c r="AL128">
        <v>6.2917395226714197</v>
      </c>
      <c r="AM128">
        <v>5.7</v>
      </c>
      <c r="AN128">
        <v>1.2631473314663599</v>
      </c>
      <c r="AO128">
        <v>38</v>
      </c>
      <c r="AP128">
        <v>0</v>
      </c>
      <c r="AQ128">
        <v>17.97</v>
      </c>
      <c r="AR128">
        <v>5.6669532573953703</v>
      </c>
      <c r="AS128">
        <v>-165984.92000000001</v>
      </c>
      <c r="AT128">
        <v>0.485414340828831</v>
      </c>
      <c r="AU128">
        <v>16282794.91</v>
      </c>
    </row>
    <row r="129" spans="1:47" ht="15" x14ac:dyDescent="0.25">
      <c r="A129" t="s">
        <v>1100</v>
      </c>
      <c r="B129" t="s">
        <v>673</v>
      </c>
      <c r="C129" t="s">
        <v>227</v>
      </c>
      <c r="D129" t="s">
        <v>952</v>
      </c>
      <c r="E129">
        <v>85.216999999999999</v>
      </c>
      <c r="F129">
        <v>-8.94</v>
      </c>
      <c r="G129" s="129">
        <v>2038678</v>
      </c>
      <c r="H129">
        <v>0.98380251679986397</v>
      </c>
      <c r="I129">
        <v>2038678</v>
      </c>
      <c r="J129">
        <v>0</v>
      </c>
      <c r="K129">
        <v>0.64430239341423701</v>
      </c>
      <c r="L129" s="130">
        <v>258746.55009999999</v>
      </c>
      <c r="M129" t="s">
        <v>944</v>
      </c>
      <c r="N129">
        <v>75</v>
      </c>
      <c r="O129">
        <v>41.286968000000002</v>
      </c>
      <c r="P129">
        <v>0</v>
      </c>
      <c r="Q129">
        <v>-15.25</v>
      </c>
      <c r="R129">
        <v>16570.7</v>
      </c>
      <c r="S129">
        <v>893.03034500000001</v>
      </c>
      <c r="T129">
        <v>1073.1572826266499</v>
      </c>
      <c r="U129">
        <v>0</v>
      </c>
      <c r="V129">
        <v>0</v>
      </c>
      <c r="W129">
        <v>0</v>
      </c>
      <c r="X129">
        <v>13789.3</v>
      </c>
      <c r="Y129">
        <v>71.11</v>
      </c>
      <c r="Z129">
        <v>58756.120798762502</v>
      </c>
      <c r="AA129">
        <v>14.8888888888889</v>
      </c>
      <c r="AB129">
        <v>12.558435452116401</v>
      </c>
      <c r="AC129">
        <v>10.6</v>
      </c>
      <c r="AD129">
        <v>84.248145754717001</v>
      </c>
      <c r="AE129">
        <v>0.20880000000000001</v>
      </c>
      <c r="AF129">
        <v>0.12078194596438099</v>
      </c>
      <c r="AG129">
        <v>0.17814459601565899</v>
      </c>
      <c r="AH129">
        <v>0.30311890612773701</v>
      </c>
      <c r="AI129">
        <v>282.745151285985</v>
      </c>
      <c r="AJ129">
        <v>7.2394156435643602</v>
      </c>
      <c r="AK129">
        <v>1.4054965544554501</v>
      </c>
      <c r="AL129">
        <v>4.2642485148514897</v>
      </c>
      <c r="AM129">
        <v>3</v>
      </c>
      <c r="AN129">
        <v>1.35302282311064</v>
      </c>
      <c r="AO129">
        <v>104</v>
      </c>
      <c r="AP129">
        <v>2.3622047244094498E-2</v>
      </c>
      <c r="AQ129">
        <v>4.7300000000000004</v>
      </c>
      <c r="AR129">
        <v>3.84727119650216</v>
      </c>
      <c r="AS129">
        <v>-79000.049999999901</v>
      </c>
      <c r="AT129">
        <v>0.64144890097024998</v>
      </c>
      <c r="AU129">
        <v>14798122.66</v>
      </c>
    </row>
    <row r="130" spans="1:47" ht="15" x14ac:dyDescent="0.25">
      <c r="A130" t="s">
        <v>1101</v>
      </c>
      <c r="B130" t="s">
        <v>751</v>
      </c>
      <c r="C130" t="s">
        <v>310</v>
      </c>
      <c r="D130" t="s">
        <v>952</v>
      </c>
      <c r="E130">
        <v>97.936999999999998</v>
      </c>
      <c r="F130">
        <v>-6.12</v>
      </c>
      <c r="G130" s="129">
        <v>541081</v>
      </c>
      <c r="H130">
        <v>0.74563936890021598</v>
      </c>
      <c r="I130">
        <v>541081</v>
      </c>
      <c r="J130">
        <v>0</v>
      </c>
      <c r="K130">
        <v>0.66342651142980602</v>
      </c>
      <c r="L130" s="130">
        <v>189033.2586</v>
      </c>
      <c r="M130" s="129">
        <v>43726</v>
      </c>
      <c r="N130">
        <v>39</v>
      </c>
      <c r="O130">
        <v>7.19055</v>
      </c>
      <c r="P130">
        <v>0</v>
      </c>
      <c r="Q130">
        <v>42.05</v>
      </c>
      <c r="R130">
        <v>14626.4</v>
      </c>
      <c r="S130">
        <v>930.67610200000001</v>
      </c>
      <c r="T130">
        <v>1086.6425310275799</v>
      </c>
      <c r="U130">
        <v>0.34499122445501501</v>
      </c>
      <c r="V130">
        <v>0.164951304401281</v>
      </c>
      <c r="W130">
        <v>3.5039214964176701E-3</v>
      </c>
      <c r="X130">
        <v>12527.1</v>
      </c>
      <c r="Y130">
        <v>78.599999999999994</v>
      </c>
      <c r="Z130">
        <v>61205.254452926201</v>
      </c>
      <c r="AA130">
        <v>14.3670886075949</v>
      </c>
      <c r="AB130">
        <v>11.840662875318101</v>
      </c>
      <c r="AC130">
        <v>9</v>
      </c>
      <c r="AD130">
        <v>103.408455777778</v>
      </c>
      <c r="AE130">
        <v>0.18429999999999999</v>
      </c>
      <c r="AF130">
        <v>0.122531533287226</v>
      </c>
      <c r="AG130">
        <v>0.131425492776021</v>
      </c>
      <c r="AH130">
        <v>0.26689294260358598</v>
      </c>
      <c r="AI130">
        <v>242.674115639858</v>
      </c>
      <c r="AJ130">
        <v>5.5397164502260301</v>
      </c>
      <c r="AK130">
        <v>1.6073512182810801</v>
      </c>
      <c r="AL130">
        <v>2.0358943285617501</v>
      </c>
      <c r="AM130">
        <v>2.5</v>
      </c>
      <c r="AN130">
        <v>1.31038825996098</v>
      </c>
      <c r="AO130">
        <v>128</v>
      </c>
      <c r="AP130">
        <v>3.5190615835777102E-2</v>
      </c>
      <c r="AQ130">
        <v>2.52</v>
      </c>
      <c r="AR130">
        <v>4.3423273757002399</v>
      </c>
      <c r="AS130">
        <v>8733.8099999999395</v>
      </c>
      <c r="AT130">
        <v>0.62046290729833298</v>
      </c>
      <c r="AU130">
        <v>13612452.75</v>
      </c>
    </row>
    <row r="131" spans="1:47" ht="15" x14ac:dyDescent="0.25">
      <c r="A131" t="s">
        <v>1102</v>
      </c>
      <c r="B131" t="s">
        <v>652</v>
      </c>
      <c r="C131" t="s">
        <v>209</v>
      </c>
      <c r="D131" t="s">
        <v>951</v>
      </c>
      <c r="E131">
        <v>84.274000000000001</v>
      </c>
      <c r="F131">
        <v>-3.5</v>
      </c>
      <c r="G131" s="129">
        <v>936405</v>
      </c>
      <c r="H131">
        <v>0.44050831380321198</v>
      </c>
      <c r="I131">
        <v>936405</v>
      </c>
      <c r="J131">
        <v>0</v>
      </c>
      <c r="K131">
        <v>0.73466590304519197</v>
      </c>
      <c r="L131" s="130">
        <v>255390.99660000001</v>
      </c>
      <c r="M131" s="129">
        <v>46184</v>
      </c>
      <c r="N131">
        <v>101</v>
      </c>
      <c r="O131">
        <v>120.853673</v>
      </c>
      <c r="P131">
        <v>0</v>
      </c>
      <c r="Q131">
        <v>-17.190000000000001</v>
      </c>
      <c r="R131">
        <v>16456.400000000001</v>
      </c>
      <c r="S131">
        <v>1318.576063</v>
      </c>
      <c r="T131">
        <v>1654.1140756345501</v>
      </c>
      <c r="U131">
        <v>0.36325387396328002</v>
      </c>
      <c r="V131">
        <v>0.16957960202254899</v>
      </c>
      <c r="W131">
        <v>4.7432493092360896E-3</v>
      </c>
      <c r="X131">
        <v>13118.2</v>
      </c>
      <c r="Y131">
        <v>101</v>
      </c>
      <c r="Z131">
        <v>58274.930693069298</v>
      </c>
      <c r="AA131">
        <v>13.421568627451</v>
      </c>
      <c r="AB131">
        <v>13.0552085445545</v>
      </c>
      <c r="AC131">
        <v>15</v>
      </c>
      <c r="AD131">
        <v>87.905070866666705</v>
      </c>
      <c r="AE131">
        <v>0.35630000000000001</v>
      </c>
      <c r="AF131">
        <v>0.110971909205858</v>
      </c>
      <c r="AG131">
        <v>0.19343929321306</v>
      </c>
      <c r="AH131">
        <v>0.30801639148834897</v>
      </c>
      <c r="AI131">
        <v>292.497346814038</v>
      </c>
      <c r="AJ131">
        <v>6.9561896131507996</v>
      </c>
      <c r="AK131">
        <v>1.10815878448455</v>
      </c>
      <c r="AL131">
        <v>2.20192480813109</v>
      </c>
      <c r="AM131">
        <v>4</v>
      </c>
      <c r="AN131">
        <v>0.83729329395671004</v>
      </c>
      <c r="AO131">
        <v>74</v>
      </c>
      <c r="AP131">
        <v>1.9015659955257301E-2</v>
      </c>
      <c r="AQ131">
        <v>11.3</v>
      </c>
      <c r="AR131">
        <v>4.7128195012561998</v>
      </c>
      <c r="AS131">
        <v>-58155.01</v>
      </c>
      <c r="AT131">
        <v>0.409743353408485</v>
      </c>
      <c r="AU131">
        <v>21698964.449999999</v>
      </c>
    </row>
    <row r="132" spans="1:47" ht="15" x14ac:dyDescent="0.25">
      <c r="A132" t="s">
        <v>1103</v>
      </c>
      <c r="B132" t="s">
        <v>356</v>
      </c>
      <c r="C132" t="s">
        <v>251</v>
      </c>
      <c r="D132" t="s">
        <v>952</v>
      </c>
      <c r="E132">
        <v>73.215000000000003</v>
      </c>
      <c r="F132">
        <v>-8.58</v>
      </c>
      <c r="G132" s="129">
        <v>330685</v>
      </c>
      <c r="H132">
        <v>0.115136605132555</v>
      </c>
      <c r="I132">
        <v>330685</v>
      </c>
      <c r="J132">
        <v>1.70538204309606E-3</v>
      </c>
      <c r="K132">
        <v>0.67127086744226605</v>
      </c>
      <c r="L132" s="130">
        <v>149817.0221</v>
      </c>
      <c r="M132" s="129">
        <v>39978</v>
      </c>
      <c r="N132">
        <v>14</v>
      </c>
      <c r="O132">
        <v>14.197025</v>
      </c>
      <c r="P132">
        <v>0</v>
      </c>
      <c r="Q132">
        <v>154.08000000000001</v>
      </c>
      <c r="R132">
        <v>17650</v>
      </c>
      <c r="S132">
        <v>1050.499728</v>
      </c>
      <c r="T132">
        <v>1516.61139206086</v>
      </c>
      <c r="U132">
        <v>1</v>
      </c>
      <c r="V132">
        <v>0.20868365136787501</v>
      </c>
      <c r="W132">
        <v>1.37190421052636E-3</v>
      </c>
      <c r="X132">
        <v>12225.5</v>
      </c>
      <c r="Y132">
        <v>70.48</v>
      </c>
      <c r="Z132">
        <v>62102.976447219102</v>
      </c>
      <c r="AA132">
        <v>15.506329113924</v>
      </c>
      <c r="AB132">
        <v>14.904933711691299</v>
      </c>
      <c r="AC132">
        <v>10.15</v>
      </c>
      <c r="AD132">
        <v>103.497510147783</v>
      </c>
      <c r="AE132">
        <v>0.43</v>
      </c>
      <c r="AF132">
        <v>9.9654957478692505E-2</v>
      </c>
      <c r="AG132">
        <v>0.23513511405207699</v>
      </c>
      <c r="AH132">
        <v>0.33871786355366001</v>
      </c>
      <c r="AI132">
        <v>185.21470764245601</v>
      </c>
      <c r="AJ132">
        <v>13.938097374696801</v>
      </c>
      <c r="AK132">
        <v>1.36907919082275</v>
      </c>
      <c r="AL132">
        <v>4.2979048456066797</v>
      </c>
      <c r="AM132">
        <v>2.8</v>
      </c>
      <c r="AN132">
        <v>1.4805852767060801</v>
      </c>
      <c r="AO132">
        <v>45</v>
      </c>
      <c r="AP132">
        <v>0</v>
      </c>
      <c r="AQ132">
        <v>14.09</v>
      </c>
      <c r="AR132">
        <v>3.2543569778386199</v>
      </c>
      <c r="AS132">
        <v>-96473.8100000001</v>
      </c>
      <c r="AT132">
        <v>0.66068555897807901</v>
      </c>
      <c r="AU132">
        <v>18541327.370000001</v>
      </c>
    </row>
    <row r="133" spans="1:47" ht="15" x14ac:dyDescent="0.25">
      <c r="A133" t="s">
        <v>1104</v>
      </c>
      <c r="B133" t="s">
        <v>155</v>
      </c>
      <c r="C133" t="s">
        <v>97</v>
      </c>
      <c r="D133" t="s">
        <v>951</v>
      </c>
      <c r="E133">
        <v>80.09</v>
      </c>
      <c r="F133">
        <v>-5.78</v>
      </c>
      <c r="G133" s="129">
        <v>-4783882</v>
      </c>
      <c r="H133">
        <v>0.26087722813813902</v>
      </c>
      <c r="I133">
        <v>-4783882</v>
      </c>
      <c r="J133">
        <v>0</v>
      </c>
      <c r="K133">
        <v>0.82200486550098295</v>
      </c>
      <c r="L133" s="130">
        <v>220723.726</v>
      </c>
      <c r="M133" s="129">
        <v>42891</v>
      </c>
      <c r="N133">
        <v>162</v>
      </c>
      <c r="O133">
        <v>176.35877300000001</v>
      </c>
      <c r="P133">
        <v>10.36</v>
      </c>
      <c r="Q133">
        <v>154.66</v>
      </c>
      <c r="R133">
        <v>16325.6</v>
      </c>
      <c r="S133">
        <v>3860.1361069999998</v>
      </c>
      <c r="T133">
        <v>5053.3792014716801</v>
      </c>
      <c r="U133">
        <v>0.54511569273015803</v>
      </c>
      <c r="V133">
        <v>0.16353192646634299</v>
      </c>
      <c r="W133">
        <v>7.7744842327136104E-2</v>
      </c>
      <c r="X133">
        <v>12470.7</v>
      </c>
      <c r="Y133">
        <v>286.5</v>
      </c>
      <c r="Z133">
        <v>72286.150087260001</v>
      </c>
      <c r="AA133">
        <v>16.593103448275901</v>
      </c>
      <c r="AB133">
        <v>13.473424457242601</v>
      </c>
      <c r="AC133">
        <v>38</v>
      </c>
      <c r="AD133">
        <v>101.58252913157899</v>
      </c>
      <c r="AE133">
        <v>0.38080000000000003</v>
      </c>
      <c r="AF133">
        <v>0.120437014344138</v>
      </c>
      <c r="AG133">
        <v>0.171622188123422</v>
      </c>
      <c r="AH133">
        <v>0.29884583014622101</v>
      </c>
      <c r="AI133">
        <v>210.43972996882701</v>
      </c>
      <c r="AJ133">
        <v>5.6744228548636899</v>
      </c>
      <c r="AK133">
        <v>1.10924621395844</v>
      </c>
      <c r="AL133">
        <v>3.20045670088117</v>
      </c>
      <c r="AM133">
        <v>0.5</v>
      </c>
      <c r="AN133">
        <v>0.62083988543523305</v>
      </c>
      <c r="AO133">
        <v>10</v>
      </c>
      <c r="AP133">
        <v>0.171018276762402</v>
      </c>
      <c r="AQ133">
        <v>59.5</v>
      </c>
      <c r="AR133">
        <v>4.2690617827251698</v>
      </c>
      <c r="AS133">
        <v>-113962.48</v>
      </c>
      <c r="AT133">
        <v>0.49622314752459801</v>
      </c>
      <c r="AU133">
        <v>63019160.829999998</v>
      </c>
    </row>
    <row r="134" spans="1:47" ht="15" x14ac:dyDescent="0.25">
      <c r="A134" t="s">
        <v>1105</v>
      </c>
      <c r="B134" t="s">
        <v>457</v>
      </c>
      <c r="C134" t="s">
        <v>108</v>
      </c>
      <c r="D134" t="s">
        <v>953</v>
      </c>
      <c r="E134">
        <v>102.47799999999999</v>
      </c>
      <c r="F134">
        <v>11.3</v>
      </c>
      <c r="G134" s="129">
        <v>911033</v>
      </c>
      <c r="H134">
        <v>0.93538465481459698</v>
      </c>
      <c r="I134">
        <v>982354</v>
      </c>
      <c r="J134">
        <v>0</v>
      </c>
      <c r="K134">
        <v>0.76198424575932</v>
      </c>
      <c r="L134" s="130">
        <v>567848.03619999997</v>
      </c>
      <c r="M134" s="129">
        <v>44223</v>
      </c>
      <c r="N134">
        <v>5</v>
      </c>
      <c r="O134">
        <v>8.2542559999999998</v>
      </c>
      <c r="P134">
        <v>1</v>
      </c>
      <c r="Q134">
        <v>0</v>
      </c>
      <c r="R134">
        <v>23210.1</v>
      </c>
      <c r="S134">
        <v>770.59672</v>
      </c>
      <c r="T134">
        <v>912.39028743000199</v>
      </c>
      <c r="U134">
        <v>0.350314772946347</v>
      </c>
      <c r="V134">
        <v>0.120648634476409</v>
      </c>
      <c r="W134">
        <v>5.1907825405745301E-3</v>
      </c>
      <c r="X134">
        <v>19603</v>
      </c>
      <c r="Y134">
        <v>72.84</v>
      </c>
      <c r="Z134">
        <v>83499.684239428898</v>
      </c>
      <c r="AA134">
        <v>12.953488372093</v>
      </c>
      <c r="AB134">
        <v>10.579306974190001</v>
      </c>
      <c r="AC134">
        <v>8.9499999999999993</v>
      </c>
      <c r="AD134">
        <v>86.100192178770996</v>
      </c>
      <c r="AE134">
        <v>0.3931</v>
      </c>
      <c r="AF134">
        <v>0.122891824222</v>
      </c>
      <c r="AG134">
        <v>0.147462798261878</v>
      </c>
      <c r="AH134">
        <v>0.27616450430775402</v>
      </c>
      <c r="AI134">
        <v>445.04731346377901</v>
      </c>
      <c r="AJ134">
        <v>5.5051964998017198</v>
      </c>
      <c r="AK134">
        <v>1.0681206699479799</v>
      </c>
      <c r="AL134">
        <v>2.93428214444004</v>
      </c>
      <c r="AM134">
        <v>0</v>
      </c>
      <c r="AN134">
        <v>0.85494190217802302</v>
      </c>
      <c r="AO134">
        <v>11</v>
      </c>
      <c r="AP134">
        <v>7.9019073569482304E-2</v>
      </c>
      <c r="AQ134">
        <v>30.36</v>
      </c>
      <c r="AR134">
        <v>6.2923683012487004</v>
      </c>
      <c r="AS134">
        <v>-82684.5</v>
      </c>
      <c r="AT134">
        <v>0.44340817968818902</v>
      </c>
      <c r="AU134">
        <v>17885596.489999998</v>
      </c>
    </row>
    <row r="135" spans="1:47" ht="15" x14ac:dyDescent="0.25">
      <c r="A135" t="s">
        <v>1106</v>
      </c>
      <c r="B135" t="s">
        <v>766</v>
      </c>
      <c r="C135" t="s">
        <v>266</v>
      </c>
      <c r="D135" t="s">
        <v>950</v>
      </c>
      <c r="E135">
        <v>98.632000000000005</v>
      </c>
      <c r="F135">
        <v>-0.22</v>
      </c>
      <c r="G135" s="129">
        <v>904696</v>
      </c>
      <c r="H135">
        <v>0.47852487692552498</v>
      </c>
      <c r="I135">
        <v>904696</v>
      </c>
      <c r="J135">
        <v>0</v>
      </c>
      <c r="K135">
        <v>0.75998066564419098</v>
      </c>
      <c r="L135" s="130">
        <v>243115.27160000001</v>
      </c>
      <c r="M135" s="129">
        <v>40861</v>
      </c>
      <c r="N135">
        <v>100</v>
      </c>
      <c r="O135">
        <v>8.8168919999999993</v>
      </c>
      <c r="P135">
        <v>0</v>
      </c>
      <c r="Q135">
        <v>71.42</v>
      </c>
      <c r="R135">
        <v>13870.4</v>
      </c>
      <c r="S135">
        <v>879.25491499999998</v>
      </c>
      <c r="T135">
        <v>1034.2378615392299</v>
      </c>
      <c r="U135">
        <v>0.309422119067711</v>
      </c>
      <c r="V135">
        <v>9.8636347116694806E-2</v>
      </c>
      <c r="W135">
        <v>2.7076354756572499E-2</v>
      </c>
      <c r="X135">
        <v>11791.9</v>
      </c>
      <c r="Y135">
        <v>51.6</v>
      </c>
      <c r="Z135">
        <v>62046.769379844998</v>
      </c>
      <c r="AA135">
        <v>17.660714285714299</v>
      </c>
      <c r="AB135">
        <v>17.039823934108501</v>
      </c>
      <c r="AC135">
        <v>10.67</v>
      </c>
      <c r="AD135">
        <v>82.404396907216494</v>
      </c>
      <c r="AE135">
        <v>0.18429999999999999</v>
      </c>
      <c r="AF135">
        <v>0.13212776169405999</v>
      </c>
      <c r="AG135">
        <v>0.17953592886945199</v>
      </c>
      <c r="AH135">
        <v>0.31503349041682599</v>
      </c>
      <c r="AI135">
        <v>197.34549905814299</v>
      </c>
      <c r="AJ135">
        <v>7.9150304004794902</v>
      </c>
      <c r="AK135">
        <v>1.2616914192845701</v>
      </c>
      <c r="AL135">
        <v>2.8598970706040299</v>
      </c>
      <c r="AM135">
        <v>2.75</v>
      </c>
      <c r="AN135">
        <v>1.0969123491160899</v>
      </c>
      <c r="AO135">
        <v>43</v>
      </c>
      <c r="AP135">
        <v>5.5555555555555601E-2</v>
      </c>
      <c r="AQ135">
        <v>11.7</v>
      </c>
      <c r="AR135">
        <v>4.7801386298863502</v>
      </c>
      <c r="AS135">
        <v>337.57000000000698</v>
      </c>
      <c r="AT135">
        <v>0.45752121587830702</v>
      </c>
      <c r="AU135">
        <v>12195583.17</v>
      </c>
    </row>
    <row r="136" spans="1:47" ht="15" x14ac:dyDescent="0.25">
      <c r="A136" t="s">
        <v>1107</v>
      </c>
      <c r="B136" t="s">
        <v>636</v>
      </c>
      <c r="C136" t="s">
        <v>273</v>
      </c>
      <c r="D136" t="s">
        <v>951</v>
      </c>
      <c r="E136">
        <v>92.131</v>
      </c>
      <c r="F136">
        <v>-2.85</v>
      </c>
      <c r="G136" s="129">
        <v>369569</v>
      </c>
      <c r="H136">
        <v>0.49989358270221901</v>
      </c>
      <c r="I136">
        <v>69332</v>
      </c>
      <c r="J136">
        <v>4.9655890036385202E-2</v>
      </c>
      <c r="K136">
        <v>0.57491550403400504</v>
      </c>
      <c r="L136" s="130">
        <v>1461563.9823</v>
      </c>
      <c r="M136" s="129">
        <v>41318.5</v>
      </c>
      <c r="N136">
        <v>9</v>
      </c>
      <c r="O136">
        <v>5.2236019999999996</v>
      </c>
      <c r="P136">
        <v>0</v>
      </c>
      <c r="Q136">
        <v>89.9</v>
      </c>
      <c r="R136">
        <v>21790.400000000001</v>
      </c>
      <c r="S136">
        <v>521.97859100000005</v>
      </c>
      <c r="T136">
        <v>624.35983270270901</v>
      </c>
      <c r="U136">
        <v>0.34621475500323701</v>
      </c>
      <c r="V136">
        <v>0.197168253209067</v>
      </c>
      <c r="W136">
        <v>4.28262392087265E-3</v>
      </c>
      <c r="X136">
        <v>18217.3</v>
      </c>
      <c r="Y136">
        <v>42.6</v>
      </c>
      <c r="Z136">
        <v>86907.995305164295</v>
      </c>
      <c r="AA136">
        <v>15.7272727272727</v>
      </c>
      <c r="AB136">
        <v>12.253018568075101</v>
      </c>
      <c r="AC136">
        <v>7.75</v>
      </c>
      <c r="AD136">
        <v>67.3520762580645</v>
      </c>
      <c r="AE136">
        <v>0.17199999999999999</v>
      </c>
      <c r="AF136">
        <v>0.109307259292289</v>
      </c>
      <c r="AG136">
        <v>0.14624801203074</v>
      </c>
      <c r="AH136">
        <v>0.25784594435334801</v>
      </c>
      <c r="AI136">
        <v>266.28486761059497</v>
      </c>
      <c r="AJ136">
        <v>7.1094181805100902</v>
      </c>
      <c r="AK136">
        <v>0.873578474045829</v>
      </c>
      <c r="AL136">
        <v>2.8690461527393101</v>
      </c>
      <c r="AM136">
        <v>1.5</v>
      </c>
      <c r="AN136">
        <v>0.654684934153269</v>
      </c>
      <c r="AO136">
        <v>21</v>
      </c>
      <c r="AP136">
        <v>0</v>
      </c>
      <c r="AQ136">
        <v>10.38</v>
      </c>
      <c r="AR136">
        <v>5.6473133880097004</v>
      </c>
      <c r="AS136">
        <v>-27036.33</v>
      </c>
      <c r="AT136">
        <v>0.37893210153602702</v>
      </c>
      <c r="AU136">
        <v>11374120.810000001</v>
      </c>
    </row>
    <row r="137" spans="1:47" ht="15" x14ac:dyDescent="0.25">
      <c r="A137" t="s">
        <v>1108</v>
      </c>
      <c r="B137" t="s">
        <v>547</v>
      </c>
      <c r="C137" t="s">
        <v>243</v>
      </c>
      <c r="D137" t="s">
        <v>951</v>
      </c>
      <c r="E137">
        <v>87.456999999999994</v>
      </c>
      <c r="F137">
        <v>-2.2200000000000002</v>
      </c>
      <c r="G137" s="129">
        <v>1034001</v>
      </c>
      <c r="H137">
        <v>1.0286109379850299</v>
      </c>
      <c r="I137">
        <v>1034001</v>
      </c>
      <c r="J137">
        <v>0</v>
      </c>
      <c r="K137">
        <v>0.59758618820683096</v>
      </c>
      <c r="L137" s="130">
        <v>166791.60399999999</v>
      </c>
      <c r="M137" s="129">
        <v>36167</v>
      </c>
      <c r="N137">
        <v>48</v>
      </c>
      <c r="O137">
        <v>15.561146000000001</v>
      </c>
      <c r="P137">
        <v>0</v>
      </c>
      <c r="Q137">
        <v>46.26</v>
      </c>
      <c r="R137">
        <v>15708.8</v>
      </c>
      <c r="S137">
        <v>583.86287800000002</v>
      </c>
      <c r="T137">
        <v>731.17838141299296</v>
      </c>
      <c r="U137">
        <v>0.45059086630268702</v>
      </c>
      <c r="V137">
        <v>0.166246467548156</v>
      </c>
      <c r="W137">
        <v>3.6797612606568201E-3</v>
      </c>
      <c r="X137">
        <v>12543.8</v>
      </c>
      <c r="Y137">
        <v>51.13</v>
      </c>
      <c r="Z137">
        <v>54843.705065519302</v>
      </c>
      <c r="AA137">
        <v>10.296296296296299</v>
      </c>
      <c r="AB137">
        <v>11.4191840015646</v>
      </c>
      <c r="AC137">
        <v>5</v>
      </c>
      <c r="AD137">
        <v>116.7725756</v>
      </c>
      <c r="AE137">
        <v>0.18429999999999999</v>
      </c>
      <c r="AF137">
        <v>0.104798717789824</v>
      </c>
      <c r="AG137">
        <v>0.19341682277882699</v>
      </c>
      <c r="AH137">
        <v>0.30178594854502799</v>
      </c>
      <c r="AI137">
        <v>232.68819635421301</v>
      </c>
      <c r="AJ137">
        <v>9.1200716188961994</v>
      </c>
      <c r="AK137">
        <v>1.2269438678620299</v>
      </c>
      <c r="AL137">
        <v>4.5327060607398897</v>
      </c>
      <c r="AM137">
        <v>0.5</v>
      </c>
      <c r="AN137">
        <v>1.0153666217962201</v>
      </c>
      <c r="AO137">
        <v>78</v>
      </c>
      <c r="AP137">
        <v>0</v>
      </c>
      <c r="AQ137">
        <v>2.4900000000000002</v>
      </c>
      <c r="AR137">
        <v>3.8899190631485299</v>
      </c>
      <c r="AS137">
        <v>-26267.78</v>
      </c>
      <c r="AT137">
        <v>0.56717084178110699</v>
      </c>
      <c r="AU137">
        <v>9171787.0999999996</v>
      </c>
    </row>
    <row r="138" spans="1:47" ht="15" x14ac:dyDescent="0.25">
      <c r="A138" t="s">
        <v>1109</v>
      </c>
      <c r="B138" t="s">
        <v>554</v>
      </c>
      <c r="C138" t="s">
        <v>205</v>
      </c>
      <c r="D138" t="s">
        <v>952</v>
      </c>
      <c r="E138">
        <v>86.188000000000002</v>
      </c>
      <c r="F138">
        <v>-8.2200000000000006</v>
      </c>
      <c r="G138" s="129">
        <v>523613</v>
      </c>
      <c r="H138">
        <v>0.440826383856388</v>
      </c>
      <c r="I138">
        <v>523613</v>
      </c>
      <c r="J138">
        <v>0</v>
      </c>
      <c r="K138">
        <v>0.63816556677587999</v>
      </c>
      <c r="L138" s="130">
        <v>169622.0091</v>
      </c>
      <c r="M138" s="129">
        <v>35986</v>
      </c>
      <c r="N138">
        <v>29</v>
      </c>
      <c r="O138">
        <v>18.197123000000001</v>
      </c>
      <c r="P138">
        <v>0</v>
      </c>
      <c r="Q138">
        <v>203.71</v>
      </c>
      <c r="R138">
        <v>14955.1</v>
      </c>
      <c r="S138">
        <v>1141.170067</v>
      </c>
      <c r="T138">
        <v>1688.2870094542</v>
      </c>
      <c r="U138">
        <v>0.99555200127764998</v>
      </c>
      <c r="V138">
        <v>0.199681290799227</v>
      </c>
      <c r="W138">
        <v>0</v>
      </c>
      <c r="X138">
        <v>10108.700000000001</v>
      </c>
      <c r="Y138">
        <v>80</v>
      </c>
      <c r="Z138">
        <v>61772.3</v>
      </c>
      <c r="AA138">
        <v>16.8</v>
      </c>
      <c r="AB138">
        <v>14.264625837500001</v>
      </c>
      <c r="AC138">
        <v>16.2</v>
      </c>
      <c r="AD138">
        <v>70.442596728395102</v>
      </c>
      <c r="AE138">
        <v>0.22109999999999999</v>
      </c>
      <c r="AF138">
        <v>0.11656224953721001</v>
      </c>
      <c r="AG138">
        <v>0.160190366104254</v>
      </c>
      <c r="AH138">
        <v>0.27826531347248601</v>
      </c>
      <c r="AI138">
        <v>192.61546228411501</v>
      </c>
      <c r="AJ138">
        <v>8.1369353114322998</v>
      </c>
      <c r="AK138">
        <v>1.79504765544318</v>
      </c>
      <c r="AL138">
        <v>6.1425094742205699</v>
      </c>
      <c r="AM138">
        <v>0</v>
      </c>
      <c r="AN138">
        <v>1.0224398237054699</v>
      </c>
      <c r="AO138">
        <v>48</v>
      </c>
      <c r="AP138">
        <v>1.60349854227405E-2</v>
      </c>
      <c r="AQ138">
        <v>13.67</v>
      </c>
      <c r="AR138">
        <v>3.3862418276475701</v>
      </c>
      <c r="AS138">
        <v>-101853.32</v>
      </c>
      <c r="AT138">
        <v>0.68305623839442398</v>
      </c>
      <c r="AU138">
        <v>17066316.260000002</v>
      </c>
    </row>
    <row r="139" spans="1:47" ht="15" x14ac:dyDescent="0.25">
      <c r="A139" t="s">
        <v>1110</v>
      </c>
      <c r="B139" t="s">
        <v>156</v>
      </c>
      <c r="C139" t="s">
        <v>140</v>
      </c>
      <c r="D139" t="s">
        <v>951</v>
      </c>
      <c r="E139">
        <v>50.784999999999997</v>
      </c>
      <c r="F139">
        <v>-15.67</v>
      </c>
      <c r="G139" s="129">
        <v>8895943</v>
      </c>
      <c r="H139">
        <v>0.398747398196517</v>
      </c>
      <c r="I139">
        <v>10062562</v>
      </c>
      <c r="J139">
        <v>2.65277324526891E-3</v>
      </c>
      <c r="K139">
        <v>0.60146941292967704</v>
      </c>
      <c r="L139" s="130">
        <v>73781.334799999997</v>
      </c>
      <c r="M139" s="129">
        <v>30672.5</v>
      </c>
      <c r="N139">
        <v>329</v>
      </c>
      <c r="O139">
        <v>6995.2559010000004</v>
      </c>
      <c r="P139">
        <v>2965.38</v>
      </c>
      <c r="Q139">
        <v>-761.24</v>
      </c>
      <c r="R139">
        <v>21765.8</v>
      </c>
      <c r="S139">
        <v>12522.912014</v>
      </c>
      <c r="T139">
        <v>18363.600548179798</v>
      </c>
      <c r="U139">
        <v>0.97451154925921701</v>
      </c>
      <c r="V139">
        <v>0.17867789364794001</v>
      </c>
      <c r="W139">
        <v>0.17426223825259901</v>
      </c>
      <c r="X139">
        <v>14843</v>
      </c>
      <c r="Y139">
        <v>908</v>
      </c>
      <c r="Z139">
        <v>64132.067830396503</v>
      </c>
      <c r="AA139">
        <v>10.063091482649799</v>
      </c>
      <c r="AB139">
        <v>13.7917533193833</v>
      </c>
      <c r="AC139">
        <v>215</v>
      </c>
      <c r="AD139">
        <v>58.2461023906977</v>
      </c>
      <c r="AE139">
        <v>0.54049999999999998</v>
      </c>
      <c r="AF139">
        <v>0.118613333602026</v>
      </c>
      <c r="AG139">
        <v>0.141326138738947</v>
      </c>
      <c r="AH139">
        <v>0.26486862846655201</v>
      </c>
      <c r="AI139">
        <v>226.561042417941</v>
      </c>
      <c r="AJ139">
        <v>13.4827772236328</v>
      </c>
      <c r="AK139">
        <v>1.1980429147851199</v>
      </c>
      <c r="AL139">
        <v>4.8969846299384896</v>
      </c>
      <c r="AM139">
        <v>1</v>
      </c>
      <c r="AN139">
        <v>0.62157967166073702</v>
      </c>
      <c r="AO139">
        <v>49</v>
      </c>
      <c r="AP139">
        <v>0.351363688234623</v>
      </c>
      <c r="AQ139">
        <v>102.98</v>
      </c>
      <c r="AR139">
        <v>3.84347759071985</v>
      </c>
      <c r="AS139">
        <v>2531616.9700000002</v>
      </c>
      <c r="AT139">
        <v>0.68137506599589204</v>
      </c>
      <c r="AU139">
        <v>272571206.36000001</v>
      </c>
    </row>
    <row r="140" spans="1:47" ht="15" x14ac:dyDescent="0.25">
      <c r="A140" t="s">
        <v>1111</v>
      </c>
      <c r="B140" t="s">
        <v>157</v>
      </c>
      <c r="C140" t="s">
        <v>144</v>
      </c>
      <c r="D140" t="s">
        <v>951</v>
      </c>
      <c r="E140">
        <v>82.152000000000001</v>
      </c>
      <c r="F140">
        <v>-5.31</v>
      </c>
      <c r="G140" s="129">
        <v>763371</v>
      </c>
      <c r="H140">
        <v>0.602966193582118</v>
      </c>
      <c r="I140">
        <v>763371</v>
      </c>
      <c r="J140">
        <v>2.4580724568941201E-3</v>
      </c>
      <c r="K140">
        <v>0.65779807247669797</v>
      </c>
      <c r="L140" s="130">
        <v>238989.47779999999</v>
      </c>
      <c r="M140" s="129">
        <v>46743</v>
      </c>
      <c r="N140">
        <v>31</v>
      </c>
      <c r="O140">
        <v>45.089781000000002</v>
      </c>
      <c r="P140">
        <v>3.43</v>
      </c>
      <c r="Q140">
        <v>-19.37</v>
      </c>
      <c r="R140">
        <v>18240.599999999999</v>
      </c>
      <c r="S140">
        <v>1076.5452250000001</v>
      </c>
      <c r="T140">
        <v>1386.8737873918601</v>
      </c>
      <c r="U140">
        <v>0.56273025873111804</v>
      </c>
      <c r="V140">
        <v>0.149560464587078</v>
      </c>
      <c r="W140">
        <v>2.7161498022528499E-2</v>
      </c>
      <c r="X140">
        <v>14159.1</v>
      </c>
      <c r="Y140">
        <v>91.51</v>
      </c>
      <c r="Z140">
        <v>69957.888208938894</v>
      </c>
      <c r="AA140">
        <v>10.8921568627451</v>
      </c>
      <c r="AB140">
        <v>11.764235875860599</v>
      </c>
      <c r="AC140">
        <v>13.07</v>
      </c>
      <c r="AD140">
        <v>82.367653022188193</v>
      </c>
      <c r="AE140">
        <v>0.41770000000000002</v>
      </c>
      <c r="AF140">
        <v>0.122550168808626</v>
      </c>
      <c r="AG140">
        <v>0.13597639807102899</v>
      </c>
      <c r="AH140">
        <v>0.263209722375712</v>
      </c>
      <c r="AI140">
        <v>278.22240352234201</v>
      </c>
      <c r="AJ140">
        <v>5.9796650295974496</v>
      </c>
      <c r="AK140">
        <v>0.99044053966526302</v>
      </c>
      <c r="AL140">
        <v>3.3136358962202701</v>
      </c>
      <c r="AM140">
        <v>3.3</v>
      </c>
      <c r="AN140">
        <v>0.304901430783864</v>
      </c>
      <c r="AO140">
        <v>2</v>
      </c>
      <c r="AP140">
        <v>0.15217391304347799</v>
      </c>
      <c r="AQ140">
        <v>44</v>
      </c>
      <c r="AR140">
        <v>4.3188988681938696</v>
      </c>
      <c r="AS140">
        <v>105850.55</v>
      </c>
      <c r="AT140">
        <v>0.47855759045226298</v>
      </c>
      <c r="AU140">
        <v>19636853.07</v>
      </c>
    </row>
    <row r="141" spans="1:47" ht="15" x14ac:dyDescent="0.25">
      <c r="A141" t="s">
        <v>1112</v>
      </c>
      <c r="B141" t="s">
        <v>158</v>
      </c>
      <c r="C141" t="s">
        <v>159</v>
      </c>
      <c r="D141" t="s">
        <v>951</v>
      </c>
      <c r="E141">
        <v>79.721000000000004</v>
      </c>
      <c r="F141">
        <v>-2.74</v>
      </c>
      <c r="G141" s="129">
        <v>2670769</v>
      </c>
      <c r="H141">
        <v>0.50339959215962504</v>
      </c>
      <c r="I141">
        <v>2670769</v>
      </c>
      <c r="J141">
        <v>0</v>
      </c>
      <c r="K141">
        <v>0.74903359590373797</v>
      </c>
      <c r="L141" s="130">
        <v>114780.0814</v>
      </c>
      <c r="M141" s="129">
        <v>37143</v>
      </c>
      <c r="N141">
        <v>132</v>
      </c>
      <c r="O141">
        <v>73.758729000000002</v>
      </c>
      <c r="P141">
        <v>3</v>
      </c>
      <c r="Q141">
        <v>-38.26</v>
      </c>
      <c r="R141">
        <v>13972.5</v>
      </c>
      <c r="S141">
        <v>2335.2706450000001</v>
      </c>
      <c r="T141">
        <v>2995.5503394102302</v>
      </c>
      <c r="U141">
        <v>0.63969979205558003</v>
      </c>
      <c r="V141">
        <v>0.155209211735713</v>
      </c>
      <c r="W141">
        <v>7.7631288856457098E-3</v>
      </c>
      <c r="X141">
        <v>10892.7</v>
      </c>
      <c r="Y141">
        <v>155.19999999999999</v>
      </c>
      <c r="Z141">
        <v>73193.084987113398</v>
      </c>
      <c r="AA141">
        <v>15.716867469879499</v>
      </c>
      <c r="AB141">
        <v>15.046846939432999</v>
      </c>
      <c r="AC141">
        <v>26.8</v>
      </c>
      <c r="AD141">
        <v>87.136964365671602</v>
      </c>
      <c r="AE141">
        <v>0.30709999999999998</v>
      </c>
      <c r="AF141">
        <v>0.117920393359289</v>
      </c>
      <c r="AG141">
        <v>0.16680956047093901</v>
      </c>
      <c r="AH141">
        <v>0.28822486400046898</v>
      </c>
      <c r="AI141">
        <v>151.38716394904199</v>
      </c>
      <c r="AJ141">
        <v>7.47020054875117</v>
      </c>
      <c r="AK141">
        <v>1.38839043362657</v>
      </c>
      <c r="AL141">
        <v>4.29472870760614</v>
      </c>
      <c r="AM141">
        <v>0.5</v>
      </c>
      <c r="AN141">
        <v>1.1083339921709801</v>
      </c>
      <c r="AO141">
        <v>34</v>
      </c>
      <c r="AP141">
        <v>3.1108597285067902E-2</v>
      </c>
      <c r="AQ141">
        <v>49.59</v>
      </c>
      <c r="AR141">
        <v>4.3980218565662801</v>
      </c>
      <c r="AS141">
        <v>105453.83</v>
      </c>
      <c r="AT141">
        <v>0.58612763775252597</v>
      </c>
      <c r="AU141">
        <v>32629558.870000001</v>
      </c>
    </row>
    <row r="142" spans="1:47" ht="15" x14ac:dyDescent="0.25">
      <c r="A142" t="s">
        <v>1113</v>
      </c>
      <c r="B142" t="s">
        <v>160</v>
      </c>
      <c r="C142" t="s">
        <v>161</v>
      </c>
      <c r="D142" t="s">
        <v>953</v>
      </c>
      <c r="E142">
        <v>86.73</v>
      </c>
      <c r="F142">
        <v>15.28</v>
      </c>
      <c r="G142" s="129">
        <v>7733461</v>
      </c>
      <c r="H142">
        <v>0.39552932978292998</v>
      </c>
      <c r="I142">
        <v>8277255</v>
      </c>
      <c r="J142">
        <v>2.8841264215441098E-3</v>
      </c>
      <c r="K142">
        <v>0.76224980026890299</v>
      </c>
      <c r="L142" s="130">
        <v>199014.90539999999</v>
      </c>
      <c r="M142" s="129">
        <v>47342.5</v>
      </c>
      <c r="N142">
        <v>272</v>
      </c>
      <c r="O142">
        <v>161.622491</v>
      </c>
      <c r="P142">
        <v>5.93</v>
      </c>
      <c r="Q142">
        <v>45.2</v>
      </c>
      <c r="R142">
        <v>14196.2</v>
      </c>
      <c r="S142">
        <v>5453.1276870000002</v>
      </c>
      <c r="T142">
        <v>7072.8817855503603</v>
      </c>
      <c r="U142">
        <v>0.37469651625269201</v>
      </c>
      <c r="V142">
        <v>0.18483609881405699</v>
      </c>
      <c r="W142">
        <v>3.5201584488406601E-2</v>
      </c>
      <c r="X142">
        <v>10945.2</v>
      </c>
      <c r="Y142">
        <v>345.53</v>
      </c>
      <c r="Z142">
        <v>76321.288860590998</v>
      </c>
      <c r="AA142">
        <v>9.0952380952380896</v>
      </c>
      <c r="AB142">
        <v>15.7819225161346</v>
      </c>
      <c r="AC142">
        <v>39</v>
      </c>
      <c r="AD142">
        <v>139.82378684615401</v>
      </c>
      <c r="AE142">
        <v>0.44230000000000003</v>
      </c>
      <c r="AF142">
        <v>0.112614021527879</v>
      </c>
      <c r="AG142">
        <v>0.15060933579018801</v>
      </c>
      <c r="AH142">
        <v>0.28181834358505797</v>
      </c>
      <c r="AI142">
        <v>172.99264828309501</v>
      </c>
      <c r="AJ142">
        <v>5.9724232973728801</v>
      </c>
      <c r="AK142">
        <v>1.20413636069713</v>
      </c>
      <c r="AL142">
        <v>3.62774620475306</v>
      </c>
      <c r="AM142">
        <v>3</v>
      </c>
      <c r="AN142">
        <v>0.81580222509823597</v>
      </c>
      <c r="AO142">
        <v>36</v>
      </c>
      <c r="AP142">
        <v>5.7153258099745197E-2</v>
      </c>
      <c r="AQ142">
        <v>67.81</v>
      </c>
      <c r="AR142">
        <v>4.4779321059155803</v>
      </c>
      <c r="AS142">
        <v>47716.550000000301</v>
      </c>
      <c r="AT142">
        <v>0.40458534664705598</v>
      </c>
      <c r="AU142">
        <v>77413916.170000002</v>
      </c>
    </row>
    <row r="143" spans="1:47" ht="15" x14ac:dyDescent="0.25">
      <c r="A143" t="s">
        <v>1114</v>
      </c>
      <c r="B143" t="s">
        <v>162</v>
      </c>
      <c r="C143" t="s">
        <v>163</v>
      </c>
      <c r="D143" t="s">
        <v>952</v>
      </c>
      <c r="E143">
        <v>93.394999999999996</v>
      </c>
      <c r="F143">
        <v>-7.55</v>
      </c>
      <c r="G143" s="129">
        <v>2132885</v>
      </c>
      <c r="H143">
        <v>0.49583343746955799</v>
      </c>
      <c r="I143">
        <v>1548982</v>
      </c>
      <c r="J143">
        <v>0</v>
      </c>
      <c r="K143">
        <v>0.67482731739393298</v>
      </c>
      <c r="L143" s="130">
        <v>235775.98060000001</v>
      </c>
      <c r="M143" s="129">
        <v>41317</v>
      </c>
      <c r="N143">
        <v>51</v>
      </c>
      <c r="O143">
        <v>19.770486999999999</v>
      </c>
      <c r="P143">
        <v>4</v>
      </c>
      <c r="Q143">
        <v>-92.59</v>
      </c>
      <c r="R143">
        <v>12546</v>
      </c>
      <c r="S143">
        <v>863.15798299999994</v>
      </c>
      <c r="T143">
        <v>1040.8634885219899</v>
      </c>
      <c r="U143">
        <v>0.50282509059526403</v>
      </c>
      <c r="V143">
        <v>0.13918652131611001</v>
      </c>
      <c r="W143">
        <v>2.1127337473747301E-2</v>
      </c>
      <c r="X143">
        <v>10404</v>
      </c>
      <c r="Y143">
        <v>62.24</v>
      </c>
      <c r="Z143">
        <v>61137.491002570699</v>
      </c>
      <c r="AA143">
        <v>15.253731343283601</v>
      </c>
      <c r="AB143">
        <v>13.8682195212082</v>
      </c>
      <c r="AC143">
        <v>11.52</v>
      </c>
      <c r="AD143">
        <v>74.926908246527802</v>
      </c>
      <c r="AE143">
        <v>0.2334</v>
      </c>
      <c r="AF143">
        <v>0.116013691867234</v>
      </c>
      <c r="AG143">
        <v>0.155992193728416</v>
      </c>
      <c r="AH143">
        <v>0.27492043384325598</v>
      </c>
      <c r="AI143">
        <v>199.577601543193</v>
      </c>
      <c r="AJ143">
        <v>4.9274138401435001</v>
      </c>
      <c r="AK143">
        <v>0.99496508327189803</v>
      </c>
      <c r="AL143">
        <v>2.2610852920176199</v>
      </c>
      <c r="AM143">
        <v>2.25</v>
      </c>
      <c r="AN143">
        <v>1.0841897566593699</v>
      </c>
      <c r="AO143">
        <v>53</v>
      </c>
      <c r="AP143">
        <v>0.35074626865671599</v>
      </c>
      <c r="AQ143">
        <v>7.3</v>
      </c>
      <c r="AR143">
        <v>4.6749678202900604</v>
      </c>
      <c r="AS143">
        <v>-28992.5100000001</v>
      </c>
      <c r="AT143">
        <v>0.594103936539223</v>
      </c>
      <c r="AU143">
        <v>10829185.4</v>
      </c>
    </row>
    <row r="144" spans="1:47" ht="15" x14ac:dyDescent="0.25">
      <c r="A144" t="s">
        <v>1115</v>
      </c>
      <c r="B144" t="s">
        <v>164</v>
      </c>
      <c r="C144" t="s">
        <v>148</v>
      </c>
      <c r="D144" t="s">
        <v>954</v>
      </c>
      <c r="E144">
        <v>90.879000000000005</v>
      </c>
      <c r="F144">
        <v>5.71</v>
      </c>
      <c r="G144" s="129">
        <v>738134</v>
      </c>
      <c r="H144">
        <v>0.35818887963438201</v>
      </c>
      <c r="I144">
        <v>738134</v>
      </c>
      <c r="J144">
        <v>0</v>
      </c>
      <c r="K144">
        <v>0.70984657292712505</v>
      </c>
      <c r="L144" s="130">
        <v>184644.40410000001</v>
      </c>
      <c r="M144" s="129">
        <v>41955</v>
      </c>
      <c r="N144">
        <v>103</v>
      </c>
      <c r="O144">
        <v>38.331434000000002</v>
      </c>
      <c r="P144">
        <v>14</v>
      </c>
      <c r="Q144">
        <v>33.340000000000003</v>
      </c>
      <c r="R144">
        <v>12161.2</v>
      </c>
      <c r="S144">
        <v>2587.6646519999999</v>
      </c>
      <c r="T144">
        <v>3205.6513606795302</v>
      </c>
      <c r="U144">
        <v>0.48259063361816201</v>
      </c>
      <c r="V144">
        <v>0.13509863101070799</v>
      </c>
      <c r="W144">
        <v>0.16352673275223101</v>
      </c>
      <c r="X144">
        <v>9816.7000000000007</v>
      </c>
      <c r="Y144">
        <v>159</v>
      </c>
      <c r="Z144">
        <v>68990.138364779894</v>
      </c>
      <c r="AA144">
        <v>18.018867924528301</v>
      </c>
      <c r="AB144">
        <v>16.274620452830199</v>
      </c>
      <c r="AC144">
        <v>15</v>
      </c>
      <c r="AD144">
        <v>172.51097680000001</v>
      </c>
      <c r="AE144">
        <v>0.18429999999999999</v>
      </c>
      <c r="AF144">
        <v>0.106137139249253</v>
      </c>
      <c r="AG144">
        <v>0.15081679633092199</v>
      </c>
      <c r="AH144">
        <v>0.26021495201405798</v>
      </c>
      <c r="AI144">
        <v>166.372794738783</v>
      </c>
      <c r="AJ144">
        <v>10.816396681199601</v>
      </c>
      <c r="AK144">
        <v>1.218506423672</v>
      </c>
      <c r="AL144">
        <v>3.0317774907843398</v>
      </c>
      <c r="AM144">
        <v>0.9</v>
      </c>
      <c r="AN144">
        <v>1.9534776304511601</v>
      </c>
      <c r="AO144">
        <v>36</v>
      </c>
      <c r="AP144">
        <v>1.6304347826087001E-2</v>
      </c>
      <c r="AQ144">
        <v>30.28</v>
      </c>
      <c r="AR144">
        <v>3.61190409543156</v>
      </c>
      <c r="AS144">
        <v>117245.06</v>
      </c>
      <c r="AT144">
        <v>0.424106131216127</v>
      </c>
      <c r="AU144">
        <v>31469035.219999999</v>
      </c>
    </row>
    <row r="145" spans="1:47" ht="15" x14ac:dyDescent="0.25">
      <c r="A145" t="s">
        <v>1116</v>
      </c>
      <c r="B145" t="s">
        <v>493</v>
      </c>
      <c r="C145" t="s">
        <v>121</v>
      </c>
      <c r="D145" t="s">
        <v>953</v>
      </c>
      <c r="E145">
        <v>97.28</v>
      </c>
      <c r="F145">
        <v>25.64</v>
      </c>
      <c r="G145" s="129">
        <v>-4435460</v>
      </c>
      <c r="H145">
        <v>0.38587630284159202</v>
      </c>
      <c r="I145">
        <v>-3949698</v>
      </c>
      <c r="J145">
        <v>0</v>
      </c>
      <c r="K145">
        <v>0.87164937264466802</v>
      </c>
      <c r="L145" s="130">
        <v>268567.14769999997</v>
      </c>
      <c r="M145" s="129">
        <v>64653</v>
      </c>
      <c r="N145">
        <v>182</v>
      </c>
      <c r="O145">
        <v>239.50796700000001</v>
      </c>
      <c r="P145">
        <v>19</v>
      </c>
      <c r="Q145">
        <v>-23.47</v>
      </c>
      <c r="R145">
        <v>17962.8</v>
      </c>
      <c r="S145">
        <v>16148.686454000001</v>
      </c>
      <c r="T145">
        <v>21158.110144963201</v>
      </c>
      <c r="U145">
        <v>0.220841102845033</v>
      </c>
      <c r="V145">
        <v>0.150762061727748</v>
      </c>
      <c r="W145">
        <v>0.11338425439218699</v>
      </c>
      <c r="X145">
        <v>13709.9</v>
      </c>
      <c r="Y145">
        <v>1135.31</v>
      </c>
      <c r="Z145">
        <v>92616.706740890106</v>
      </c>
      <c r="AA145">
        <v>14.1307359307359</v>
      </c>
      <c r="AB145">
        <v>14.2240326025491</v>
      </c>
      <c r="AC145">
        <v>102</v>
      </c>
      <c r="AD145">
        <v>158.32045543137301</v>
      </c>
      <c r="AE145">
        <v>0.25800000000000001</v>
      </c>
      <c r="AF145">
        <v>0.113709980550421</v>
      </c>
      <c r="AG145">
        <v>0.141698232810053</v>
      </c>
      <c r="AH145">
        <v>0.257652647660085</v>
      </c>
      <c r="AI145">
        <v>150.92657888569599</v>
      </c>
      <c r="AJ145">
        <v>9.5389962400493005</v>
      </c>
      <c r="AK145">
        <v>2.2335981300358698</v>
      </c>
      <c r="AL145">
        <v>3.9442795657101</v>
      </c>
      <c r="AM145">
        <v>2</v>
      </c>
      <c r="AN145">
        <v>0.79851553892854998</v>
      </c>
      <c r="AO145">
        <v>42</v>
      </c>
      <c r="AP145">
        <v>4.70740660764414E-2</v>
      </c>
      <c r="AQ145">
        <v>211.62</v>
      </c>
      <c r="AR145">
        <v>4.97536460363819</v>
      </c>
      <c r="AS145">
        <v>711827.26</v>
      </c>
      <c r="AT145">
        <v>0.354300918575779</v>
      </c>
      <c r="AU145">
        <v>290074883.94</v>
      </c>
    </row>
    <row r="146" spans="1:47" ht="15" x14ac:dyDescent="0.25">
      <c r="A146" t="s">
        <v>1117</v>
      </c>
      <c r="B146" t="s">
        <v>165</v>
      </c>
      <c r="C146" t="s">
        <v>108</v>
      </c>
      <c r="D146" t="s">
        <v>951</v>
      </c>
      <c r="E146">
        <v>45.250999999999998</v>
      </c>
      <c r="F146">
        <v>-3.73</v>
      </c>
      <c r="G146" s="129">
        <v>-404937</v>
      </c>
      <c r="H146">
        <v>0.45455198181031298</v>
      </c>
      <c r="I146">
        <v>-404937</v>
      </c>
      <c r="J146">
        <v>0</v>
      </c>
      <c r="K146">
        <v>0.61526165525505305</v>
      </c>
      <c r="L146" s="130">
        <v>79732.107600000003</v>
      </c>
      <c r="M146" t="s">
        <v>944</v>
      </c>
      <c r="N146">
        <v>4</v>
      </c>
      <c r="O146">
        <v>525.75377900000001</v>
      </c>
      <c r="P146">
        <v>180.42</v>
      </c>
      <c r="Q146">
        <v>-56.44</v>
      </c>
      <c r="R146">
        <v>35244.1</v>
      </c>
      <c r="S146">
        <v>1206.9386549999999</v>
      </c>
      <c r="T146">
        <v>1809.6161365256801</v>
      </c>
      <c r="U146">
        <v>0</v>
      </c>
      <c r="V146">
        <v>0</v>
      </c>
      <c r="W146">
        <v>0</v>
      </c>
      <c r="X146">
        <v>23506.400000000001</v>
      </c>
      <c r="Y146">
        <v>119.07</v>
      </c>
      <c r="Z146">
        <v>74312.239355001293</v>
      </c>
      <c r="AA146">
        <v>9.3464566929133905</v>
      </c>
      <c r="AB146">
        <v>10.1363790627362</v>
      </c>
      <c r="AC146">
        <v>16</v>
      </c>
      <c r="AD146">
        <v>75.433665937499995</v>
      </c>
      <c r="AE146">
        <v>0.60199999999999998</v>
      </c>
      <c r="AF146">
        <v>0.111262071052134</v>
      </c>
      <c r="AG146">
        <v>0.15615268668816701</v>
      </c>
      <c r="AH146">
        <v>0.27238606855858999</v>
      </c>
      <c r="AI146">
        <v>521.38855391950301</v>
      </c>
      <c r="AJ146">
        <v>8.8071253837694901</v>
      </c>
      <c r="AK146">
        <v>1.33721454859809</v>
      </c>
      <c r="AL146">
        <v>5.0034138481194503</v>
      </c>
      <c r="AM146">
        <v>0</v>
      </c>
      <c r="AN146">
        <v>0.55407933841867596</v>
      </c>
      <c r="AO146">
        <v>4</v>
      </c>
      <c r="AP146">
        <v>6.18181818181818E-2</v>
      </c>
      <c r="AQ146">
        <v>48.5</v>
      </c>
      <c r="AR146">
        <v>5.8467022994341704</v>
      </c>
      <c r="AS146">
        <v>70436.97</v>
      </c>
      <c r="AT146">
        <v>0.59247234713663</v>
      </c>
      <c r="AU146">
        <v>42537500.960000001</v>
      </c>
    </row>
    <row r="147" spans="1:47" ht="15" x14ac:dyDescent="0.25">
      <c r="A147" t="s">
        <v>1118</v>
      </c>
      <c r="B147" t="s">
        <v>447</v>
      </c>
      <c r="C147" t="s">
        <v>327</v>
      </c>
      <c r="D147" t="s">
        <v>951</v>
      </c>
      <c r="E147">
        <v>79.983000000000004</v>
      </c>
      <c r="F147">
        <v>-3.25</v>
      </c>
      <c r="G147" s="129">
        <v>-948031</v>
      </c>
      <c r="H147">
        <v>0.31263526038362</v>
      </c>
      <c r="I147">
        <v>-947071</v>
      </c>
      <c r="J147">
        <v>1.44340297539679E-2</v>
      </c>
      <c r="K147">
        <v>0.832758032144432</v>
      </c>
      <c r="L147" s="130">
        <v>142419.23079999999</v>
      </c>
      <c r="M147" s="129">
        <v>40316</v>
      </c>
      <c r="N147">
        <v>69</v>
      </c>
      <c r="O147">
        <v>27.801976</v>
      </c>
      <c r="P147">
        <v>13.44</v>
      </c>
      <c r="Q147">
        <v>4.17</v>
      </c>
      <c r="R147">
        <v>16112.3</v>
      </c>
      <c r="S147">
        <v>1119.9406670000001</v>
      </c>
      <c r="T147">
        <v>1431.5520800556701</v>
      </c>
      <c r="U147">
        <v>0.60150553940015095</v>
      </c>
      <c r="V147">
        <v>0.242627522159618</v>
      </c>
      <c r="W147">
        <v>8.9290444526736695E-4</v>
      </c>
      <c r="X147">
        <v>12605</v>
      </c>
      <c r="Y147">
        <v>101.8</v>
      </c>
      <c r="Z147">
        <v>50619.855697446001</v>
      </c>
      <c r="AA147">
        <v>8.8160000000000007</v>
      </c>
      <c r="AB147">
        <v>11.0013817976424</v>
      </c>
      <c r="AC147">
        <v>9.82</v>
      </c>
      <c r="AD147">
        <v>114.04691109979601</v>
      </c>
      <c r="AE147">
        <v>0.25800000000000001</v>
      </c>
      <c r="AF147">
        <v>0.10500591391693601</v>
      </c>
      <c r="AG147">
        <v>0.169466018452578</v>
      </c>
      <c r="AH147">
        <v>0.27629269090902597</v>
      </c>
      <c r="AI147">
        <v>227.966541016766</v>
      </c>
      <c r="AJ147">
        <v>7.9634452761163903</v>
      </c>
      <c r="AK147">
        <v>0.86684288450465896</v>
      </c>
      <c r="AL147">
        <v>3.7645678374048699</v>
      </c>
      <c r="AM147">
        <v>3.5</v>
      </c>
      <c r="AN147">
        <v>2.0780736706895602</v>
      </c>
      <c r="AO147">
        <v>129</v>
      </c>
      <c r="AP147">
        <v>2.93685756240822E-3</v>
      </c>
      <c r="AQ147">
        <v>4.83</v>
      </c>
      <c r="AR147">
        <v>3.8274654674889002</v>
      </c>
      <c r="AS147">
        <v>-9107.6299999999992</v>
      </c>
      <c r="AT147">
        <v>0.56193949146851396</v>
      </c>
      <c r="AU147">
        <v>18044773.289999999</v>
      </c>
    </row>
    <row r="148" spans="1:47" ht="15" x14ac:dyDescent="0.25">
      <c r="A148" t="s">
        <v>1119</v>
      </c>
      <c r="B148" t="s">
        <v>786</v>
      </c>
      <c r="C148" t="s">
        <v>133</v>
      </c>
      <c r="D148" t="s">
        <v>951</v>
      </c>
      <c r="E148">
        <v>82.489000000000004</v>
      </c>
      <c r="F148">
        <v>-5.64</v>
      </c>
      <c r="G148" s="129">
        <v>-854117</v>
      </c>
      <c r="H148">
        <v>0.26589510664383298</v>
      </c>
      <c r="I148">
        <v>-854117</v>
      </c>
      <c r="J148">
        <v>8.3962199856305007E-3</v>
      </c>
      <c r="K148">
        <v>0.77643561268569095</v>
      </c>
      <c r="L148" s="130">
        <v>358351.55099999998</v>
      </c>
      <c r="M148" s="129">
        <v>38144</v>
      </c>
      <c r="N148">
        <v>34</v>
      </c>
      <c r="O148">
        <v>28.333061000000001</v>
      </c>
      <c r="P148">
        <v>0</v>
      </c>
      <c r="Q148">
        <v>107.81</v>
      </c>
      <c r="R148">
        <v>17819.400000000001</v>
      </c>
      <c r="S148">
        <v>1034.714708</v>
      </c>
      <c r="T148">
        <v>1288.0987828510099</v>
      </c>
      <c r="U148">
        <v>0.50803728499817502</v>
      </c>
      <c r="V148">
        <v>0.14986471227390699</v>
      </c>
      <c r="W148">
        <v>0</v>
      </c>
      <c r="X148">
        <v>14314.1</v>
      </c>
      <c r="Y148">
        <v>82.25</v>
      </c>
      <c r="Z148">
        <v>58695.144680851103</v>
      </c>
      <c r="AA148">
        <v>13.23</v>
      </c>
      <c r="AB148">
        <v>12.5801180303951</v>
      </c>
      <c r="AC148">
        <v>14</v>
      </c>
      <c r="AD148">
        <v>73.908193428571394</v>
      </c>
      <c r="AE148">
        <v>0.47910000000000003</v>
      </c>
      <c r="AF148">
        <v>0.10627697619219199</v>
      </c>
      <c r="AG148">
        <v>0.21321616600812199</v>
      </c>
      <c r="AH148">
        <v>0.32323570056293999</v>
      </c>
      <c r="AI148">
        <v>302.73078905533401</v>
      </c>
      <c r="AJ148">
        <v>5.3720379900395896</v>
      </c>
      <c r="AK148">
        <v>1.1251517047631201</v>
      </c>
      <c r="AL148">
        <v>2.2221659430468601</v>
      </c>
      <c r="AM148">
        <v>3.8</v>
      </c>
      <c r="AN148">
        <v>1.54741614581661</v>
      </c>
      <c r="AO148">
        <v>239</v>
      </c>
      <c r="AP148">
        <v>1.4285714285714299E-2</v>
      </c>
      <c r="AQ148">
        <v>2.0299999999999998</v>
      </c>
      <c r="AR148">
        <v>3.67279494761384</v>
      </c>
      <c r="AS148">
        <v>-19879.509999999998</v>
      </c>
      <c r="AT148">
        <v>0.42586081075059401</v>
      </c>
      <c r="AU148">
        <v>18437984.190000001</v>
      </c>
    </row>
    <row r="149" spans="1:47" ht="15" x14ac:dyDescent="0.25">
      <c r="A149" t="s">
        <v>1120</v>
      </c>
      <c r="B149" t="s">
        <v>535</v>
      </c>
      <c r="C149" t="s">
        <v>536</v>
      </c>
      <c r="D149" t="s">
        <v>952</v>
      </c>
      <c r="E149">
        <v>98.870999999999995</v>
      </c>
      <c r="F149">
        <v>-8.25</v>
      </c>
      <c r="G149" s="129">
        <v>3241886</v>
      </c>
      <c r="H149">
        <v>0.85713842350477198</v>
      </c>
      <c r="I149">
        <v>3241886</v>
      </c>
      <c r="J149">
        <v>0</v>
      </c>
      <c r="K149">
        <v>0.55871754511431004</v>
      </c>
      <c r="L149" s="130">
        <v>624428.17859999998</v>
      </c>
      <c r="M149" s="129">
        <v>37946.5</v>
      </c>
      <c r="N149">
        <v>158</v>
      </c>
      <c r="O149">
        <v>14.612997</v>
      </c>
      <c r="P149">
        <v>0.53</v>
      </c>
      <c r="Q149">
        <v>182.5</v>
      </c>
      <c r="R149">
        <v>16260.9</v>
      </c>
      <c r="S149">
        <v>1472.197999</v>
      </c>
      <c r="T149">
        <v>1737.8312062687301</v>
      </c>
      <c r="U149">
        <v>0.20667455071034899</v>
      </c>
      <c r="V149">
        <v>0.103656211395245</v>
      </c>
      <c r="W149">
        <v>0.18485756344245599</v>
      </c>
      <c r="X149">
        <v>13775.4</v>
      </c>
      <c r="Y149">
        <v>112.72</v>
      </c>
      <c r="Z149">
        <v>67755.287437899198</v>
      </c>
      <c r="AA149">
        <v>15.4453125</v>
      </c>
      <c r="AB149">
        <v>13.0606635823279</v>
      </c>
      <c r="AC149">
        <v>8.5</v>
      </c>
      <c r="AD149">
        <v>173.19976458823501</v>
      </c>
      <c r="AE149">
        <v>0.2334</v>
      </c>
      <c r="AF149">
        <v>0.123079927815528</v>
      </c>
      <c r="AG149">
        <v>0.11314490975138899</v>
      </c>
      <c r="AH149">
        <v>0.23784196153762299</v>
      </c>
      <c r="AI149">
        <v>201.854641971973</v>
      </c>
      <c r="AJ149">
        <v>13.8332045966955</v>
      </c>
      <c r="AK149">
        <v>1.10687831880742</v>
      </c>
      <c r="AL149">
        <v>3.5041263249991599</v>
      </c>
      <c r="AM149">
        <v>1</v>
      </c>
      <c r="AN149">
        <v>1.73911823491426</v>
      </c>
      <c r="AO149">
        <v>149</v>
      </c>
      <c r="AP149">
        <v>3.9612676056338003E-2</v>
      </c>
      <c r="AQ149">
        <v>7.5</v>
      </c>
      <c r="AR149">
        <v>3.9125011633317799</v>
      </c>
      <c r="AS149">
        <v>-207226.23999999999</v>
      </c>
      <c r="AT149">
        <v>0.57771516581929006</v>
      </c>
      <c r="AU149">
        <v>23939273.5</v>
      </c>
    </row>
    <row r="150" spans="1:47" ht="15" x14ac:dyDescent="0.25">
      <c r="A150" t="s">
        <v>1121</v>
      </c>
      <c r="B150" t="s">
        <v>548</v>
      </c>
      <c r="C150" t="s">
        <v>243</v>
      </c>
      <c r="D150" t="s">
        <v>952</v>
      </c>
      <c r="E150">
        <v>78.685000000000002</v>
      </c>
      <c r="F150">
        <v>-9.42</v>
      </c>
      <c r="G150" s="129">
        <v>2936101</v>
      </c>
      <c r="H150">
        <v>1.2204016373329301</v>
      </c>
      <c r="I150">
        <v>3048702</v>
      </c>
      <c r="J150">
        <v>0</v>
      </c>
      <c r="K150">
        <v>0.54083155067274202</v>
      </c>
      <c r="L150" s="130">
        <v>319203.95429999998</v>
      </c>
      <c r="M150" s="129">
        <v>43984</v>
      </c>
      <c r="N150">
        <v>113</v>
      </c>
      <c r="O150">
        <v>27.050857000000001</v>
      </c>
      <c r="P150">
        <v>0</v>
      </c>
      <c r="Q150">
        <v>-150.87</v>
      </c>
      <c r="R150">
        <v>16272.1</v>
      </c>
      <c r="S150">
        <v>898.13255700000002</v>
      </c>
      <c r="T150">
        <v>1136.93138304629</v>
      </c>
      <c r="U150">
        <v>0.47612335580882398</v>
      </c>
      <c r="V150">
        <v>0.168554773813861</v>
      </c>
      <c r="W150">
        <v>2.30534121479353E-3</v>
      </c>
      <c r="X150">
        <v>12854.3</v>
      </c>
      <c r="Y150">
        <v>73.760000000000005</v>
      </c>
      <c r="Z150">
        <v>49714.299078091099</v>
      </c>
      <c r="AA150">
        <v>9.5697674418604706</v>
      </c>
      <c r="AB150">
        <v>12.1764175298265</v>
      </c>
      <c r="AC150">
        <v>7</v>
      </c>
      <c r="AD150">
        <v>128.30465100000001</v>
      </c>
      <c r="AE150">
        <v>0.18429999999999999</v>
      </c>
      <c r="AF150">
        <v>9.9232764313833793E-2</v>
      </c>
      <c r="AG150">
        <v>0.21001487863643201</v>
      </c>
      <c r="AH150">
        <v>0.31051682079788301</v>
      </c>
      <c r="AI150">
        <v>169.57185085096501</v>
      </c>
      <c r="AJ150">
        <v>9.4838890202103805</v>
      </c>
      <c r="AK150">
        <v>1.6173569580690501</v>
      </c>
      <c r="AL150">
        <v>4.4267227409421004</v>
      </c>
      <c r="AM150">
        <v>3</v>
      </c>
      <c r="AN150">
        <v>1.4021108897338499</v>
      </c>
      <c r="AO150">
        <v>107</v>
      </c>
      <c r="AP150">
        <v>0</v>
      </c>
      <c r="AQ150">
        <v>4.79</v>
      </c>
      <c r="AR150">
        <v>3.06134065666622</v>
      </c>
      <c r="AS150">
        <v>9670.75</v>
      </c>
      <c r="AT150">
        <v>0.58391529095112504</v>
      </c>
      <c r="AU150">
        <v>14614477.74</v>
      </c>
    </row>
    <row r="151" spans="1:47" ht="15" x14ac:dyDescent="0.25">
      <c r="A151" t="s">
        <v>1122</v>
      </c>
      <c r="B151" t="s">
        <v>166</v>
      </c>
      <c r="C151" t="s">
        <v>167</v>
      </c>
      <c r="D151" t="s">
        <v>950</v>
      </c>
      <c r="E151">
        <v>67.802999999999997</v>
      </c>
      <c r="F151">
        <v>0.04</v>
      </c>
      <c r="G151" s="129">
        <v>3699944</v>
      </c>
      <c r="H151">
        <v>0.37666487878619398</v>
      </c>
      <c r="I151">
        <v>3944926</v>
      </c>
      <c r="J151">
        <v>0</v>
      </c>
      <c r="K151">
        <v>0.74080052607202895</v>
      </c>
      <c r="L151" s="130">
        <v>94866.073300000004</v>
      </c>
      <c r="M151" s="129">
        <v>33501</v>
      </c>
      <c r="N151">
        <v>58</v>
      </c>
      <c r="O151">
        <v>93.794185999999996</v>
      </c>
      <c r="P151">
        <v>63</v>
      </c>
      <c r="Q151">
        <v>-221.43</v>
      </c>
      <c r="R151">
        <v>17359.5</v>
      </c>
      <c r="S151">
        <v>1936.797579</v>
      </c>
      <c r="T151">
        <v>2911.7096930872199</v>
      </c>
      <c r="U151">
        <v>0.99793704254728399</v>
      </c>
      <c r="V151">
        <v>0.23242518210520699</v>
      </c>
      <c r="W151">
        <v>2.6172869353839699E-3</v>
      </c>
      <c r="X151">
        <v>11547.1</v>
      </c>
      <c r="Y151">
        <v>174.75</v>
      </c>
      <c r="Z151">
        <v>61901.5236051502</v>
      </c>
      <c r="AA151">
        <v>11.5</v>
      </c>
      <c r="AB151">
        <v>11.083247948497901</v>
      </c>
      <c r="AC151">
        <v>21.6</v>
      </c>
      <c r="AD151">
        <v>89.666554583333294</v>
      </c>
      <c r="AE151">
        <v>0.43</v>
      </c>
      <c r="AF151">
        <v>0.102763400682245</v>
      </c>
      <c r="AG151">
        <v>0.227707460660865</v>
      </c>
      <c r="AH151">
        <v>0.33429997409976597</v>
      </c>
      <c r="AI151">
        <v>228.84632075430699</v>
      </c>
      <c r="AJ151">
        <v>9.68434560915464</v>
      </c>
      <c r="AK151">
        <v>1.4961119646954499</v>
      </c>
      <c r="AL151">
        <v>4.8940409359495902</v>
      </c>
      <c r="AM151">
        <v>0.5</v>
      </c>
      <c r="AN151">
        <v>1.04220565984976</v>
      </c>
      <c r="AO151">
        <v>14</v>
      </c>
      <c r="AP151">
        <v>3.2800000000000003E-2</v>
      </c>
      <c r="AQ151">
        <v>85.07</v>
      </c>
      <c r="AR151">
        <v>3.6356870740416198</v>
      </c>
      <c r="AS151">
        <v>-8775.9100000001508</v>
      </c>
      <c r="AT151">
        <v>0.75646062706644401</v>
      </c>
      <c r="AU151">
        <v>33621900.609999999</v>
      </c>
    </row>
    <row r="152" spans="1:47" ht="15" x14ac:dyDescent="0.25">
      <c r="A152" t="s">
        <v>1123</v>
      </c>
      <c r="B152" t="s">
        <v>629</v>
      </c>
      <c r="C152" t="s">
        <v>334</v>
      </c>
      <c r="D152" t="s">
        <v>950</v>
      </c>
      <c r="E152">
        <v>95.721999999999994</v>
      </c>
      <c r="F152">
        <v>-0.71</v>
      </c>
      <c r="G152" s="129">
        <v>1076638</v>
      </c>
      <c r="H152">
        <v>0.22412771862244699</v>
      </c>
      <c r="I152">
        <v>903267</v>
      </c>
      <c r="J152">
        <v>0</v>
      </c>
      <c r="K152">
        <v>0.704034929339178</v>
      </c>
      <c r="L152" s="130">
        <v>197931.31820000001</v>
      </c>
      <c r="M152" s="129">
        <v>44099</v>
      </c>
      <c r="N152">
        <v>108</v>
      </c>
      <c r="O152">
        <v>45.212037000000002</v>
      </c>
      <c r="P152">
        <v>0</v>
      </c>
      <c r="Q152">
        <v>174.07</v>
      </c>
      <c r="R152">
        <v>12318.7</v>
      </c>
      <c r="S152">
        <v>2028.7807519999999</v>
      </c>
      <c r="T152">
        <v>2448.7529965006102</v>
      </c>
      <c r="U152">
        <v>0.41454559896179499</v>
      </c>
      <c r="V152">
        <v>0.15792508070877001</v>
      </c>
      <c r="W152">
        <v>4.9290688459765098E-4</v>
      </c>
      <c r="X152">
        <v>10206</v>
      </c>
      <c r="Y152">
        <v>125.25</v>
      </c>
      <c r="Z152">
        <v>61870.170059880198</v>
      </c>
      <c r="AA152">
        <v>15.789473684210501</v>
      </c>
      <c r="AB152">
        <v>16.197850315369301</v>
      </c>
      <c r="AC152">
        <v>13.75</v>
      </c>
      <c r="AD152">
        <v>147.547691054545</v>
      </c>
      <c r="AE152">
        <v>0.18429999999999999</v>
      </c>
      <c r="AF152">
        <v>0.11262972484799499</v>
      </c>
      <c r="AG152">
        <v>0.200557859874087</v>
      </c>
      <c r="AH152">
        <v>0.31479441268833802</v>
      </c>
      <c r="AI152">
        <v>190.28177373007699</v>
      </c>
      <c r="AJ152">
        <v>8.1647044865816998</v>
      </c>
      <c r="AK152">
        <v>1.64420870894208</v>
      </c>
      <c r="AL152">
        <v>2.7566168013677301</v>
      </c>
      <c r="AM152">
        <v>4.3600000000000003</v>
      </c>
      <c r="AN152">
        <v>1.5801819785608</v>
      </c>
      <c r="AO152">
        <v>192</v>
      </c>
      <c r="AP152">
        <v>0.13476874003189801</v>
      </c>
      <c r="AQ152">
        <v>5.46</v>
      </c>
      <c r="AR152">
        <v>4.6373170429322697</v>
      </c>
      <c r="AS152">
        <v>-95022.29</v>
      </c>
      <c r="AT152">
        <v>0.50776802716826996</v>
      </c>
      <c r="AU152">
        <v>24991870.309999999</v>
      </c>
    </row>
    <row r="153" spans="1:47" ht="15" x14ac:dyDescent="0.25">
      <c r="A153" t="s">
        <v>1124</v>
      </c>
      <c r="B153" t="s">
        <v>168</v>
      </c>
      <c r="C153" t="s">
        <v>167</v>
      </c>
      <c r="D153" t="s">
        <v>952</v>
      </c>
      <c r="E153">
        <v>78.924999999999997</v>
      </c>
      <c r="F153">
        <v>-8.1300000000000008</v>
      </c>
      <c r="G153" s="129">
        <v>1427832</v>
      </c>
      <c r="H153">
        <v>0.194529416670987</v>
      </c>
      <c r="I153">
        <v>909526</v>
      </c>
      <c r="J153">
        <v>3.4697377567897E-3</v>
      </c>
      <c r="K153">
        <v>0.64014807696837095</v>
      </c>
      <c r="L153" s="130">
        <v>146667.658</v>
      </c>
      <c r="M153" s="129">
        <v>36257.5</v>
      </c>
      <c r="N153">
        <v>42</v>
      </c>
      <c r="O153">
        <v>28.283795999999999</v>
      </c>
      <c r="P153">
        <v>0</v>
      </c>
      <c r="Q153">
        <v>-183.52</v>
      </c>
      <c r="R153">
        <v>14442.6</v>
      </c>
      <c r="S153">
        <v>939.07859900000005</v>
      </c>
      <c r="T153">
        <v>1244.3683008410901</v>
      </c>
      <c r="U153">
        <v>0.60128884270314398</v>
      </c>
      <c r="V153">
        <v>0.19375996449472899</v>
      </c>
      <c r="W153">
        <v>4.4935482551658103E-3</v>
      </c>
      <c r="X153">
        <v>10899.3</v>
      </c>
      <c r="Y153">
        <v>75.17</v>
      </c>
      <c r="Z153">
        <v>50468.003325794904</v>
      </c>
      <c r="AA153">
        <v>13.0379746835443</v>
      </c>
      <c r="AB153">
        <v>12.4927311294399</v>
      </c>
      <c r="AC153">
        <v>11.25</v>
      </c>
      <c r="AD153">
        <v>83.473653244444407</v>
      </c>
      <c r="AE153">
        <v>0.17199999999999999</v>
      </c>
      <c r="AF153">
        <v>0.10202742256399</v>
      </c>
      <c r="AG153">
        <v>0.24603885092563901</v>
      </c>
      <c r="AH153">
        <v>0.34943130676337097</v>
      </c>
      <c r="AI153">
        <v>490.93760681048201</v>
      </c>
      <c r="AJ153">
        <v>2.7670305989427999</v>
      </c>
      <c r="AK153">
        <v>0.86572488932366498</v>
      </c>
      <c r="AL153">
        <v>1.67144016970733</v>
      </c>
      <c r="AM153">
        <v>5.0999999999999996</v>
      </c>
      <c r="AN153">
        <v>1.1262646215849801</v>
      </c>
      <c r="AO153">
        <v>31</v>
      </c>
      <c r="AP153">
        <v>5.7971014492753603E-2</v>
      </c>
      <c r="AQ153">
        <v>10.35</v>
      </c>
      <c r="AR153">
        <v>3.9449014763158301</v>
      </c>
      <c r="AS153">
        <v>-19536.900000000001</v>
      </c>
      <c r="AT153">
        <v>0.46423755798480898</v>
      </c>
      <c r="AU153">
        <v>13562776.880000001</v>
      </c>
    </row>
    <row r="154" spans="1:47" ht="15" x14ac:dyDescent="0.25">
      <c r="A154" t="s">
        <v>1125</v>
      </c>
      <c r="B154" t="s">
        <v>602</v>
      </c>
      <c r="C154" t="s">
        <v>603</v>
      </c>
      <c r="D154" t="s">
        <v>952</v>
      </c>
      <c r="E154">
        <v>80.018000000000001</v>
      </c>
      <c r="F154">
        <v>-12.14</v>
      </c>
      <c r="G154" s="129">
        <v>51262</v>
      </c>
      <c r="H154">
        <v>0.32823578561099698</v>
      </c>
      <c r="I154">
        <v>24169</v>
      </c>
      <c r="J154">
        <v>0</v>
      </c>
      <c r="K154">
        <v>0.77496878904296196</v>
      </c>
      <c r="L154" s="130">
        <v>177959.22820000001</v>
      </c>
      <c r="M154" s="129">
        <v>39238</v>
      </c>
      <c r="N154">
        <v>32</v>
      </c>
      <c r="O154">
        <v>13.206828</v>
      </c>
      <c r="P154">
        <v>0</v>
      </c>
      <c r="Q154">
        <v>19.850000000000001</v>
      </c>
      <c r="R154">
        <v>15481.2</v>
      </c>
      <c r="S154">
        <v>702.23750099999995</v>
      </c>
      <c r="T154">
        <v>846.86415391736398</v>
      </c>
      <c r="U154">
        <v>0.50410026023375298</v>
      </c>
      <c r="V154">
        <v>0.16533852839624999</v>
      </c>
      <c r="W154">
        <v>0</v>
      </c>
      <c r="X154">
        <v>12837.3</v>
      </c>
      <c r="Y154">
        <v>53</v>
      </c>
      <c r="Z154">
        <v>63888.301886792498</v>
      </c>
      <c r="AA154">
        <v>17.660377358490599</v>
      </c>
      <c r="AB154">
        <v>13.2497641698113</v>
      </c>
      <c r="AC154">
        <v>9</v>
      </c>
      <c r="AD154">
        <v>78.026388999999995</v>
      </c>
      <c r="AE154">
        <v>0.20880000000000001</v>
      </c>
      <c r="AF154">
        <v>0.116311581334133</v>
      </c>
      <c r="AG154">
        <v>0.188942816237815</v>
      </c>
      <c r="AH154">
        <v>0.305252870484504</v>
      </c>
      <c r="AI154">
        <v>184.72382892579199</v>
      </c>
      <c r="AJ154">
        <v>8.0077274128893006</v>
      </c>
      <c r="AK154">
        <v>1.40211995066297</v>
      </c>
      <c r="AL154">
        <v>4.5431639685476402</v>
      </c>
      <c r="AM154">
        <v>0</v>
      </c>
      <c r="AN154">
        <v>1.39874590951042</v>
      </c>
      <c r="AO154">
        <v>116</v>
      </c>
      <c r="AP154">
        <v>0</v>
      </c>
      <c r="AQ154">
        <v>2.68</v>
      </c>
      <c r="AR154">
        <v>4.24358292105285</v>
      </c>
      <c r="AS154">
        <v>-104262.02</v>
      </c>
      <c r="AT154">
        <v>0.46514019605012402</v>
      </c>
      <c r="AU154">
        <v>10871477.390000001</v>
      </c>
    </row>
    <row r="155" spans="1:47" ht="15" x14ac:dyDescent="0.25">
      <c r="A155" t="s">
        <v>1126</v>
      </c>
      <c r="B155" t="s">
        <v>417</v>
      </c>
      <c r="C155" t="s">
        <v>359</v>
      </c>
      <c r="D155" t="s">
        <v>954</v>
      </c>
      <c r="E155">
        <v>88.968000000000004</v>
      </c>
      <c r="F155">
        <v>5.99</v>
      </c>
      <c r="G155" s="129">
        <v>162531</v>
      </c>
      <c r="H155">
        <v>0.43635818465932102</v>
      </c>
      <c r="I155">
        <v>218739</v>
      </c>
      <c r="J155">
        <v>0</v>
      </c>
      <c r="K155">
        <v>0.67713327892918895</v>
      </c>
      <c r="L155" s="130">
        <v>204880.10879999999</v>
      </c>
      <c r="M155" s="129">
        <v>41324</v>
      </c>
      <c r="N155">
        <v>56</v>
      </c>
      <c r="O155">
        <v>54.751812000000001</v>
      </c>
      <c r="P155">
        <v>1</v>
      </c>
      <c r="Q155">
        <v>-50.62</v>
      </c>
      <c r="R155">
        <v>15143.3</v>
      </c>
      <c r="S155">
        <v>1035.0720140000001</v>
      </c>
      <c r="T155">
        <v>1225.79192255003</v>
      </c>
      <c r="U155">
        <v>0.55651627056743103</v>
      </c>
      <c r="V155">
        <v>0.12014048908484901</v>
      </c>
      <c r="W155">
        <v>0</v>
      </c>
      <c r="X155">
        <v>12787.2</v>
      </c>
      <c r="Y155">
        <v>69.12</v>
      </c>
      <c r="Z155">
        <v>60671.356915509299</v>
      </c>
      <c r="AA155">
        <v>14.5064935064935</v>
      </c>
      <c r="AB155">
        <v>14.975000202546299</v>
      </c>
      <c r="AC155">
        <v>8</v>
      </c>
      <c r="AD155">
        <v>129.38400175000001</v>
      </c>
      <c r="AE155">
        <v>0.34399999999999997</v>
      </c>
      <c r="AF155">
        <v>0.11102017497014401</v>
      </c>
      <c r="AG155">
        <v>0.20242265520195801</v>
      </c>
      <c r="AH155">
        <v>0.32962829002835797</v>
      </c>
      <c r="AI155">
        <v>239.912775769435</v>
      </c>
      <c r="AJ155">
        <v>6.3177250963447404</v>
      </c>
      <c r="AK155">
        <v>2.0858031547113298</v>
      </c>
      <c r="AL155">
        <v>2.3661382370825601</v>
      </c>
      <c r="AM155">
        <v>3.5</v>
      </c>
      <c r="AN155">
        <v>1.7376957443410199</v>
      </c>
      <c r="AO155">
        <v>143</v>
      </c>
      <c r="AP155">
        <v>2.3676880222841201E-2</v>
      </c>
      <c r="AQ155">
        <v>4.87</v>
      </c>
      <c r="AR155">
        <v>3.9093078717108201</v>
      </c>
      <c r="AS155">
        <v>-126905.38</v>
      </c>
      <c r="AT155">
        <v>0.55291912385828601</v>
      </c>
      <c r="AU155">
        <v>15674420.800000001</v>
      </c>
    </row>
    <row r="156" spans="1:47" ht="15" x14ac:dyDescent="0.25">
      <c r="A156" t="s">
        <v>1127</v>
      </c>
      <c r="B156" t="s">
        <v>646</v>
      </c>
      <c r="C156" t="s">
        <v>647</v>
      </c>
      <c r="D156" t="s">
        <v>950</v>
      </c>
      <c r="E156">
        <v>81.316999999999993</v>
      </c>
      <c r="F156">
        <v>-1.96</v>
      </c>
      <c r="G156" s="129">
        <v>-386859</v>
      </c>
      <c r="H156">
        <v>0.588011813904039</v>
      </c>
      <c r="I156">
        <v>-414594</v>
      </c>
      <c r="J156">
        <v>2.5072980703079702E-3</v>
      </c>
      <c r="K156">
        <v>0.85642506889447501</v>
      </c>
      <c r="L156" s="130">
        <v>107310.1452</v>
      </c>
      <c r="M156" s="129">
        <v>36875</v>
      </c>
      <c r="N156">
        <v>5</v>
      </c>
      <c r="O156">
        <v>11.321672</v>
      </c>
      <c r="P156">
        <v>2.79</v>
      </c>
      <c r="Q156">
        <v>2.5299999999999998</v>
      </c>
      <c r="R156">
        <v>20014.400000000001</v>
      </c>
      <c r="S156">
        <v>738.04709500000001</v>
      </c>
      <c r="T156">
        <v>970.34532974571505</v>
      </c>
      <c r="U156">
        <v>0.93738627072300895</v>
      </c>
      <c r="V156">
        <v>0.135527260628267</v>
      </c>
      <c r="W156">
        <v>0</v>
      </c>
      <c r="X156">
        <v>15223</v>
      </c>
      <c r="Y156">
        <v>63.33</v>
      </c>
      <c r="Z156">
        <v>64817.658771514303</v>
      </c>
      <c r="AA156">
        <v>15.4705882352941</v>
      </c>
      <c r="AB156">
        <v>11.6539885520291</v>
      </c>
      <c r="AC156">
        <v>9</v>
      </c>
      <c r="AD156">
        <v>82.005232777777806</v>
      </c>
      <c r="AE156">
        <v>0.44230000000000003</v>
      </c>
      <c r="AF156">
        <v>0.10438651866217601</v>
      </c>
      <c r="AG156">
        <v>0.20639105909875899</v>
      </c>
      <c r="AH156">
        <v>0.31190733925807601</v>
      </c>
      <c r="AI156">
        <v>247.28503267125501</v>
      </c>
      <c r="AJ156">
        <v>5.2895906480811803</v>
      </c>
      <c r="AK156">
        <v>3.0155554824994001E-2</v>
      </c>
      <c r="AL156">
        <v>3.5021182085168898</v>
      </c>
      <c r="AM156">
        <v>0</v>
      </c>
      <c r="AN156">
        <v>0.95981563104462397</v>
      </c>
      <c r="AO156">
        <v>87</v>
      </c>
      <c r="AP156">
        <v>7.10900473933649E-3</v>
      </c>
      <c r="AQ156">
        <v>4.75</v>
      </c>
      <c r="AR156">
        <v>3.4178961252714601</v>
      </c>
      <c r="AS156">
        <v>-118512.35</v>
      </c>
      <c r="AT156">
        <v>0.78833421568819795</v>
      </c>
      <c r="AU156">
        <v>14771559.779999999</v>
      </c>
    </row>
    <row r="157" spans="1:47" ht="15" x14ac:dyDescent="0.25">
      <c r="A157" t="s">
        <v>1128</v>
      </c>
      <c r="B157" t="s">
        <v>777</v>
      </c>
      <c r="C157" t="s">
        <v>123</v>
      </c>
      <c r="D157" t="s">
        <v>951</v>
      </c>
      <c r="E157">
        <v>98.269000000000005</v>
      </c>
      <c r="F157">
        <v>-2.92</v>
      </c>
      <c r="G157" s="129">
        <v>165370</v>
      </c>
      <c r="H157">
        <v>0.549464458010687</v>
      </c>
      <c r="I157">
        <v>170576</v>
      </c>
      <c r="J157">
        <v>0</v>
      </c>
      <c r="K157">
        <v>0.73926924552138595</v>
      </c>
      <c r="L157" s="130">
        <v>281144.05869999999</v>
      </c>
      <c r="M157" s="129">
        <v>46110.5</v>
      </c>
      <c r="N157">
        <v>64</v>
      </c>
      <c r="O157">
        <v>14.418633</v>
      </c>
      <c r="P157">
        <v>0</v>
      </c>
      <c r="Q157">
        <v>134.01</v>
      </c>
      <c r="R157">
        <v>16018</v>
      </c>
      <c r="S157">
        <v>1363.162975</v>
      </c>
      <c r="T157">
        <v>1651.25977114134</v>
      </c>
      <c r="U157">
        <v>0.3073494510075</v>
      </c>
      <c r="V157">
        <v>0.13057269179424399</v>
      </c>
      <c r="W157">
        <v>5.59421737521884E-4</v>
      </c>
      <c r="X157">
        <v>13223.4</v>
      </c>
      <c r="Y157">
        <v>96.07</v>
      </c>
      <c r="Z157">
        <v>75851.624856875205</v>
      </c>
      <c r="AA157">
        <v>17.192307692307701</v>
      </c>
      <c r="AB157">
        <v>14.18926798168</v>
      </c>
      <c r="AC157">
        <v>9.31</v>
      </c>
      <c r="AD157">
        <v>146.419223952739</v>
      </c>
      <c r="AE157">
        <v>0.17199999999999999</v>
      </c>
      <c r="AF157">
        <v>0.110461787065115</v>
      </c>
      <c r="AG157">
        <v>0.205387524347865</v>
      </c>
      <c r="AH157">
        <v>0.31951314553191401</v>
      </c>
      <c r="AI157">
        <v>184.03742223118999</v>
      </c>
      <c r="AJ157">
        <v>8.3969600554862396</v>
      </c>
      <c r="AK157">
        <v>1.44970969374943</v>
      </c>
      <c r="AL157">
        <v>3.9349946785823899</v>
      </c>
      <c r="AM157">
        <v>2</v>
      </c>
      <c r="AN157">
        <v>1.3661349923464401</v>
      </c>
      <c r="AO157">
        <v>105</v>
      </c>
      <c r="AP157">
        <v>2.3648648648648601E-2</v>
      </c>
      <c r="AQ157">
        <v>8.18</v>
      </c>
      <c r="AR157">
        <v>4.9301465931443698</v>
      </c>
      <c r="AS157">
        <v>21451.51</v>
      </c>
      <c r="AT157">
        <v>0.52674063666769799</v>
      </c>
      <c r="AU157">
        <v>21835191.890000001</v>
      </c>
    </row>
    <row r="158" spans="1:47" ht="15" x14ac:dyDescent="0.25">
      <c r="A158" t="s">
        <v>1129</v>
      </c>
      <c r="B158" t="s">
        <v>169</v>
      </c>
      <c r="C158" t="s">
        <v>170</v>
      </c>
      <c r="D158" t="s">
        <v>950</v>
      </c>
      <c r="E158">
        <v>90.429000000000002</v>
      </c>
      <c r="F158">
        <v>0.91</v>
      </c>
      <c r="G158" s="129">
        <v>341825</v>
      </c>
      <c r="H158">
        <v>0.38930717843962398</v>
      </c>
      <c r="I158">
        <v>324164</v>
      </c>
      <c r="J158">
        <v>9.5690368315136803E-3</v>
      </c>
      <c r="K158">
        <v>0.73693300430018205</v>
      </c>
      <c r="L158" s="130">
        <v>175459.02590000001</v>
      </c>
      <c r="M158" s="129">
        <v>40262</v>
      </c>
      <c r="N158">
        <v>177</v>
      </c>
      <c r="O158">
        <v>58.017111999999997</v>
      </c>
      <c r="P158">
        <v>0</v>
      </c>
      <c r="Q158">
        <v>-50.19</v>
      </c>
      <c r="R158">
        <v>16087.5</v>
      </c>
      <c r="S158">
        <v>1785.063791</v>
      </c>
      <c r="T158">
        <v>2279.6111817262999</v>
      </c>
      <c r="U158">
        <v>0.49898562532659702</v>
      </c>
      <c r="V158">
        <v>0.19678589458319301</v>
      </c>
      <c r="W158">
        <v>5.0404237906588097E-3</v>
      </c>
      <c r="X158">
        <v>12597.4</v>
      </c>
      <c r="Y158">
        <v>129.02000000000001</v>
      </c>
      <c r="Z158">
        <v>68096.862424430306</v>
      </c>
      <c r="AA158">
        <v>12.753521126760599</v>
      </c>
      <c r="AB158">
        <v>13.835558758332001</v>
      </c>
      <c r="AC158">
        <v>10</v>
      </c>
      <c r="AD158">
        <v>178.5063791</v>
      </c>
      <c r="AE158">
        <v>0.35630000000000001</v>
      </c>
      <c r="AF158">
        <v>0.108624699709261</v>
      </c>
      <c r="AG158">
        <v>0.179782578071885</v>
      </c>
      <c r="AH158">
        <v>0.30074768377983802</v>
      </c>
      <c r="AI158">
        <v>198.24053447510701</v>
      </c>
      <c r="AJ158">
        <v>8.9085795146267603</v>
      </c>
      <c r="AK158">
        <v>1.09353277456255</v>
      </c>
      <c r="AL158">
        <v>3.14472713297463</v>
      </c>
      <c r="AM158">
        <v>0.5</v>
      </c>
      <c r="AN158">
        <v>1.36101031858888</v>
      </c>
      <c r="AO158">
        <v>117</v>
      </c>
      <c r="AP158">
        <v>0</v>
      </c>
      <c r="AQ158">
        <v>8.4</v>
      </c>
      <c r="AR158">
        <v>4.5418567287705702</v>
      </c>
      <c r="AS158">
        <v>86207.47</v>
      </c>
      <c r="AT158">
        <v>0.51717417245448405</v>
      </c>
      <c r="AU158">
        <v>28717282.620000001</v>
      </c>
    </row>
    <row r="159" spans="1:47" ht="15" x14ac:dyDescent="0.25">
      <c r="A159" t="s">
        <v>1130</v>
      </c>
      <c r="B159" t="s">
        <v>772</v>
      </c>
      <c r="C159" t="s">
        <v>129</v>
      </c>
      <c r="D159" t="s">
        <v>951</v>
      </c>
      <c r="E159">
        <v>92.146000000000001</v>
      </c>
      <c r="F159">
        <v>-2.14</v>
      </c>
      <c r="G159" s="129">
        <v>385864</v>
      </c>
      <c r="H159">
        <v>0.75214801770892803</v>
      </c>
      <c r="I159">
        <v>385864</v>
      </c>
      <c r="J159">
        <v>5.3896260961395197E-3</v>
      </c>
      <c r="K159">
        <v>0.73363811177860605</v>
      </c>
      <c r="L159" s="130">
        <v>182537.103</v>
      </c>
      <c r="M159" s="129">
        <v>40750</v>
      </c>
      <c r="N159">
        <v>26</v>
      </c>
      <c r="O159">
        <v>9.399661</v>
      </c>
      <c r="P159">
        <v>0</v>
      </c>
      <c r="Q159">
        <v>-1.8899999999999899</v>
      </c>
      <c r="R159">
        <v>17202.8</v>
      </c>
      <c r="S159">
        <v>488.99627199999998</v>
      </c>
      <c r="T159">
        <v>589.50511733004203</v>
      </c>
      <c r="U159">
        <v>0.44626090114650202</v>
      </c>
      <c r="V159">
        <v>0.13426353279028699</v>
      </c>
      <c r="W159">
        <v>0</v>
      </c>
      <c r="X159">
        <v>14269.7</v>
      </c>
      <c r="Y159">
        <v>41.67</v>
      </c>
      <c r="Z159">
        <v>57402.121670266402</v>
      </c>
      <c r="AA159">
        <v>11.2272727272727</v>
      </c>
      <c r="AB159">
        <v>11.7349717302616</v>
      </c>
      <c r="AC159">
        <v>5</v>
      </c>
      <c r="AD159">
        <v>97.799254399999995</v>
      </c>
      <c r="AE159">
        <v>0.30709999999999998</v>
      </c>
      <c r="AF159">
        <v>0.10402655598758</v>
      </c>
      <c r="AG159">
        <v>0.19750093639831601</v>
      </c>
      <c r="AH159">
        <v>0.30882318303489298</v>
      </c>
      <c r="AI159">
        <v>213.375859847046</v>
      </c>
      <c r="AJ159">
        <v>15.953002683534599</v>
      </c>
      <c r="AK159">
        <v>1.92861960897067</v>
      </c>
      <c r="AL159">
        <v>2.7033467510063298</v>
      </c>
      <c r="AM159">
        <v>2.5</v>
      </c>
      <c r="AN159">
        <v>1.1414414616570501</v>
      </c>
      <c r="AO159">
        <v>69</v>
      </c>
      <c r="AP159">
        <v>7.5630252100840303E-2</v>
      </c>
      <c r="AQ159">
        <v>1.67</v>
      </c>
      <c r="AR159">
        <v>4.1605665489777497</v>
      </c>
      <c r="AS159">
        <v>63469.32</v>
      </c>
      <c r="AT159">
        <v>0.65767372557801396</v>
      </c>
      <c r="AU159">
        <v>8412082.8699999992</v>
      </c>
    </row>
    <row r="160" spans="1:47" ht="15" x14ac:dyDescent="0.25">
      <c r="A160" t="s">
        <v>1131</v>
      </c>
      <c r="B160" t="s">
        <v>421</v>
      </c>
      <c r="C160" t="s">
        <v>197</v>
      </c>
      <c r="D160" t="s">
        <v>951</v>
      </c>
      <c r="E160">
        <v>79.798000000000002</v>
      </c>
      <c r="F160">
        <v>-7.61</v>
      </c>
      <c r="G160" s="129">
        <v>2253921</v>
      </c>
      <c r="H160">
        <v>0.235380221845227</v>
      </c>
      <c r="I160">
        <v>2191243</v>
      </c>
      <c r="J160">
        <v>0</v>
      </c>
      <c r="K160">
        <v>0.76470464817839001</v>
      </c>
      <c r="L160" s="130">
        <v>151328.06349999999</v>
      </c>
      <c r="M160" s="129">
        <v>45360</v>
      </c>
      <c r="N160">
        <v>103</v>
      </c>
      <c r="O160">
        <v>121.473229</v>
      </c>
      <c r="P160">
        <v>0</v>
      </c>
      <c r="Q160">
        <v>100.27</v>
      </c>
      <c r="R160">
        <v>13182.8</v>
      </c>
      <c r="S160">
        <v>3285.5633560000001</v>
      </c>
      <c r="T160">
        <v>4275.8356183597698</v>
      </c>
      <c r="U160">
        <v>0.52193070204183301</v>
      </c>
      <c r="V160">
        <v>0.191391024571678</v>
      </c>
      <c r="W160">
        <v>1.59982372289399E-2</v>
      </c>
      <c r="X160">
        <v>10129.700000000001</v>
      </c>
      <c r="Y160">
        <v>193.87</v>
      </c>
      <c r="Z160">
        <v>73279.005416000393</v>
      </c>
      <c r="AA160">
        <v>15.3333333333333</v>
      </c>
      <c r="AB160">
        <v>16.947249992262901</v>
      </c>
      <c r="AC160">
        <v>23</v>
      </c>
      <c r="AD160">
        <v>142.85058069565201</v>
      </c>
      <c r="AE160">
        <v>0.31940000000000002</v>
      </c>
      <c r="AF160">
        <v>0.11797002000098</v>
      </c>
      <c r="AG160">
        <v>0.187731156962271</v>
      </c>
      <c r="AH160">
        <v>0.31063769232201399</v>
      </c>
      <c r="AI160">
        <v>186.29164428750099</v>
      </c>
      <c r="AJ160">
        <v>5.5812403585846804</v>
      </c>
      <c r="AK160">
        <v>1.2656251133443199</v>
      </c>
      <c r="AL160">
        <v>3.20736696439804</v>
      </c>
      <c r="AM160">
        <v>2.38</v>
      </c>
      <c r="AN160">
        <v>0.98232361088695996</v>
      </c>
      <c r="AO160">
        <v>63</v>
      </c>
      <c r="AP160">
        <v>3.2608695652173898E-2</v>
      </c>
      <c r="AQ160">
        <v>26.73</v>
      </c>
      <c r="AR160">
        <v>5.4323236663173002</v>
      </c>
      <c r="AS160">
        <v>2676</v>
      </c>
      <c r="AT160">
        <v>0.52823006141822004</v>
      </c>
      <c r="AU160">
        <v>43313081.159999996</v>
      </c>
    </row>
    <row r="161" spans="1:47" ht="15" x14ac:dyDescent="0.25">
      <c r="A161" t="s">
        <v>1132</v>
      </c>
      <c r="B161" t="s">
        <v>544</v>
      </c>
      <c r="C161" t="s">
        <v>294</v>
      </c>
      <c r="D161" t="s">
        <v>950</v>
      </c>
      <c r="E161">
        <v>84.563999999999993</v>
      </c>
      <c r="F161">
        <v>1.27</v>
      </c>
      <c r="G161" s="129">
        <v>3563176</v>
      </c>
      <c r="H161">
        <v>0.72163754543809999</v>
      </c>
      <c r="I161">
        <v>3453176</v>
      </c>
      <c r="J161">
        <v>2.8551265392961201E-2</v>
      </c>
      <c r="K161">
        <v>0.62041362405513301</v>
      </c>
      <c r="L161" s="130">
        <v>358181.83419999998</v>
      </c>
      <c r="M161" s="129">
        <v>41803</v>
      </c>
      <c r="N161">
        <v>35</v>
      </c>
      <c r="O161">
        <v>33.508462999999999</v>
      </c>
      <c r="P161">
        <v>1</v>
      </c>
      <c r="Q161">
        <v>-294.25</v>
      </c>
      <c r="R161">
        <v>15791.7</v>
      </c>
      <c r="S161">
        <v>1375.6569360000001</v>
      </c>
      <c r="T161">
        <v>1772.67027391594</v>
      </c>
      <c r="U161">
        <v>0.58168955359375996</v>
      </c>
      <c r="V161">
        <v>0.166122980969726</v>
      </c>
      <c r="W161">
        <v>1.3983246474177601E-3</v>
      </c>
      <c r="X161">
        <v>12255</v>
      </c>
      <c r="Y161">
        <v>88.9</v>
      </c>
      <c r="Z161">
        <v>60921.615298087701</v>
      </c>
      <c r="AA161">
        <v>15.0752688172043</v>
      </c>
      <c r="AB161">
        <v>15.474206254218201</v>
      </c>
      <c r="AC161">
        <v>10.34</v>
      </c>
      <c r="AD161">
        <v>133.042256866538</v>
      </c>
      <c r="AE161">
        <v>0.43</v>
      </c>
      <c r="AF161">
        <v>9.7479859817465903E-2</v>
      </c>
      <c r="AG161">
        <v>0.241618756966995</v>
      </c>
      <c r="AH161">
        <v>0.34682467991820998</v>
      </c>
      <c r="AI161">
        <v>200.349369662903</v>
      </c>
      <c r="AJ161">
        <v>6.3925549685790202</v>
      </c>
      <c r="AK161">
        <v>1.33475980726529</v>
      </c>
      <c r="AL161">
        <v>3.0698460516958601</v>
      </c>
      <c r="AM161">
        <v>0</v>
      </c>
      <c r="AN161">
        <v>1.7168263387398499</v>
      </c>
      <c r="AO161">
        <v>208</v>
      </c>
      <c r="AP161">
        <v>1.4432989690721701E-2</v>
      </c>
      <c r="AQ161">
        <v>4.59</v>
      </c>
      <c r="AR161">
        <v>2.9389848996703201</v>
      </c>
      <c r="AS161">
        <v>39946.839999999997</v>
      </c>
      <c r="AT161">
        <v>0.403140724129881</v>
      </c>
      <c r="AU161">
        <v>21724013.239999998</v>
      </c>
    </row>
    <row r="162" spans="1:47" ht="15" x14ac:dyDescent="0.25">
      <c r="A162" t="s">
        <v>1133</v>
      </c>
      <c r="B162" t="s">
        <v>474</v>
      </c>
      <c r="C162" t="s">
        <v>203</v>
      </c>
      <c r="D162" t="s">
        <v>950</v>
      </c>
      <c r="E162">
        <v>94.212999999999994</v>
      </c>
      <c r="F162">
        <v>1.3</v>
      </c>
      <c r="G162" s="129">
        <v>200784</v>
      </c>
      <c r="H162">
        <v>0.23428625319351701</v>
      </c>
      <c r="I162">
        <v>441566</v>
      </c>
      <c r="J162">
        <v>0</v>
      </c>
      <c r="K162">
        <v>0.712730984585076</v>
      </c>
      <c r="L162" s="130">
        <v>275887.2574</v>
      </c>
      <c r="M162" s="129">
        <v>41009</v>
      </c>
      <c r="N162">
        <v>55</v>
      </c>
      <c r="O162">
        <v>36.930307999999997</v>
      </c>
      <c r="P162">
        <v>0</v>
      </c>
      <c r="Q162">
        <v>98.57</v>
      </c>
      <c r="R162">
        <v>13622.2</v>
      </c>
      <c r="S162">
        <v>1409.493005</v>
      </c>
      <c r="T162">
        <v>1694.8912035348601</v>
      </c>
      <c r="U162">
        <v>0.40691218116403499</v>
      </c>
      <c r="V162">
        <v>0.14517958604555101</v>
      </c>
      <c r="W162">
        <v>1.3176472628184501E-2</v>
      </c>
      <c r="X162">
        <v>11328.4</v>
      </c>
      <c r="Y162">
        <v>80.22</v>
      </c>
      <c r="Z162">
        <v>74297.278608825698</v>
      </c>
      <c r="AA162">
        <v>18.588888888888899</v>
      </c>
      <c r="AB162">
        <v>17.5703441161805</v>
      </c>
      <c r="AC162">
        <v>20.82</v>
      </c>
      <c r="AD162">
        <v>67.698991594620594</v>
      </c>
      <c r="AE162">
        <v>0.3931</v>
      </c>
      <c r="AF162">
        <v>0.103742988768359</v>
      </c>
      <c r="AG162">
        <v>0.15141575022763501</v>
      </c>
      <c r="AH162">
        <v>0.25931992258387399</v>
      </c>
      <c r="AI162">
        <v>153.16287433437799</v>
      </c>
      <c r="AJ162">
        <v>6.1716982425584304</v>
      </c>
      <c r="AK162">
        <v>1.4760150452562</v>
      </c>
      <c r="AL162">
        <v>3.7337745157076498</v>
      </c>
      <c r="AM162">
        <v>3.5</v>
      </c>
      <c r="AN162">
        <v>1.3055568131228901</v>
      </c>
      <c r="AO162">
        <v>69</v>
      </c>
      <c r="AP162">
        <v>1.8181818181818198E-2</v>
      </c>
      <c r="AQ162">
        <v>7.7</v>
      </c>
      <c r="AR162">
        <v>4.3487870900015002</v>
      </c>
      <c r="AS162">
        <v>-16415.48</v>
      </c>
      <c r="AT162">
        <v>0.51206749731656598</v>
      </c>
      <c r="AU162">
        <v>19200354.350000001</v>
      </c>
    </row>
    <row r="163" spans="1:47" ht="15" x14ac:dyDescent="0.25">
      <c r="A163" t="s">
        <v>1134</v>
      </c>
      <c r="B163" t="s">
        <v>773</v>
      </c>
      <c r="C163" t="s">
        <v>129</v>
      </c>
      <c r="D163" t="s">
        <v>950</v>
      </c>
      <c r="E163">
        <v>90.113</v>
      </c>
      <c r="F163">
        <v>0.08</v>
      </c>
      <c r="G163" s="129">
        <v>477309</v>
      </c>
      <c r="H163">
        <v>0.44910799688369002</v>
      </c>
      <c r="I163">
        <v>477309</v>
      </c>
      <c r="J163">
        <v>0</v>
      </c>
      <c r="K163">
        <v>0.76048246575838896</v>
      </c>
      <c r="L163" s="130">
        <v>172075.16759999999</v>
      </c>
      <c r="M163" s="129">
        <v>41035</v>
      </c>
      <c r="N163">
        <v>47</v>
      </c>
      <c r="O163">
        <v>9.8935779999999998</v>
      </c>
      <c r="P163">
        <v>0.34</v>
      </c>
      <c r="Q163">
        <v>22.19</v>
      </c>
      <c r="R163">
        <v>14329.1</v>
      </c>
      <c r="S163">
        <v>519.50815299999999</v>
      </c>
      <c r="T163">
        <v>626.63285806392798</v>
      </c>
      <c r="U163">
        <v>0.32367631581712603</v>
      </c>
      <c r="V163">
        <v>0.162644839185036</v>
      </c>
      <c r="W163">
        <v>0</v>
      </c>
      <c r="X163">
        <v>11879.5</v>
      </c>
      <c r="Y163">
        <v>39.32</v>
      </c>
      <c r="Z163">
        <v>66848.330111902294</v>
      </c>
      <c r="AA163">
        <v>15.489361702127701</v>
      </c>
      <c r="AB163">
        <v>13.212313148524901</v>
      </c>
      <c r="AC163">
        <v>6.02</v>
      </c>
      <c r="AD163">
        <v>86.297035382059804</v>
      </c>
      <c r="AE163">
        <v>0.30709999999999998</v>
      </c>
      <c r="AF163">
        <v>0.11544506497494</v>
      </c>
      <c r="AG163">
        <v>0.18961314479948499</v>
      </c>
      <c r="AH163">
        <v>0.30706868207469001</v>
      </c>
      <c r="AI163">
        <v>256.21542074239602</v>
      </c>
      <c r="AJ163">
        <v>6.0055839706699903</v>
      </c>
      <c r="AK163">
        <v>1.1202005168812801</v>
      </c>
      <c r="AL163">
        <v>3.2743726052920201</v>
      </c>
      <c r="AM163">
        <v>3.5</v>
      </c>
      <c r="AN163">
        <v>1.38504737633243</v>
      </c>
      <c r="AO163">
        <v>79</v>
      </c>
      <c r="AP163">
        <v>1.68918918918919E-2</v>
      </c>
      <c r="AQ163">
        <v>3.75</v>
      </c>
      <c r="AR163">
        <v>4.4176816079445</v>
      </c>
      <c r="AS163">
        <v>-3342.75</v>
      </c>
      <c r="AT163">
        <v>0.54845679732340602</v>
      </c>
      <c r="AU163">
        <v>7444101.1399999997</v>
      </c>
    </row>
    <row r="164" spans="1:47" ht="15" x14ac:dyDescent="0.25">
      <c r="A164" t="s">
        <v>1135</v>
      </c>
      <c r="B164" t="s">
        <v>594</v>
      </c>
      <c r="C164" t="s">
        <v>232</v>
      </c>
      <c r="D164" t="s">
        <v>954</v>
      </c>
      <c r="E164">
        <v>84.265000000000001</v>
      </c>
      <c r="F164">
        <v>2.48</v>
      </c>
      <c r="G164" s="129">
        <v>1137486</v>
      </c>
      <c r="H164">
        <v>1.39943565493613</v>
      </c>
      <c r="I164">
        <v>1400165</v>
      </c>
      <c r="J164">
        <v>0</v>
      </c>
      <c r="K164">
        <v>0.62276963670846597</v>
      </c>
      <c r="L164" s="130">
        <v>227734.99830000001</v>
      </c>
      <c r="M164" s="129">
        <v>41387</v>
      </c>
      <c r="N164">
        <v>41</v>
      </c>
      <c r="O164">
        <v>44.731405000000002</v>
      </c>
      <c r="P164">
        <v>1.42</v>
      </c>
      <c r="Q164">
        <v>87.27</v>
      </c>
      <c r="R164">
        <v>15665.8</v>
      </c>
      <c r="S164">
        <v>969.28920700000003</v>
      </c>
      <c r="T164">
        <v>1196.1334014408501</v>
      </c>
      <c r="U164">
        <v>0.620383123692411</v>
      </c>
      <c r="V164">
        <v>0.15626105491134401</v>
      </c>
      <c r="W164">
        <v>1.1344375776176399E-2</v>
      </c>
      <c r="X164">
        <v>12694.8</v>
      </c>
      <c r="Y164">
        <v>75.45</v>
      </c>
      <c r="Z164">
        <v>57310.354141815798</v>
      </c>
      <c r="AA164">
        <v>12.0126582278481</v>
      </c>
      <c r="AB164">
        <v>12.8467754406892</v>
      </c>
      <c r="AC164">
        <v>12.45</v>
      </c>
      <c r="AD164">
        <v>77.854554779116498</v>
      </c>
      <c r="AE164">
        <v>0.25800000000000001</v>
      </c>
      <c r="AF164">
        <v>0.120721549226528</v>
      </c>
      <c r="AG164">
        <v>0.18539302601334301</v>
      </c>
      <c r="AH164">
        <v>0.30814161876181001</v>
      </c>
      <c r="AI164">
        <v>167.297849629311</v>
      </c>
      <c r="AJ164">
        <v>11.2559655895412</v>
      </c>
      <c r="AK164">
        <v>1.81383448445979</v>
      </c>
      <c r="AL164">
        <v>3.22455346571288</v>
      </c>
      <c r="AM164">
        <v>1</v>
      </c>
      <c r="AN164">
        <v>1.72743892809246</v>
      </c>
      <c r="AO164">
        <v>132</v>
      </c>
      <c r="AP164">
        <v>1.8181818181818198E-2</v>
      </c>
      <c r="AQ164">
        <v>4.12</v>
      </c>
      <c r="AR164">
        <v>4.5978387508234899</v>
      </c>
      <c r="AS164">
        <v>-28359.319999999901</v>
      </c>
      <c r="AT164">
        <v>0.60354650282525102</v>
      </c>
      <c r="AU164">
        <v>15184651.32</v>
      </c>
    </row>
    <row r="165" spans="1:47" ht="15" x14ac:dyDescent="0.25">
      <c r="A165" t="s">
        <v>1136</v>
      </c>
      <c r="B165" t="s">
        <v>397</v>
      </c>
      <c r="C165" t="s">
        <v>163</v>
      </c>
      <c r="D165" t="s">
        <v>954</v>
      </c>
      <c r="E165">
        <v>90.153999999999996</v>
      </c>
      <c r="F165">
        <v>2.76</v>
      </c>
      <c r="G165" s="129">
        <v>539886</v>
      </c>
      <c r="H165">
        <v>0.25000318271891397</v>
      </c>
      <c r="I165">
        <v>567155</v>
      </c>
      <c r="J165">
        <v>4.94484348122857E-3</v>
      </c>
      <c r="K165">
        <v>0.75999324773941301</v>
      </c>
      <c r="L165" s="130">
        <v>187929.99720000001</v>
      </c>
      <c r="M165" s="129">
        <v>39419</v>
      </c>
      <c r="N165">
        <v>173</v>
      </c>
      <c r="O165">
        <v>125.814972</v>
      </c>
      <c r="P165">
        <v>8.27</v>
      </c>
      <c r="Q165">
        <v>-100.98</v>
      </c>
      <c r="R165">
        <v>13440.8</v>
      </c>
      <c r="S165">
        <v>1996.5112389999999</v>
      </c>
      <c r="T165">
        <v>2446.5909550879701</v>
      </c>
      <c r="U165">
        <v>0.56254809192186095</v>
      </c>
      <c r="V165">
        <v>0.13521740911171501</v>
      </c>
      <c r="W165">
        <v>1.84715454036069E-2</v>
      </c>
      <c r="X165">
        <v>10968.2</v>
      </c>
      <c r="Y165">
        <v>144.66999999999999</v>
      </c>
      <c r="Z165">
        <v>63035.1084537223</v>
      </c>
      <c r="AA165">
        <v>13.05625</v>
      </c>
      <c r="AB165">
        <v>13.800450950438901</v>
      </c>
      <c r="AC165">
        <v>16.5</v>
      </c>
      <c r="AD165">
        <v>121.000681151515</v>
      </c>
      <c r="AE165">
        <v>0.27029999999999998</v>
      </c>
      <c r="AF165">
        <v>0.11524410105642099</v>
      </c>
      <c r="AG165">
        <v>0.145378129261787</v>
      </c>
      <c r="AH165">
        <v>0.26620764439524303</v>
      </c>
      <c r="AI165">
        <v>200.01890908463901</v>
      </c>
      <c r="AJ165">
        <v>8.1580515350328007</v>
      </c>
      <c r="AK165">
        <v>1.68515207592528</v>
      </c>
      <c r="AL165">
        <v>2.8552211398808001</v>
      </c>
      <c r="AM165">
        <v>1.5</v>
      </c>
      <c r="AN165">
        <v>1.5571265241066701</v>
      </c>
      <c r="AO165">
        <v>68</v>
      </c>
      <c r="AP165">
        <v>6.3222821896684697E-2</v>
      </c>
      <c r="AQ165">
        <v>18.600000000000001</v>
      </c>
      <c r="AR165">
        <v>4.4136230391125997</v>
      </c>
      <c r="AS165">
        <v>87209.79</v>
      </c>
      <c r="AT165">
        <v>0.64680883627678498</v>
      </c>
      <c r="AU165">
        <v>26834666.48</v>
      </c>
    </row>
    <row r="166" spans="1:47" ht="15" x14ac:dyDescent="0.25">
      <c r="A166" t="s">
        <v>1137</v>
      </c>
      <c r="B166" t="s">
        <v>778</v>
      </c>
      <c r="C166" t="s">
        <v>123</v>
      </c>
      <c r="D166" t="s">
        <v>952</v>
      </c>
      <c r="E166">
        <v>89.869</v>
      </c>
      <c r="F166">
        <v>-12.68</v>
      </c>
      <c r="G166" s="129">
        <v>-249861</v>
      </c>
      <c r="H166">
        <v>0.39240522671213002</v>
      </c>
      <c r="I166">
        <v>-249861</v>
      </c>
      <c r="J166">
        <v>1.40739581317956E-2</v>
      </c>
      <c r="K166">
        <v>0.82330114474312299</v>
      </c>
      <c r="L166" s="130">
        <v>256370.25810000001</v>
      </c>
      <c r="M166" s="129">
        <v>42953.5</v>
      </c>
      <c r="N166">
        <v>37</v>
      </c>
      <c r="O166">
        <v>14.720014000000001</v>
      </c>
      <c r="P166">
        <v>0</v>
      </c>
      <c r="Q166">
        <v>9.02</v>
      </c>
      <c r="R166">
        <v>15547.4</v>
      </c>
      <c r="S166">
        <v>1153.0123699999999</v>
      </c>
      <c r="T166">
        <v>1450.18337685611</v>
      </c>
      <c r="U166">
        <v>0.39496919447620499</v>
      </c>
      <c r="V166">
        <v>0.19624103946083399</v>
      </c>
      <c r="W166">
        <v>5.9087527395738203E-3</v>
      </c>
      <c r="X166">
        <v>12361.4</v>
      </c>
      <c r="Y166">
        <v>88.53</v>
      </c>
      <c r="Z166">
        <v>69794.600926239698</v>
      </c>
      <c r="AA166">
        <v>17.038461538461501</v>
      </c>
      <c r="AB166">
        <v>13.023973455325899</v>
      </c>
      <c r="AC166">
        <v>14</v>
      </c>
      <c r="AD166">
        <v>82.358026428571407</v>
      </c>
      <c r="AE166">
        <v>0.18429999999999999</v>
      </c>
      <c r="AF166">
        <v>0.119053115764191</v>
      </c>
      <c r="AG166">
        <v>0.170641801314</v>
      </c>
      <c r="AH166">
        <v>0.29395536447055898</v>
      </c>
      <c r="AI166">
        <v>170.41621157975999</v>
      </c>
      <c r="AJ166">
        <v>9.5823978075443303</v>
      </c>
      <c r="AK166">
        <v>1.93041161981149</v>
      </c>
      <c r="AL166">
        <v>4.2939808745394199</v>
      </c>
      <c r="AM166">
        <v>2.5</v>
      </c>
      <c r="AN166">
        <v>1.55509611803834</v>
      </c>
      <c r="AO166">
        <v>112</v>
      </c>
      <c r="AP166">
        <v>8.6455331412103806E-3</v>
      </c>
      <c r="AQ166">
        <v>6.09</v>
      </c>
      <c r="AR166">
        <v>5.2808578414311604</v>
      </c>
      <c r="AS166">
        <v>30728.539999999899</v>
      </c>
      <c r="AT166">
        <v>0.42590850762318999</v>
      </c>
      <c r="AU166">
        <v>17926320.530000001</v>
      </c>
    </row>
    <row r="167" spans="1:47" ht="15" x14ac:dyDescent="0.25">
      <c r="A167" t="s">
        <v>1138</v>
      </c>
      <c r="B167" t="s">
        <v>171</v>
      </c>
      <c r="C167" t="s">
        <v>172</v>
      </c>
      <c r="D167" t="s">
        <v>951</v>
      </c>
      <c r="E167">
        <v>66.007999999999996</v>
      </c>
      <c r="F167">
        <v>-3.03</v>
      </c>
      <c r="G167" s="129">
        <v>1561281</v>
      </c>
      <c r="H167">
        <v>0.38526128375617302</v>
      </c>
      <c r="I167">
        <v>1561281</v>
      </c>
      <c r="J167">
        <v>0</v>
      </c>
      <c r="K167">
        <v>0.72922692441436998</v>
      </c>
      <c r="L167" s="130">
        <v>140813.0839</v>
      </c>
      <c r="M167" s="129">
        <v>35435</v>
      </c>
      <c r="N167">
        <v>164</v>
      </c>
      <c r="O167">
        <v>774.74292800000001</v>
      </c>
      <c r="P167">
        <v>407.12</v>
      </c>
      <c r="Q167">
        <v>-138.94999999999999</v>
      </c>
      <c r="R167">
        <v>15134.5</v>
      </c>
      <c r="S167">
        <v>5673.0872509999999</v>
      </c>
      <c r="T167">
        <v>7682.7343192929102</v>
      </c>
      <c r="U167">
        <v>0.78572665495569005</v>
      </c>
      <c r="V167">
        <v>0.192689677883468</v>
      </c>
      <c r="W167">
        <v>3.2527811901266301E-2</v>
      </c>
      <c r="X167">
        <v>11175.6</v>
      </c>
      <c r="Y167">
        <v>405.61</v>
      </c>
      <c r="Z167">
        <v>70375.573062794298</v>
      </c>
      <c r="AA167">
        <v>14.0142180094787</v>
      </c>
      <c r="AB167">
        <v>13.9865566702004</v>
      </c>
      <c r="AC167">
        <v>51.5</v>
      </c>
      <c r="AD167">
        <v>110.157034</v>
      </c>
      <c r="AE167">
        <v>0.38080000000000003</v>
      </c>
      <c r="AF167">
        <v>0.12161379069275299</v>
      </c>
      <c r="AG167">
        <v>0.136945506341729</v>
      </c>
      <c r="AH167">
        <v>0.26209371720422298</v>
      </c>
      <c r="AI167">
        <v>161.92347470736999</v>
      </c>
      <c r="AJ167">
        <v>12.0388186012284</v>
      </c>
      <c r="AK167">
        <v>1.39580280337816</v>
      </c>
      <c r="AL167">
        <v>4.2674117848130804</v>
      </c>
      <c r="AM167">
        <v>0.5</v>
      </c>
      <c r="AN167">
        <v>0.91766546053974396</v>
      </c>
      <c r="AO167">
        <v>26</v>
      </c>
      <c r="AP167">
        <v>0.15045045045045</v>
      </c>
      <c r="AQ167">
        <v>82.42</v>
      </c>
      <c r="AR167">
        <v>4.3993029051813197</v>
      </c>
      <c r="AS167">
        <v>-441131.41</v>
      </c>
      <c r="AT167">
        <v>0.53922824619869203</v>
      </c>
      <c r="AU167">
        <v>85859176.420000002</v>
      </c>
    </row>
    <row r="168" spans="1:47" ht="15" x14ac:dyDescent="0.25">
      <c r="A168" t="s">
        <v>1139</v>
      </c>
      <c r="B168" t="s">
        <v>173</v>
      </c>
      <c r="C168" t="s">
        <v>108</v>
      </c>
      <c r="D168" t="s">
        <v>954</v>
      </c>
      <c r="E168">
        <v>59.776000000000003</v>
      </c>
      <c r="F168">
        <v>2.11</v>
      </c>
      <c r="G168" s="129">
        <v>7544101</v>
      </c>
      <c r="H168">
        <v>0.46219416499233801</v>
      </c>
      <c r="I168">
        <v>3802698</v>
      </c>
      <c r="J168">
        <v>9.3013795687368894E-3</v>
      </c>
      <c r="K168">
        <v>0.65159713500074101</v>
      </c>
      <c r="L168" s="130">
        <v>103667.10709999999</v>
      </c>
      <c r="M168" s="129">
        <v>32942</v>
      </c>
      <c r="N168">
        <v>62</v>
      </c>
      <c r="O168">
        <v>1491.8191870000001</v>
      </c>
      <c r="P168">
        <v>1156.26</v>
      </c>
      <c r="Q168">
        <v>-237.13</v>
      </c>
      <c r="R168">
        <v>22009</v>
      </c>
      <c r="S168">
        <v>4431.875231</v>
      </c>
      <c r="T168">
        <v>6658.0027987133999</v>
      </c>
      <c r="U168">
        <v>0.99911778856664302</v>
      </c>
      <c r="V168">
        <v>0.21590596285448499</v>
      </c>
      <c r="W168">
        <v>6.5447751771331398E-3</v>
      </c>
      <c r="X168">
        <v>14650.2</v>
      </c>
      <c r="Y168">
        <v>366.8</v>
      </c>
      <c r="Z168">
        <v>80557.621701199605</v>
      </c>
      <c r="AA168">
        <v>10.994708994709001</v>
      </c>
      <c r="AB168">
        <v>12.082538797709899</v>
      </c>
      <c r="AC168">
        <v>66.28</v>
      </c>
      <c r="AD168">
        <v>66.865950980687998</v>
      </c>
      <c r="AE168">
        <v>0.54049999999999998</v>
      </c>
      <c r="AF168">
        <v>0.11967704878785</v>
      </c>
      <c r="AG168">
        <v>0.121818431755574</v>
      </c>
      <c r="AH168">
        <v>0.27055068877900301</v>
      </c>
      <c r="AI168">
        <v>233.76109344266001</v>
      </c>
      <c r="AJ168">
        <v>10.469073436293399</v>
      </c>
      <c r="AK168">
        <v>1.6631553957528999</v>
      </c>
      <c r="AL168">
        <v>2.2519402992278001</v>
      </c>
      <c r="AM168">
        <v>2.5</v>
      </c>
      <c r="AN168">
        <v>0.56229948590321499</v>
      </c>
      <c r="AO168">
        <v>11</v>
      </c>
      <c r="AP168">
        <v>0.22546857772877599</v>
      </c>
      <c r="AQ168">
        <v>147.82</v>
      </c>
      <c r="AR168">
        <v>3.3740112019159301</v>
      </c>
      <c r="AS168">
        <v>138633.57</v>
      </c>
      <c r="AT168">
        <v>0.73620328665590795</v>
      </c>
      <c r="AU168">
        <v>97541297.109999999</v>
      </c>
    </row>
    <row r="169" spans="1:47" ht="15" x14ac:dyDescent="0.25">
      <c r="A169" t="s">
        <v>1140</v>
      </c>
      <c r="B169" t="s">
        <v>495</v>
      </c>
      <c r="C169" t="s">
        <v>391</v>
      </c>
      <c r="D169" t="s">
        <v>950</v>
      </c>
      <c r="E169">
        <v>97.12</v>
      </c>
      <c r="F169">
        <v>-1.94</v>
      </c>
      <c r="G169" s="129">
        <v>745950</v>
      </c>
      <c r="H169">
        <v>0.72975965103637597</v>
      </c>
      <c r="I169">
        <v>745950</v>
      </c>
      <c r="J169">
        <v>0</v>
      </c>
      <c r="K169">
        <v>0.71447541315018903</v>
      </c>
      <c r="L169" s="130">
        <v>280930.19380000001</v>
      </c>
      <c r="M169" s="129">
        <v>44488.5</v>
      </c>
      <c r="N169">
        <v>52</v>
      </c>
      <c r="O169">
        <v>28.132935</v>
      </c>
      <c r="P169">
        <v>3</v>
      </c>
      <c r="Q169">
        <v>42.81</v>
      </c>
      <c r="R169">
        <v>15077.2</v>
      </c>
      <c r="S169">
        <v>1148.0540450000001</v>
      </c>
      <c r="T169">
        <v>1343.5378078210999</v>
      </c>
      <c r="U169">
        <v>0.31463578528657199</v>
      </c>
      <c r="V169">
        <v>0.145022096063431</v>
      </c>
      <c r="W169">
        <v>1.7575444368561901E-3</v>
      </c>
      <c r="X169">
        <v>12883.5</v>
      </c>
      <c r="Y169">
        <v>90.04</v>
      </c>
      <c r="Z169">
        <v>68464.715237672106</v>
      </c>
      <c r="AA169">
        <v>14.085106382978701</v>
      </c>
      <c r="AB169">
        <v>12.7504891714793</v>
      </c>
      <c r="AC169">
        <v>14</v>
      </c>
      <c r="AD169">
        <v>82.003860357142898</v>
      </c>
      <c r="AE169">
        <v>0.30709999999999998</v>
      </c>
      <c r="AF169">
        <v>0.12717665566935299</v>
      </c>
      <c r="AG169">
        <v>0.167954203983121</v>
      </c>
      <c r="AH169">
        <v>0.29798569390610802</v>
      </c>
      <c r="AI169">
        <v>204.98425228753101</v>
      </c>
      <c r="AJ169">
        <v>6.2538162518643796</v>
      </c>
      <c r="AK169">
        <v>0.97100993060896701</v>
      </c>
      <c r="AL169">
        <v>2.2625970858315698</v>
      </c>
      <c r="AM169">
        <v>2.2999999999999998</v>
      </c>
      <c r="AN169">
        <v>0.91717020078457201</v>
      </c>
      <c r="AO169">
        <v>131</v>
      </c>
      <c r="AP169">
        <v>4.2944785276073601E-2</v>
      </c>
      <c r="AQ169">
        <v>4.9400000000000004</v>
      </c>
      <c r="AR169">
        <v>3.28755031409416</v>
      </c>
      <c r="AS169">
        <v>55483.62</v>
      </c>
      <c r="AT169">
        <v>0.44357667848293703</v>
      </c>
      <c r="AU169">
        <v>17309491.530000001</v>
      </c>
    </row>
    <row r="170" spans="1:47" ht="15" x14ac:dyDescent="0.25">
      <c r="A170" t="s">
        <v>1141</v>
      </c>
      <c r="B170" t="s">
        <v>749</v>
      </c>
      <c r="C170" t="s">
        <v>370</v>
      </c>
      <c r="D170" t="s">
        <v>954</v>
      </c>
      <c r="E170">
        <v>98.125</v>
      </c>
      <c r="F170">
        <v>2.52</v>
      </c>
      <c r="G170" s="129">
        <v>1114772</v>
      </c>
      <c r="H170">
        <v>0.65575876932754795</v>
      </c>
      <c r="I170">
        <v>1114819</v>
      </c>
      <c r="J170">
        <v>0</v>
      </c>
      <c r="K170">
        <v>0.75012734782662804</v>
      </c>
      <c r="L170" s="130">
        <v>344516.55080000003</v>
      </c>
      <c r="M170" s="129">
        <v>54235.5</v>
      </c>
      <c r="N170">
        <v>100</v>
      </c>
      <c r="O170">
        <v>20.136634000000001</v>
      </c>
      <c r="P170">
        <v>0</v>
      </c>
      <c r="Q170">
        <v>52.77</v>
      </c>
      <c r="R170">
        <v>15198.3</v>
      </c>
      <c r="S170">
        <v>1028.0398479999999</v>
      </c>
      <c r="T170">
        <v>1214.85281717723</v>
      </c>
      <c r="U170">
        <v>0.18374145551603199</v>
      </c>
      <c r="V170">
        <v>0.14119500453449299</v>
      </c>
      <c r="W170">
        <v>4.3772622323487997E-3</v>
      </c>
      <c r="X170">
        <v>12861.2</v>
      </c>
      <c r="Y170">
        <v>65.010000000000005</v>
      </c>
      <c r="Z170">
        <v>75542.000769112507</v>
      </c>
      <c r="AA170">
        <v>15.4473684210526</v>
      </c>
      <c r="AB170">
        <v>15.8135648054146</v>
      </c>
      <c r="AC170">
        <v>12.67</v>
      </c>
      <c r="AD170">
        <v>81.139688082083694</v>
      </c>
      <c r="AE170">
        <v>0.30709999999999998</v>
      </c>
      <c r="AF170">
        <v>0.11422947857169</v>
      </c>
      <c r="AG170">
        <v>0.16967970759676601</v>
      </c>
      <c r="AH170">
        <v>0.29709987326234899</v>
      </c>
      <c r="AI170">
        <v>165.30876729206301</v>
      </c>
      <c r="AJ170">
        <v>12.367060502283101</v>
      </c>
      <c r="AK170">
        <v>1.7360938309090099</v>
      </c>
      <c r="AL170">
        <v>3.9546185802382001</v>
      </c>
      <c r="AM170">
        <v>0</v>
      </c>
      <c r="AN170">
        <v>1.0388160315769599</v>
      </c>
      <c r="AO170">
        <v>133</v>
      </c>
      <c r="AP170">
        <v>7.5156576200417505E-2</v>
      </c>
      <c r="AQ170">
        <v>3.5</v>
      </c>
      <c r="AR170">
        <v>4.62638691661616</v>
      </c>
      <c r="AS170">
        <v>-8982.0200000000204</v>
      </c>
      <c r="AT170">
        <v>0.42954992970704797</v>
      </c>
      <c r="AU170">
        <v>15624477.310000001</v>
      </c>
    </row>
    <row r="171" spans="1:47" ht="15" x14ac:dyDescent="0.25">
      <c r="A171" t="s">
        <v>1142</v>
      </c>
      <c r="B171" t="s">
        <v>174</v>
      </c>
      <c r="C171" t="s">
        <v>175</v>
      </c>
      <c r="D171" t="s">
        <v>954</v>
      </c>
      <c r="E171">
        <v>78.795000000000002</v>
      </c>
      <c r="F171">
        <v>5.84</v>
      </c>
      <c r="G171" s="129">
        <v>1037196</v>
      </c>
      <c r="H171">
        <v>0.55206860083436704</v>
      </c>
      <c r="I171">
        <v>2034607</v>
      </c>
      <c r="J171">
        <v>0</v>
      </c>
      <c r="K171">
        <v>0.77139614879887697</v>
      </c>
      <c r="L171" s="130">
        <v>166160.66390000001</v>
      </c>
      <c r="M171" s="129">
        <v>38107</v>
      </c>
      <c r="N171">
        <v>380</v>
      </c>
      <c r="O171">
        <v>403.42189100000002</v>
      </c>
      <c r="P171">
        <v>8.68</v>
      </c>
      <c r="Q171">
        <v>-1.26</v>
      </c>
      <c r="R171">
        <v>14606.9</v>
      </c>
      <c r="S171">
        <v>4158.518376</v>
      </c>
      <c r="T171">
        <v>5806.6870703989198</v>
      </c>
      <c r="U171">
        <v>0.86212350261356596</v>
      </c>
      <c r="V171">
        <v>0.204002693338104</v>
      </c>
      <c r="W171">
        <v>2.4432070466820499E-2</v>
      </c>
      <c r="X171">
        <v>10460.9</v>
      </c>
      <c r="Y171">
        <v>273.99</v>
      </c>
      <c r="Z171">
        <v>66419.0350012774</v>
      </c>
      <c r="AA171">
        <v>13.8576271186441</v>
      </c>
      <c r="AB171">
        <v>15.1776282930034</v>
      </c>
      <c r="AC171">
        <v>28.5</v>
      </c>
      <c r="AD171">
        <v>145.912925473684</v>
      </c>
      <c r="AE171">
        <v>0.35630000000000001</v>
      </c>
      <c r="AF171">
        <v>0.109120876770901</v>
      </c>
      <c r="AG171">
        <v>0.176121860112634</v>
      </c>
      <c r="AH171">
        <v>0.28840418973679399</v>
      </c>
      <c r="AI171">
        <v>140.43775864271899</v>
      </c>
      <c r="AJ171">
        <v>7.3923959398164101</v>
      </c>
      <c r="AK171">
        <v>0.855504552124696</v>
      </c>
      <c r="AL171">
        <v>5.0195203531428199</v>
      </c>
      <c r="AM171">
        <v>2.08</v>
      </c>
      <c r="AN171">
        <v>0.77708271543773599</v>
      </c>
      <c r="AO171">
        <v>38</v>
      </c>
      <c r="AP171">
        <v>7.2169224388220696E-2</v>
      </c>
      <c r="AQ171">
        <v>60.11</v>
      </c>
      <c r="AR171">
        <v>3.3884053905343499</v>
      </c>
      <c r="AS171">
        <v>-133172.22</v>
      </c>
      <c r="AT171">
        <v>0.57068402383320405</v>
      </c>
      <c r="AU171">
        <v>60743025.259999998</v>
      </c>
    </row>
    <row r="172" spans="1:47" ht="15" x14ac:dyDescent="0.25">
      <c r="A172" t="s">
        <v>1143</v>
      </c>
      <c r="B172" t="s">
        <v>422</v>
      </c>
      <c r="C172" t="s">
        <v>197</v>
      </c>
      <c r="D172" t="s">
        <v>954</v>
      </c>
      <c r="E172">
        <v>82.998000000000005</v>
      </c>
      <c r="F172">
        <v>3.52</v>
      </c>
      <c r="G172" s="129">
        <v>528284</v>
      </c>
      <c r="H172">
        <v>0.41925684712143702</v>
      </c>
      <c r="I172">
        <v>528284</v>
      </c>
      <c r="J172">
        <v>0</v>
      </c>
      <c r="K172">
        <v>0.77636450180342598</v>
      </c>
      <c r="L172" s="130">
        <v>186732.46679999999</v>
      </c>
      <c r="M172" s="129">
        <v>43795</v>
      </c>
      <c r="N172">
        <v>343</v>
      </c>
      <c r="O172">
        <v>283.819031</v>
      </c>
      <c r="P172">
        <v>9</v>
      </c>
      <c r="Q172">
        <v>62.23</v>
      </c>
      <c r="R172">
        <v>13238.3</v>
      </c>
      <c r="S172">
        <v>8857.3395409999994</v>
      </c>
      <c r="T172">
        <v>11773.086869384901</v>
      </c>
      <c r="U172">
        <v>0.59222066047247601</v>
      </c>
      <c r="V172">
        <v>0.17948536653033301</v>
      </c>
      <c r="W172">
        <v>0.14703740169059401</v>
      </c>
      <c r="X172">
        <v>9959.6</v>
      </c>
      <c r="Y172">
        <v>553.14</v>
      </c>
      <c r="Z172">
        <v>71203.198882742203</v>
      </c>
      <c r="AA172">
        <v>14.0672413793103</v>
      </c>
      <c r="AB172">
        <v>16.012834980294301</v>
      </c>
      <c r="AC172">
        <v>48.1</v>
      </c>
      <c r="AD172">
        <v>184.144273201663</v>
      </c>
      <c r="AE172" t="s">
        <v>944</v>
      </c>
      <c r="AF172">
        <v>0.122987493133211</v>
      </c>
      <c r="AG172">
        <v>0.12905796548453799</v>
      </c>
      <c r="AH172">
        <v>0.252688414763372</v>
      </c>
      <c r="AI172">
        <v>145.94517846089599</v>
      </c>
      <c r="AJ172">
        <v>6.1598711984194097</v>
      </c>
      <c r="AK172">
        <v>1.21863774342725</v>
      </c>
      <c r="AL172">
        <v>2.9860847723267701</v>
      </c>
      <c r="AM172">
        <v>0.5</v>
      </c>
      <c r="AN172">
        <v>1.2222063057196999</v>
      </c>
      <c r="AO172">
        <v>35</v>
      </c>
      <c r="AP172">
        <v>6.0129509713228502E-2</v>
      </c>
      <c r="AQ172">
        <v>175.6</v>
      </c>
      <c r="AR172">
        <v>3.96979467411174</v>
      </c>
      <c r="AS172">
        <v>788580.30000000098</v>
      </c>
      <c r="AT172">
        <v>0.55582340993905799</v>
      </c>
      <c r="AU172">
        <v>117255762.13</v>
      </c>
    </row>
    <row r="173" spans="1:47" ht="15" x14ac:dyDescent="0.25">
      <c r="A173" t="s">
        <v>1144</v>
      </c>
      <c r="B173" t="s">
        <v>533</v>
      </c>
      <c r="C173" t="s">
        <v>201</v>
      </c>
      <c r="D173" t="s">
        <v>953</v>
      </c>
      <c r="E173">
        <v>90.399000000000001</v>
      </c>
      <c r="F173">
        <v>6.66</v>
      </c>
      <c r="G173" s="129">
        <v>480870</v>
      </c>
      <c r="H173">
        <v>0.69865696325922599</v>
      </c>
      <c r="I173">
        <v>459317</v>
      </c>
      <c r="J173">
        <v>0</v>
      </c>
      <c r="K173">
        <v>0.68760935899709996</v>
      </c>
      <c r="L173" s="130">
        <v>122793.2729</v>
      </c>
      <c r="M173" s="129">
        <v>41628</v>
      </c>
      <c r="N173">
        <v>30</v>
      </c>
      <c r="O173">
        <v>29.259422000000001</v>
      </c>
      <c r="P173">
        <v>3</v>
      </c>
      <c r="Q173">
        <v>54.75</v>
      </c>
      <c r="R173">
        <v>14391.8</v>
      </c>
      <c r="S173">
        <v>874.208032</v>
      </c>
      <c r="T173">
        <v>1039.87437631841</v>
      </c>
      <c r="U173">
        <v>0.40137222509527298</v>
      </c>
      <c r="V173">
        <v>0.15639908465174099</v>
      </c>
      <c r="W173">
        <v>3.2435792125048799E-3</v>
      </c>
      <c r="X173">
        <v>12099</v>
      </c>
      <c r="Y173">
        <v>57.25</v>
      </c>
      <c r="Z173">
        <v>58521.873362445403</v>
      </c>
      <c r="AA173">
        <v>9.6551724137930997</v>
      </c>
      <c r="AB173">
        <v>15.2700092925764</v>
      </c>
      <c r="AC173">
        <v>12.1</v>
      </c>
      <c r="AD173">
        <v>72.248597685950401</v>
      </c>
      <c r="AE173">
        <v>0.46679999999999999</v>
      </c>
      <c r="AF173">
        <v>0.11278856752977499</v>
      </c>
      <c r="AG173">
        <v>0.19416475422594201</v>
      </c>
      <c r="AH173">
        <v>0.31149633327176801</v>
      </c>
      <c r="AI173">
        <v>172.67972207329299</v>
      </c>
      <c r="AJ173">
        <v>7.7734724227931</v>
      </c>
      <c r="AK173">
        <v>2.0604759602008502</v>
      </c>
      <c r="AL173">
        <v>4.2600906212323997</v>
      </c>
      <c r="AM173">
        <v>2.29</v>
      </c>
      <c r="AN173">
        <v>1.2532993477085901</v>
      </c>
      <c r="AO173">
        <v>60</v>
      </c>
      <c r="AP173">
        <v>6.3157894736842104E-3</v>
      </c>
      <c r="AQ173">
        <v>7.6</v>
      </c>
      <c r="AR173">
        <v>3.94239736292189</v>
      </c>
      <c r="AS173">
        <v>-32518.65</v>
      </c>
      <c r="AT173">
        <v>0.49754239223868801</v>
      </c>
      <c r="AU173">
        <v>12581395.720000001</v>
      </c>
    </row>
    <row r="174" spans="1:47" ht="15" x14ac:dyDescent="0.25">
      <c r="A174" t="s">
        <v>1145</v>
      </c>
      <c r="B174" t="s">
        <v>481</v>
      </c>
      <c r="C174" t="s">
        <v>215</v>
      </c>
      <c r="D174" t="s">
        <v>954</v>
      </c>
      <c r="E174">
        <v>89.506</v>
      </c>
      <c r="F174">
        <v>4.07</v>
      </c>
      <c r="G174" s="129">
        <v>154529</v>
      </c>
      <c r="H174">
        <v>0.59897405906440004</v>
      </c>
      <c r="I174">
        <v>154529</v>
      </c>
      <c r="J174">
        <v>0</v>
      </c>
      <c r="K174">
        <v>0.66954283835467998</v>
      </c>
      <c r="L174" s="130">
        <v>212229.79730000001</v>
      </c>
      <c r="M174" s="129">
        <v>43960</v>
      </c>
      <c r="N174">
        <v>104</v>
      </c>
      <c r="O174">
        <v>51.002873999999998</v>
      </c>
      <c r="P174">
        <v>0</v>
      </c>
      <c r="Q174">
        <v>195.52</v>
      </c>
      <c r="R174">
        <v>13915</v>
      </c>
      <c r="S174">
        <v>1900.590428</v>
      </c>
      <c r="T174">
        <v>2297.6770650130302</v>
      </c>
      <c r="U174">
        <v>0.453009990640656</v>
      </c>
      <c r="V174">
        <v>0.139254798456767</v>
      </c>
      <c r="W174">
        <v>5.2615228681978797E-4</v>
      </c>
      <c r="X174">
        <v>11510.2</v>
      </c>
      <c r="Y174">
        <v>118</v>
      </c>
      <c r="Z174">
        <v>70957.340847457599</v>
      </c>
      <c r="AA174">
        <v>14.2913385826772</v>
      </c>
      <c r="AB174">
        <v>16.1066985423729</v>
      </c>
      <c r="AC174">
        <v>17</v>
      </c>
      <c r="AD174">
        <v>111.799436941176</v>
      </c>
      <c r="AE174">
        <v>0.25800000000000001</v>
      </c>
      <c r="AF174">
        <v>0.117597641739416</v>
      </c>
      <c r="AG174">
        <v>0.17815435806662999</v>
      </c>
      <c r="AH174">
        <v>0.29972405348390102</v>
      </c>
      <c r="AI174">
        <v>193.930788332898</v>
      </c>
      <c r="AJ174">
        <v>5.82398170832621</v>
      </c>
      <c r="AK174">
        <v>1.21674822224574</v>
      </c>
      <c r="AL174">
        <v>0.41490394293822602</v>
      </c>
      <c r="AM174">
        <v>3</v>
      </c>
      <c r="AN174">
        <v>1.3590791891046701</v>
      </c>
      <c r="AO174">
        <v>101</v>
      </c>
      <c r="AP174">
        <v>1.15942028985507E-2</v>
      </c>
      <c r="AQ174">
        <v>10.07</v>
      </c>
      <c r="AR174">
        <v>4.5948990144517596</v>
      </c>
      <c r="AS174">
        <v>-64797.21</v>
      </c>
      <c r="AT174">
        <v>0.52661413160488602</v>
      </c>
      <c r="AU174">
        <v>26446648.68</v>
      </c>
    </row>
    <row r="175" spans="1:47" ht="15" x14ac:dyDescent="0.25">
      <c r="A175" t="s">
        <v>1146</v>
      </c>
      <c r="B175" t="s">
        <v>555</v>
      </c>
      <c r="C175" t="s">
        <v>205</v>
      </c>
      <c r="D175" t="s">
        <v>952</v>
      </c>
      <c r="E175">
        <v>87.878</v>
      </c>
      <c r="F175">
        <v>-18.77</v>
      </c>
      <c r="G175" s="129">
        <v>83134</v>
      </c>
      <c r="H175">
        <v>0.233671895897482</v>
      </c>
      <c r="I175">
        <v>373563</v>
      </c>
      <c r="J175">
        <v>0</v>
      </c>
      <c r="K175">
        <v>0.74499588648672599</v>
      </c>
      <c r="L175" s="130">
        <v>171172.99400000001</v>
      </c>
      <c r="M175" s="129">
        <v>41992.5</v>
      </c>
      <c r="N175">
        <v>3</v>
      </c>
      <c r="O175">
        <v>46.156956000000001</v>
      </c>
      <c r="P175">
        <v>0</v>
      </c>
      <c r="Q175">
        <v>-54.93</v>
      </c>
      <c r="R175">
        <v>11699.9</v>
      </c>
      <c r="S175">
        <v>1335.981841</v>
      </c>
      <c r="T175">
        <v>1691.2246926151399</v>
      </c>
      <c r="U175">
        <v>0.45789641911757101</v>
      </c>
      <c r="V175">
        <v>0.163166672861985</v>
      </c>
      <c r="W175">
        <v>2.9436178541591398E-4</v>
      </c>
      <c r="X175">
        <v>9242.2999999999993</v>
      </c>
      <c r="Y175">
        <v>84.37</v>
      </c>
      <c r="Z175">
        <v>58680.218086997702</v>
      </c>
      <c r="AA175">
        <v>14.576470588235299</v>
      </c>
      <c r="AB175">
        <v>15.8347972146498</v>
      </c>
      <c r="AC175">
        <v>6</v>
      </c>
      <c r="AD175">
        <v>222.66364016666699</v>
      </c>
      <c r="AE175">
        <v>0.20880000000000001</v>
      </c>
      <c r="AF175">
        <v>0.102304492628898</v>
      </c>
      <c r="AG175">
        <v>0.14870104114174101</v>
      </c>
      <c r="AH175">
        <v>0.26468763249382798</v>
      </c>
      <c r="AI175">
        <v>238.265214564395</v>
      </c>
      <c r="AJ175">
        <v>12.127623916963501</v>
      </c>
      <c r="AK175">
        <v>1.84188572433855</v>
      </c>
      <c r="AL175">
        <v>3.7146377521849199</v>
      </c>
      <c r="AM175">
        <v>0</v>
      </c>
      <c r="AN175">
        <v>0.66026360688407504</v>
      </c>
      <c r="AO175">
        <v>37</v>
      </c>
      <c r="AP175">
        <v>0</v>
      </c>
      <c r="AQ175">
        <v>12</v>
      </c>
      <c r="AR175">
        <v>4.4092369794230599</v>
      </c>
      <c r="AS175">
        <v>-38253.379999999997</v>
      </c>
      <c r="AT175">
        <v>0.40806858708061</v>
      </c>
      <c r="AU175">
        <v>15630797</v>
      </c>
    </row>
    <row r="176" spans="1:47" ht="15" x14ac:dyDescent="0.25">
      <c r="A176" t="s">
        <v>1147</v>
      </c>
      <c r="B176" t="s">
        <v>701</v>
      </c>
      <c r="C176" t="s">
        <v>288</v>
      </c>
      <c r="D176" t="s">
        <v>951</v>
      </c>
      <c r="E176">
        <v>96.328000000000003</v>
      </c>
      <c r="F176">
        <v>-4.93</v>
      </c>
      <c r="G176" s="129">
        <v>781980</v>
      </c>
      <c r="H176">
        <v>1.04890312618353</v>
      </c>
      <c r="I176">
        <v>861626</v>
      </c>
      <c r="J176">
        <v>0</v>
      </c>
      <c r="K176">
        <v>0.63765361963878797</v>
      </c>
      <c r="L176" s="130">
        <v>181997.79079999999</v>
      </c>
      <c r="M176" s="129">
        <v>43997</v>
      </c>
      <c r="N176">
        <v>5</v>
      </c>
      <c r="O176">
        <v>7.7453110000000001</v>
      </c>
      <c r="P176">
        <v>0</v>
      </c>
      <c r="Q176">
        <v>193.91</v>
      </c>
      <c r="R176">
        <v>15298.7</v>
      </c>
      <c r="S176">
        <v>510.70429899999999</v>
      </c>
      <c r="T176">
        <v>602.29885026721104</v>
      </c>
      <c r="U176">
        <v>0.30390957605782798</v>
      </c>
      <c r="V176">
        <v>0.148394472395072</v>
      </c>
      <c r="W176">
        <v>4.9336925593414698E-3</v>
      </c>
      <c r="X176">
        <v>12972.2</v>
      </c>
      <c r="Y176">
        <v>34.94</v>
      </c>
      <c r="Z176">
        <v>62159.748139668001</v>
      </c>
      <c r="AA176">
        <v>14.1891891891892</v>
      </c>
      <c r="AB176">
        <v>14.6166084430452</v>
      </c>
      <c r="AC176">
        <v>6</v>
      </c>
      <c r="AD176">
        <v>85.117383166666698</v>
      </c>
      <c r="AE176">
        <v>0.34399999999999997</v>
      </c>
      <c r="AF176">
        <v>0.107488175779029</v>
      </c>
      <c r="AG176">
        <v>0.17800860651560699</v>
      </c>
      <c r="AH176">
        <v>0.29584219845028498</v>
      </c>
      <c r="AI176">
        <v>203.64034570227901</v>
      </c>
      <c r="AJ176">
        <v>8.7751922115384602</v>
      </c>
      <c r="AK176">
        <v>1.89830230769231</v>
      </c>
      <c r="AL176">
        <v>4.3402973076923104</v>
      </c>
      <c r="AM176">
        <v>0</v>
      </c>
      <c r="AN176">
        <v>0.73119002951484402</v>
      </c>
      <c r="AO176">
        <v>56</v>
      </c>
      <c r="AP176">
        <v>2.4896265560166001E-2</v>
      </c>
      <c r="AQ176">
        <v>4.1100000000000003</v>
      </c>
      <c r="AR176">
        <v>5.3904729488749998</v>
      </c>
      <c r="AS176">
        <v>-57732.800000000003</v>
      </c>
      <c r="AT176">
        <v>0.59620280058252095</v>
      </c>
      <c r="AU176">
        <v>7813131.7000000002</v>
      </c>
    </row>
    <row r="177" spans="1:47" ht="15" x14ac:dyDescent="0.25">
      <c r="A177" t="s">
        <v>1148</v>
      </c>
      <c r="B177" t="s">
        <v>707</v>
      </c>
      <c r="C177" t="s">
        <v>99</v>
      </c>
      <c r="D177" t="s">
        <v>950</v>
      </c>
      <c r="E177">
        <v>84.016000000000005</v>
      </c>
      <c r="F177">
        <v>0.7</v>
      </c>
      <c r="G177" s="129">
        <v>1832167</v>
      </c>
      <c r="H177">
        <v>0.49321430525014498</v>
      </c>
      <c r="I177">
        <v>1530427</v>
      </c>
      <c r="J177">
        <v>0</v>
      </c>
      <c r="K177">
        <v>0.70761704367402001</v>
      </c>
      <c r="L177" s="130">
        <v>283511.5699</v>
      </c>
      <c r="M177" s="129">
        <v>39204.5</v>
      </c>
      <c r="N177">
        <v>81</v>
      </c>
      <c r="O177">
        <v>42.433005000000001</v>
      </c>
      <c r="P177">
        <v>5</v>
      </c>
      <c r="Q177">
        <v>-31.86</v>
      </c>
      <c r="R177">
        <v>16136.6</v>
      </c>
      <c r="S177">
        <v>1215.41545</v>
      </c>
      <c r="T177">
        <v>1541.6338256874501</v>
      </c>
      <c r="U177">
        <v>0.482987139911707</v>
      </c>
      <c r="V177">
        <v>0.16392524876987499</v>
      </c>
      <c r="W177">
        <v>2.4156735871672498E-3</v>
      </c>
      <c r="X177">
        <v>12722</v>
      </c>
      <c r="Y177">
        <v>102.08</v>
      </c>
      <c r="Z177">
        <v>58480.213362068898</v>
      </c>
      <c r="AA177">
        <v>12.6181818181818</v>
      </c>
      <c r="AB177">
        <v>11.9064993142633</v>
      </c>
      <c r="AC177">
        <v>12</v>
      </c>
      <c r="AD177">
        <v>101.28462083333299</v>
      </c>
      <c r="AE177">
        <v>0.50370000000000004</v>
      </c>
      <c r="AF177">
        <v>0.15916516715689499</v>
      </c>
      <c r="AG177">
        <v>0.171941116693102</v>
      </c>
      <c r="AH177">
        <v>0.335226917058628</v>
      </c>
      <c r="AI177">
        <v>248.000796764596</v>
      </c>
      <c r="AJ177">
        <v>5.7440450992621699</v>
      </c>
      <c r="AK177">
        <v>0.95048941026593803</v>
      </c>
      <c r="AL177">
        <v>3.2079317837995598</v>
      </c>
      <c r="AM177">
        <v>3.5</v>
      </c>
      <c r="AN177">
        <v>1.18504305652897</v>
      </c>
      <c r="AO177">
        <v>65</v>
      </c>
      <c r="AP177">
        <v>2.0518358531317501E-2</v>
      </c>
      <c r="AQ177">
        <v>13.65</v>
      </c>
      <c r="AR177">
        <v>4.6681229933316901</v>
      </c>
      <c r="AS177">
        <v>-17437.16</v>
      </c>
      <c r="AT177">
        <v>0.47644431192460002</v>
      </c>
      <c r="AU177">
        <v>19612725.359999999</v>
      </c>
    </row>
    <row r="178" spans="1:47" ht="15" x14ac:dyDescent="0.25">
      <c r="A178" t="s">
        <v>1149</v>
      </c>
      <c r="B178" t="s">
        <v>357</v>
      </c>
      <c r="C178" t="s">
        <v>268</v>
      </c>
      <c r="D178" t="s">
        <v>950</v>
      </c>
      <c r="E178">
        <v>69.787999999999997</v>
      </c>
      <c r="F178">
        <v>-0.32</v>
      </c>
      <c r="G178" s="129">
        <v>1387878</v>
      </c>
      <c r="H178">
        <v>0.67700815130380199</v>
      </c>
      <c r="I178">
        <v>1370648</v>
      </c>
      <c r="J178">
        <v>0</v>
      </c>
      <c r="K178">
        <v>0.58449171297536895</v>
      </c>
      <c r="L178" s="130">
        <v>200475.45970000001</v>
      </c>
      <c r="M178" t="s">
        <v>944</v>
      </c>
      <c r="N178">
        <v>16</v>
      </c>
      <c r="O178">
        <v>12.785102999999999</v>
      </c>
      <c r="P178">
        <v>2</v>
      </c>
      <c r="Q178">
        <v>248.08</v>
      </c>
      <c r="R178">
        <v>13535.7</v>
      </c>
      <c r="S178">
        <v>557.70784800000001</v>
      </c>
      <c r="T178">
        <v>687.32750780765195</v>
      </c>
      <c r="U178">
        <v>0</v>
      </c>
      <c r="V178">
        <v>0</v>
      </c>
      <c r="W178">
        <v>0</v>
      </c>
      <c r="X178">
        <v>10983</v>
      </c>
      <c r="Y178">
        <v>39.200000000000003</v>
      </c>
      <c r="Z178">
        <v>64999.081632653098</v>
      </c>
      <c r="AA178">
        <v>11.609756097561</v>
      </c>
      <c r="AB178">
        <v>14.227241020408201</v>
      </c>
      <c r="AC178">
        <v>6</v>
      </c>
      <c r="AD178">
        <v>92.951307999999997</v>
      </c>
      <c r="AE178">
        <v>0.27029999999999998</v>
      </c>
      <c r="AF178">
        <v>0.130388176256026</v>
      </c>
      <c r="AG178">
        <v>0.15850344941330699</v>
      </c>
      <c r="AH178">
        <v>0.293118322473922</v>
      </c>
      <c r="AI178">
        <v>148.22097321463499</v>
      </c>
      <c r="AJ178">
        <v>8.6695689780315508</v>
      </c>
      <c r="AK178">
        <v>2.66556747798316</v>
      </c>
      <c r="AL178">
        <v>5.4526763766573101</v>
      </c>
      <c r="AM178">
        <v>0.5</v>
      </c>
      <c r="AN178" t="s">
        <v>944</v>
      </c>
      <c r="AO178">
        <v>2</v>
      </c>
      <c r="AP178">
        <v>1.4084507042253501E-2</v>
      </c>
      <c r="AQ178" t="s">
        <v>944</v>
      </c>
      <c r="AR178" t="s">
        <v>944</v>
      </c>
      <c r="AS178" t="s">
        <v>944</v>
      </c>
      <c r="AT178" t="s">
        <v>944</v>
      </c>
      <c r="AU178">
        <v>7548949.9699999997</v>
      </c>
    </row>
    <row r="179" spans="1:47" ht="15" x14ac:dyDescent="0.25">
      <c r="A179" t="s">
        <v>1150</v>
      </c>
      <c r="B179" t="s">
        <v>176</v>
      </c>
      <c r="C179" t="s">
        <v>108</v>
      </c>
      <c r="D179" t="s">
        <v>953</v>
      </c>
      <c r="E179">
        <v>94.358999999999995</v>
      </c>
      <c r="F179">
        <v>7.63</v>
      </c>
      <c r="G179" s="129">
        <v>3403919</v>
      </c>
      <c r="H179">
        <v>0.85239828070002599</v>
      </c>
      <c r="I179">
        <v>3403919</v>
      </c>
      <c r="J179">
        <v>0</v>
      </c>
      <c r="K179">
        <v>0.650224584728474</v>
      </c>
      <c r="L179" s="130">
        <v>319016.21389999997</v>
      </c>
      <c r="M179" s="129">
        <v>51153</v>
      </c>
      <c r="N179">
        <v>33</v>
      </c>
      <c r="O179">
        <v>29.127168999999999</v>
      </c>
      <c r="P179">
        <v>2</v>
      </c>
      <c r="Q179">
        <v>-8.51</v>
      </c>
      <c r="R179">
        <v>17363.099999999999</v>
      </c>
      <c r="S179">
        <v>1427.8482550000001</v>
      </c>
      <c r="T179">
        <v>1836.19894732797</v>
      </c>
      <c r="U179">
        <v>0.33386006064068802</v>
      </c>
      <c r="V179">
        <v>0.17332463665755601</v>
      </c>
      <c r="W179">
        <v>2.8273131867223501E-2</v>
      </c>
      <c r="X179">
        <v>13501.7</v>
      </c>
      <c r="Y179">
        <v>107.48</v>
      </c>
      <c r="Z179">
        <v>82245.092017119503</v>
      </c>
      <c r="AA179">
        <v>13.991452991453</v>
      </c>
      <c r="AB179">
        <v>13.284780935988101</v>
      </c>
      <c r="AC179">
        <v>12.7</v>
      </c>
      <c r="AD179">
        <v>112.428996456693</v>
      </c>
      <c r="AE179">
        <v>0.25800000000000001</v>
      </c>
      <c r="AF179">
        <v>0.115215041488302</v>
      </c>
      <c r="AG179">
        <v>0.13994398554696599</v>
      </c>
      <c r="AH179">
        <v>0.25946627310656201</v>
      </c>
      <c r="AI179">
        <v>227.286057088749</v>
      </c>
      <c r="AJ179">
        <v>6.1051701845746198</v>
      </c>
      <c r="AK179">
        <v>1.3852758142544599</v>
      </c>
      <c r="AL179">
        <v>3.4596844359535299</v>
      </c>
      <c r="AM179">
        <v>2.15</v>
      </c>
      <c r="AN179">
        <v>0.78656870036092197</v>
      </c>
      <c r="AO179">
        <v>4</v>
      </c>
      <c r="AP179">
        <v>0.32343234323432302</v>
      </c>
      <c r="AQ179">
        <v>140</v>
      </c>
      <c r="AR179">
        <v>5.0807342601611598</v>
      </c>
      <c r="AS179">
        <v>20711.599999999999</v>
      </c>
      <c r="AT179">
        <v>0.33772651998108999</v>
      </c>
      <c r="AU179">
        <v>24791884.690000001</v>
      </c>
    </row>
    <row r="180" spans="1:47" ht="15" x14ac:dyDescent="0.25">
      <c r="A180" t="s">
        <v>1151</v>
      </c>
      <c r="B180" t="s">
        <v>496</v>
      </c>
      <c r="C180" t="s">
        <v>391</v>
      </c>
      <c r="D180" t="s">
        <v>952</v>
      </c>
      <c r="E180">
        <v>79.798000000000002</v>
      </c>
      <c r="F180">
        <v>-7.88</v>
      </c>
      <c r="G180" s="129">
        <v>50827</v>
      </c>
      <c r="H180">
        <v>0.40805180178505202</v>
      </c>
      <c r="I180">
        <v>-35080</v>
      </c>
      <c r="J180">
        <v>1.7276086891205699E-3</v>
      </c>
      <c r="K180">
        <v>0.72719370606050804</v>
      </c>
      <c r="L180" s="130">
        <v>165886.9472</v>
      </c>
      <c r="M180" s="129">
        <v>38610</v>
      </c>
      <c r="N180">
        <v>5</v>
      </c>
      <c r="O180">
        <v>7.1872610000000003</v>
      </c>
      <c r="P180">
        <v>0</v>
      </c>
      <c r="Q180">
        <v>-47.7</v>
      </c>
      <c r="R180">
        <v>19788.3</v>
      </c>
      <c r="S180">
        <v>362.22343599999999</v>
      </c>
      <c r="T180">
        <v>496.730809195809</v>
      </c>
      <c r="U180">
        <v>0.51478875320480399</v>
      </c>
      <c r="V180">
        <v>0.18727854483717099</v>
      </c>
      <c r="W180">
        <v>2.67007046998472E-2</v>
      </c>
      <c r="X180">
        <v>14430</v>
      </c>
      <c r="Y180">
        <v>32.29</v>
      </c>
      <c r="Z180">
        <v>64956.240322081103</v>
      </c>
      <c r="AA180">
        <v>12.323529411764699</v>
      </c>
      <c r="AB180">
        <v>11.2178208733354</v>
      </c>
      <c r="AC180">
        <v>7.9</v>
      </c>
      <c r="AD180">
        <v>45.851067848101302</v>
      </c>
      <c r="AE180">
        <v>0.30709999999999998</v>
      </c>
      <c r="AF180">
        <v>0.11699242728300099</v>
      </c>
      <c r="AG180">
        <v>0.197434523471752</v>
      </c>
      <c r="AH180">
        <v>0.31796346326481301</v>
      </c>
      <c r="AI180">
        <v>284.13401721472297</v>
      </c>
      <c r="AJ180">
        <v>5.8546272833268604</v>
      </c>
      <c r="AK180">
        <v>0.97055994947532098</v>
      </c>
      <c r="AL180">
        <v>2.8700542168674699</v>
      </c>
      <c r="AM180">
        <v>1.6</v>
      </c>
      <c r="AN180">
        <v>1.14338956356336</v>
      </c>
      <c r="AO180">
        <v>56</v>
      </c>
      <c r="AP180">
        <v>0</v>
      </c>
      <c r="AQ180">
        <v>2.89</v>
      </c>
      <c r="AR180">
        <v>4.46979296066253</v>
      </c>
      <c r="AS180">
        <v>-5840.16</v>
      </c>
      <c r="AT180">
        <v>0.54392455772028603</v>
      </c>
      <c r="AU180">
        <v>7167801.25</v>
      </c>
    </row>
    <row r="181" spans="1:47" ht="15" x14ac:dyDescent="0.25">
      <c r="A181" t="s">
        <v>1152</v>
      </c>
      <c r="B181" t="s">
        <v>418</v>
      </c>
      <c r="C181" t="s">
        <v>359</v>
      </c>
      <c r="D181" t="s">
        <v>950</v>
      </c>
      <c r="E181">
        <v>87.656999999999996</v>
      </c>
      <c r="F181">
        <v>-0.93</v>
      </c>
      <c r="G181" s="129">
        <v>570765</v>
      </c>
      <c r="H181">
        <v>0.32723467559785102</v>
      </c>
      <c r="I181">
        <v>496662</v>
      </c>
      <c r="J181">
        <v>0</v>
      </c>
      <c r="K181">
        <v>0.71254832200767304</v>
      </c>
      <c r="L181" s="130">
        <v>192114.65960000001</v>
      </c>
      <c r="M181" s="129">
        <v>46714.5</v>
      </c>
      <c r="N181">
        <v>58</v>
      </c>
      <c r="O181">
        <v>24.197634999999998</v>
      </c>
      <c r="P181">
        <v>4.9800000000000004</v>
      </c>
      <c r="Q181">
        <v>106.42</v>
      </c>
      <c r="R181">
        <v>14711.8</v>
      </c>
      <c r="S181">
        <v>718.15275599999995</v>
      </c>
      <c r="T181">
        <v>815.74433036638004</v>
      </c>
      <c r="U181">
        <v>0.38448242897225599</v>
      </c>
      <c r="V181">
        <v>0.12121094192389301</v>
      </c>
      <c r="W181">
        <v>1.35260498812317E-3</v>
      </c>
      <c r="X181">
        <v>12951.8</v>
      </c>
      <c r="Y181">
        <v>52.52</v>
      </c>
      <c r="Z181">
        <v>53812.754379284102</v>
      </c>
      <c r="AA181">
        <v>12.4814814814815</v>
      </c>
      <c r="AB181">
        <v>13.673891012947401</v>
      </c>
      <c r="AC181">
        <v>5</v>
      </c>
      <c r="AD181">
        <v>143.63055120000001</v>
      </c>
      <c r="AE181">
        <v>0.43</v>
      </c>
      <c r="AF181">
        <v>0.10289030247195501</v>
      </c>
      <c r="AG181">
        <v>0.21655267393493599</v>
      </c>
      <c r="AH181">
        <v>0.32019660866404498</v>
      </c>
      <c r="AI181">
        <v>224.629089914681</v>
      </c>
      <c r="AJ181">
        <v>7.5249817131380299</v>
      </c>
      <c r="AK181">
        <v>1.6651891915347301</v>
      </c>
      <c r="AL181">
        <v>2.67440341437409</v>
      </c>
      <c r="AM181">
        <v>3.5</v>
      </c>
      <c r="AN181">
        <v>1.0006693784502001</v>
      </c>
      <c r="AO181">
        <v>57</v>
      </c>
      <c r="AP181">
        <v>2.0942408376963401E-2</v>
      </c>
      <c r="AQ181">
        <v>6.68</v>
      </c>
      <c r="AR181">
        <v>4.6809788516978097</v>
      </c>
      <c r="AS181">
        <v>-16901.099999999999</v>
      </c>
      <c r="AT181">
        <v>0.50305762834421597</v>
      </c>
      <c r="AU181">
        <v>10565324.5</v>
      </c>
    </row>
    <row r="182" spans="1:47" ht="15" x14ac:dyDescent="0.25">
      <c r="A182" t="s">
        <v>1153</v>
      </c>
      <c r="B182" t="s">
        <v>408</v>
      </c>
      <c r="C182" t="s">
        <v>105</v>
      </c>
      <c r="D182" t="s">
        <v>952</v>
      </c>
      <c r="E182">
        <v>72.962000000000003</v>
      </c>
      <c r="F182">
        <v>-6.18</v>
      </c>
      <c r="G182" s="129">
        <v>172690</v>
      </c>
      <c r="H182">
        <v>0.39191760435096701</v>
      </c>
      <c r="I182">
        <v>189522</v>
      </c>
      <c r="J182">
        <v>1.48550618146863E-2</v>
      </c>
      <c r="K182">
        <v>0.88317185547608401</v>
      </c>
      <c r="L182" s="130">
        <v>201736.98800000001</v>
      </c>
      <c r="M182" s="129">
        <v>35762</v>
      </c>
      <c r="N182">
        <v>80</v>
      </c>
      <c r="O182">
        <v>33.438026999999998</v>
      </c>
      <c r="P182">
        <v>0</v>
      </c>
      <c r="Q182">
        <v>-94.94</v>
      </c>
      <c r="R182">
        <v>20201.8</v>
      </c>
      <c r="S182">
        <v>814.30307700000003</v>
      </c>
      <c r="T182">
        <v>1038.62836163462</v>
      </c>
      <c r="U182">
        <v>0.53804842739161096</v>
      </c>
      <c r="V182">
        <v>0.23015165887676001</v>
      </c>
      <c r="W182">
        <v>3.5964864713387297E-4</v>
      </c>
      <c r="X182">
        <v>15838.6</v>
      </c>
      <c r="Y182">
        <v>80.209999999999994</v>
      </c>
      <c r="Z182">
        <v>52241.917591322803</v>
      </c>
      <c r="AA182">
        <v>12.0315789473684</v>
      </c>
      <c r="AB182">
        <v>10.1521390973694</v>
      </c>
      <c r="AC182">
        <v>12.63</v>
      </c>
      <c r="AD182">
        <v>64.473719477434699</v>
      </c>
      <c r="AE182">
        <v>0.18429999999999999</v>
      </c>
      <c r="AF182">
        <v>0.110411419065959</v>
      </c>
      <c r="AG182">
        <v>0.20759311886159301</v>
      </c>
      <c r="AH182">
        <v>0.31917568573355798</v>
      </c>
      <c r="AI182">
        <v>309.68813347613099</v>
      </c>
      <c r="AJ182">
        <v>6.5260826393845699</v>
      </c>
      <c r="AK182">
        <v>0.93176195574589604</v>
      </c>
      <c r="AL182">
        <v>3.1654129986517598</v>
      </c>
      <c r="AM182">
        <v>3.5</v>
      </c>
      <c r="AN182">
        <v>1.1366165527857599</v>
      </c>
      <c r="AO182">
        <v>207</v>
      </c>
      <c r="AP182">
        <v>0</v>
      </c>
      <c r="AQ182">
        <v>3.43</v>
      </c>
      <c r="AR182">
        <v>4.7768489237730503</v>
      </c>
      <c r="AS182">
        <v>-254484.78</v>
      </c>
      <c r="AT182">
        <v>0.48322848771999</v>
      </c>
      <c r="AU182">
        <v>16450383.810000001</v>
      </c>
    </row>
    <row r="183" spans="1:47" ht="15" x14ac:dyDescent="0.25">
      <c r="A183" t="s">
        <v>1154</v>
      </c>
      <c r="B183" t="s">
        <v>441</v>
      </c>
      <c r="C183" t="s">
        <v>374</v>
      </c>
      <c r="D183" t="s">
        <v>952</v>
      </c>
      <c r="E183">
        <v>83.66</v>
      </c>
      <c r="F183">
        <v>-11.71</v>
      </c>
      <c r="G183" s="129">
        <v>642555</v>
      </c>
      <c r="H183">
        <v>0.58072231915774297</v>
      </c>
      <c r="I183">
        <v>642555</v>
      </c>
      <c r="J183">
        <v>0</v>
      </c>
      <c r="K183">
        <v>0.60221702518354903</v>
      </c>
      <c r="L183" s="130">
        <v>131920.3579</v>
      </c>
      <c r="M183" s="129">
        <v>39580</v>
      </c>
      <c r="N183">
        <v>50</v>
      </c>
      <c r="O183">
        <v>24.088308999999999</v>
      </c>
      <c r="P183">
        <v>0</v>
      </c>
      <c r="Q183">
        <v>-21.59</v>
      </c>
      <c r="R183">
        <v>16010.7</v>
      </c>
      <c r="S183">
        <v>633.55886399999997</v>
      </c>
      <c r="T183">
        <v>800.87355830005004</v>
      </c>
      <c r="U183">
        <v>0.59837922810594601</v>
      </c>
      <c r="V183">
        <v>0.21370108239855701</v>
      </c>
      <c r="W183">
        <v>6.3135412150117096E-3</v>
      </c>
      <c r="X183">
        <v>12665.8</v>
      </c>
      <c r="Y183">
        <v>52.16</v>
      </c>
      <c r="Z183">
        <v>61044.121740797498</v>
      </c>
      <c r="AA183">
        <v>13.655737704918</v>
      </c>
      <c r="AB183">
        <v>12.146450613496899</v>
      </c>
      <c r="AC183">
        <v>7.5</v>
      </c>
      <c r="AD183">
        <v>84.474515199999999</v>
      </c>
      <c r="AE183">
        <v>0.5897</v>
      </c>
      <c r="AF183">
        <v>0.118237684889978</v>
      </c>
      <c r="AG183">
        <v>0.148379524439129</v>
      </c>
      <c r="AH183">
        <v>0.27209670138957198</v>
      </c>
      <c r="AI183">
        <v>340.392996222053</v>
      </c>
      <c r="AJ183">
        <v>6.5092195549455401</v>
      </c>
      <c r="AK183">
        <v>1.63180085227141</v>
      </c>
      <c r="AL183">
        <v>4.8542792093072898E-2</v>
      </c>
      <c r="AM183">
        <v>0.5</v>
      </c>
      <c r="AN183">
        <v>1.5587090211087</v>
      </c>
      <c r="AO183">
        <v>64</v>
      </c>
      <c r="AP183">
        <v>0</v>
      </c>
      <c r="AQ183">
        <v>4.8899999999999997</v>
      </c>
      <c r="AR183">
        <v>4.17677069959415</v>
      </c>
      <c r="AS183">
        <v>-13885.26</v>
      </c>
      <c r="AT183">
        <v>0.63317803340773005</v>
      </c>
      <c r="AU183">
        <v>10143735.26</v>
      </c>
    </row>
    <row r="184" spans="1:47" ht="15" x14ac:dyDescent="0.25">
      <c r="A184" t="s">
        <v>1155</v>
      </c>
      <c r="B184" t="s">
        <v>653</v>
      </c>
      <c r="C184" t="s">
        <v>209</v>
      </c>
      <c r="D184" t="s">
        <v>951</v>
      </c>
      <c r="E184">
        <v>91.191000000000003</v>
      </c>
      <c r="F184">
        <v>-3.94</v>
      </c>
      <c r="G184" s="129">
        <v>2125484</v>
      </c>
      <c r="H184">
        <v>0.43333432793795701</v>
      </c>
      <c r="I184">
        <v>2603058</v>
      </c>
      <c r="J184">
        <v>0</v>
      </c>
      <c r="K184">
        <v>0.70736131873061903</v>
      </c>
      <c r="L184" s="130">
        <v>270015.67300000001</v>
      </c>
      <c r="M184" s="129">
        <v>44877</v>
      </c>
      <c r="N184">
        <v>78</v>
      </c>
      <c r="O184">
        <v>93.238781000000003</v>
      </c>
      <c r="P184">
        <v>7</v>
      </c>
      <c r="Q184">
        <v>43.91</v>
      </c>
      <c r="R184">
        <v>13347.5</v>
      </c>
      <c r="S184">
        <v>1903.7199860000001</v>
      </c>
      <c r="T184">
        <v>2353.6068504539899</v>
      </c>
      <c r="U184">
        <v>0.39969968986815102</v>
      </c>
      <c r="V184">
        <v>0.14461983801434999</v>
      </c>
      <c r="W184">
        <v>2.3594154776079599E-2</v>
      </c>
      <c r="X184">
        <v>10796.2</v>
      </c>
      <c r="Y184">
        <v>121.61</v>
      </c>
      <c r="Z184">
        <v>66604.097524874596</v>
      </c>
      <c r="AA184">
        <v>14.8130081300813</v>
      </c>
      <c r="AB184">
        <v>15.654304629553501</v>
      </c>
      <c r="AC184">
        <v>13</v>
      </c>
      <c r="AD184">
        <v>146.43999892307701</v>
      </c>
      <c r="AE184">
        <v>0.44230000000000003</v>
      </c>
      <c r="AF184">
        <v>0.12014134256544901</v>
      </c>
      <c r="AG184">
        <v>0.16467697127259001</v>
      </c>
      <c r="AH184">
        <v>0.289981142350068</v>
      </c>
      <c r="AI184">
        <v>159.498246713264</v>
      </c>
      <c r="AJ184">
        <v>11.596352292188101</v>
      </c>
      <c r="AK184">
        <v>0.91688604926887096</v>
      </c>
      <c r="AL184">
        <v>4.0630544394677903</v>
      </c>
      <c r="AM184">
        <v>1</v>
      </c>
      <c r="AN184">
        <v>0.95714650066981799</v>
      </c>
      <c r="AO184">
        <v>46</v>
      </c>
      <c r="AP184">
        <v>4.6004842615012101E-2</v>
      </c>
      <c r="AQ184">
        <v>16.829999999999998</v>
      </c>
      <c r="AR184">
        <v>4.4490210568836197</v>
      </c>
      <c r="AS184">
        <v>197766.64</v>
      </c>
      <c r="AT184">
        <v>0.449759771900964</v>
      </c>
      <c r="AU184">
        <v>25409899.989999998</v>
      </c>
    </row>
    <row r="185" spans="1:47" ht="15" x14ac:dyDescent="0.25">
      <c r="A185" t="s">
        <v>1156</v>
      </c>
      <c r="B185" t="s">
        <v>177</v>
      </c>
      <c r="C185" t="s">
        <v>178</v>
      </c>
      <c r="D185" t="s">
        <v>954</v>
      </c>
      <c r="E185">
        <v>85.73</v>
      </c>
      <c r="F185">
        <v>3.69</v>
      </c>
      <c r="G185" s="129">
        <v>-889317</v>
      </c>
      <c r="H185">
        <v>0.20600441937212</v>
      </c>
      <c r="I185">
        <v>-889317</v>
      </c>
      <c r="J185">
        <v>0</v>
      </c>
      <c r="K185">
        <v>0.86160959348006205</v>
      </c>
      <c r="L185" s="130">
        <v>217488.6434</v>
      </c>
      <c r="M185" s="129">
        <v>39933.5</v>
      </c>
      <c r="N185">
        <v>206</v>
      </c>
      <c r="O185">
        <v>211.214675</v>
      </c>
      <c r="P185">
        <v>23.65</v>
      </c>
      <c r="Q185">
        <v>-176.24</v>
      </c>
      <c r="R185">
        <v>14248.1</v>
      </c>
      <c r="S185">
        <v>5280.103169</v>
      </c>
      <c r="T185">
        <v>6835.9891575525698</v>
      </c>
      <c r="U185">
        <v>0.47006679974968502</v>
      </c>
      <c r="V185">
        <v>0.17431914482351299</v>
      </c>
      <c r="W185">
        <v>3.2951040998873297E-2</v>
      </c>
      <c r="X185">
        <v>11005.2</v>
      </c>
      <c r="Y185">
        <v>295.57</v>
      </c>
      <c r="Z185">
        <v>68658.756639713101</v>
      </c>
      <c r="AA185">
        <v>11.44</v>
      </c>
      <c r="AB185">
        <v>17.864137662821001</v>
      </c>
      <c r="AC185">
        <v>32</v>
      </c>
      <c r="AD185">
        <v>165.00322403125</v>
      </c>
      <c r="AE185">
        <v>0.27029999999999998</v>
      </c>
      <c r="AF185">
        <v>0.10881732993575299</v>
      </c>
      <c r="AG185">
        <v>0.180330120205415</v>
      </c>
      <c r="AH185">
        <v>0.29497493342806502</v>
      </c>
      <c r="AI185">
        <v>151.430563837151</v>
      </c>
      <c r="AJ185">
        <v>9.2670861301526202</v>
      </c>
      <c r="AK185">
        <v>1.3796975870750401</v>
      </c>
      <c r="AL185">
        <v>3.3440424528714798</v>
      </c>
      <c r="AM185">
        <v>2.5</v>
      </c>
      <c r="AN185">
        <v>1.1619274825714101</v>
      </c>
      <c r="AO185">
        <v>32</v>
      </c>
      <c r="AP185">
        <v>6.5158858373721096E-2</v>
      </c>
      <c r="AQ185">
        <v>53.63</v>
      </c>
      <c r="AR185">
        <v>4.3689644897624396</v>
      </c>
      <c r="AS185">
        <v>59778.54</v>
      </c>
      <c r="AT185">
        <v>0.31603654363283801</v>
      </c>
      <c r="AU185">
        <v>75231262.049999997</v>
      </c>
    </row>
    <row r="186" spans="1:47" ht="15" x14ac:dyDescent="0.25">
      <c r="A186" t="s">
        <v>1157</v>
      </c>
      <c r="B186" t="s">
        <v>511</v>
      </c>
      <c r="C186" t="s">
        <v>144</v>
      </c>
      <c r="D186" t="s">
        <v>950</v>
      </c>
      <c r="E186">
        <v>69.376000000000005</v>
      </c>
      <c r="F186">
        <v>-1.34</v>
      </c>
      <c r="G186" s="129">
        <v>269901</v>
      </c>
      <c r="H186">
        <v>0.65615906183582895</v>
      </c>
      <c r="I186">
        <v>269901</v>
      </c>
      <c r="J186">
        <v>5.7571391025058602E-3</v>
      </c>
      <c r="K186">
        <v>0.65008665518581799</v>
      </c>
      <c r="L186" s="130">
        <v>170831.99479999999</v>
      </c>
      <c r="M186" s="129">
        <v>46355</v>
      </c>
      <c r="N186">
        <v>62</v>
      </c>
      <c r="O186">
        <v>60.557369999999999</v>
      </c>
      <c r="P186">
        <v>2.86</v>
      </c>
      <c r="Q186">
        <v>-63.81</v>
      </c>
      <c r="R186">
        <v>17517.900000000001</v>
      </c>
      <c r="S186">
        <v>1154.0773429999999</v>
      </c>
      <c r="T186">
        <v>1565.31201769519</v>
      </c>
      <c r="U186">
        <v>0.67148979546338805</v>
      </c>
      <c r="V186">
        <v>0.18074727163238299</v>
      </c>
      <c r="W186">
        <v>8.0758872501320703E-2</v>
      </c>
      <c r="X186">
        <v>12915.7</v>
      </c>
      <c r="Y186">
        <v>87.41</v>
      </c>
      <c r="Z186">
        <v>71028.976661709195</v>
      </c>
      <c r="AA186">
        <v>12.268041237113399</v>
      </c>
      <c r="AB186">
        <v>13.203035613774199</v>
      </c>
      <c r="AC186">
        <v>16.07</v>
      </c>
      <c r="AD186">
        <v>71.815640510267599</v>
      </c>
      <c r="AE186">
        <v>0.3931</v>
      </c>
      <c r="AF186">
        <v>0.126960491314309</v>
      </c>
      <c r="AG186">
        <v>0.10740586401756801</v>
      </c>
      <c r="AH186">
        <v>0.23701682159874099</v>
      </c>
      <c r="AI186">
        <v>248.57432800324901</v>
      </c>
      <c r="AJ186">
        <v>5.8418400064139702</v>
      </c>
      <c r="AK186">
        <v>1.437731199063</v>
      </c>
      <c r="AL186">
        <v>2.6579070253839698</v>
      </c>
      <c r="AM186">
        <v>2</v>
      </c>
      <c r="AN186">
        <v>0.59085897368454698</v>
      </c>
      <c r="AO186">
        <v>4</v>
      </c>
      <c r="AP186">
        <v>0.14374999999999999</v>
      </c>
      <c r="AQ186">
        <v>108.5</v>
      </c>
      <c r="AR186" t="s">
        <v>944</v>
      </c>
      <c r="AS186" t="s">
        <v>944</v>
      </c>
      <c r="AT186" t="s">
        <v>944</v>
      </c>
      <c r="AU186">
        <v>20217044.620000001</v>
      </c>
    </row>
    <row r="187" spans="1:47" ht="15" x14ac:dyDescent="0.25">
      <c r="A187" t="s">
        <v>1158</v>
      </c>
      <c r="B187" t="s">
        <v>573</v>
      </c>
      <c r="C187" t="s">
        <v>172</v>
      </c>
      <c r="D187" t="s">
        <v>951</v>
      </c>
      <c r="E187">
        <v>90.942999999999998</v>
      </c>
      <c r="F187">
        <v>-7.16</v>
      </c>
      <c r="G187" s="129">
        <v>-169498</v>
      </c>
      <c r="H187">
        <v>0.78227023723393696</v>
      </c>
      <c r="I187">
        <v>-793933</v>
      </c>
      <c r="J187">
        <v>3.6218290447995499E-3</v>
      </c>
      <c r="K187">
        <v>0.770143403573878</v>
      </c>
      <c r="L187" s="130">
        <v>277652.25959999999</v>
      </c>
      <c r="M187" s="129">
        <v>45122.5</v>
      </c>
      <c r="N187">
        <v>73</v>
      </c>
      <c r="O187">
        <v>39.519134999999999</v>
      </c>
      <c r="P187">
        <v>1</v>
      </c>
      <c r="Q187">
        <v>258.18</v>
      </c>
      <c r="R187">
        <v>13734.2</v>
      </c>
      <c r="S187">
        <v>1676.8124849999999</v>
      </c>
      <c r="T187">
        <v>2048.3237281178999</v>
      </c>
      <c r="U187">
        <v>0.42523916501015302</v>
      </c>
      <c r="V187">
        <v>0.15348714498627999</v>
      </c>
      <c r="W187">
        <v>0</v>
      </c>
      <c r="X187">
        <v>11243.1</v>
      </c>
      <c r="Y187">
        <v>104.94</v>
      </c>
      <c r="Z187">
        <v>61220.066990661297</v>
      </c>
      <c r="AA187">
        <v>15.170542635658901</v>
      </c>
      <c r="AB187">
        <v>15.978773441966799</v>
      </c>
      <c r="AC187">
        <v>11.36</v>
      </c>
      <c r="AD187">
        <v>147.606732834507</v>
      </c>
      <c r="AE187">
        <v>0.27029999999999998</v>
      </c>
      <c r="AF187">
        <v>0.111176492438813</v>
      </c>
      <c r="AG187">
        <v>0.16445481545495999</v>
      </c>
      <c r="AH187">
        <v>0.28847792766070801</v>
      </c>
      <c r="AI187">
        <v>169.16739500541101</v>
      </c>
      <c r="AJ187">
        <v>6.8171131487474499</v>
      </c>
      <c r="AK187">
        <v>1.34582362107015</v>
      </c>
      <c r="AL187">
        <v>3.88409554328743</v>
      </c>
      <c r="AM187">
        <v>1.9</v>
      </c>
      <c r="AN187">
        <v>1.2158836830836699</v>
      </c>
      <c r="AO187">
        <v>89</v>
      </c>
      <c r="AP187">
        <v>3.3363390441839502E-2</v>
      </c>
      <c r="AQ187">
        <v>12.03</v>
      </c>
      <c r="AR187">
        <v>4.5458837588316703</v>
      </c>
      <c r="AS187">
        <v>52604.3</v>
      </c>
      <c r="AT187">
        <v>0.48828424074568499</v>
      </c>
      <c r="AU187">
        <v>23029610.239999998</v>
      </c>
    </row>
    <row r="188" spans="1:47" ht="15" x14ac:dyDescent="0.25">
      <c r="A188" t="s">
        <v>1159</v>
      </c>
      <c r="B188" t="s">
        <v>512</v>
      </c>
      <c r="C188" t="s">
        <v>144</v>
      </c>
      <c r="D188" t="s">
        <v>954</v>
      </c>
      <c r="E188">
        <v>101.346</v>
      </c>
      <c r="F188">
        <v>5.44</v>
      </c>
      <c r="G188" s="129">
        <v>2426693</v>
      </c>
      <c r="H188">
        <v>0.227165792671295</v>
      </c>
      <c r="I188">
        <v>3729099</v>
      </c>
      <c r="J188">
        <v>4.7636418471849601E-3</v>
      </c>
      <c r="K188">
        <v>0.80611010216131695</v>
      </c>
      <c r="L188" s="130">
        <v>210525.9099</v>
      </c>
      <c r="M188" s="129">
        <v>64549</v>
      </c>
      <c r="N188">
        <v>196</v>
      </c>
      <c r="O188">
        <v>72.871841000000003</v>
      </c>
      <c r="P188">
        <v>5</v>
      </c>
      <c r="Q188">
        <v>-95.86</v>
      </c>
      <c r="R188">
        <v>13926.6</v>
      </c>
      <c r="S188">
        <v>6843.3694310000001</v>
      </c>
      <c r="T188">
        <v>7983.6661967058699</v>
      </c>
      <c r="U188">
        <v>0.19124872742822999</v>
      </c>
      <c r="V188">
        <v>0.107537614243991</v>
      </c>
      <c r="W188">
        <v>1.4141177526033199E-2</v>
      </c>
      <c r="X188">
        <v>11937.5</v>
      </c>
      <c r="Y188">
        <v>428.95</v>
      </c>
      <c r="Z188">
        <v>85743.429677118504</v>
      </c>
      <c r="AA188">
        <v>16.9978768577495</v>
      </c>
      <c r="AB188">
        <v>15.953769509266801</v>
      </c>
      <c r="AC188">
        <v>53</v>
      </c>
      <c r="AD188">
        <v>129.12017794339599</v>
      </c>
      <c r="AE188" t="s">
        <v>944</v>
      </c>
      <c r="AF188">
        <v>0.12374559502237099</v>
      </c>
      <c r="AG188">
        <v>0.132282255648599</v>
      </c>
      <c r="AH188">
        <v>0.27147333377044203</v>
      </c>
      <c r="AI188">
        <v>154.93493529620301</v>
      </c>
      <c r="AJ188">
        <v>6.7477041282608203</v>
      </c>
      <c r="AK188">
        <v>1.34324126619742</v>
      </c>
      <c r="AL188">
        <v>3.5276314302771801</v>
      </c>
      <c r="AM188">
        <v>0.5</v>
      </c>
      <c r="AN188">
        <v>0.89847666304677298</v>
      </c>
      <c r="AO188">
        <v>33</v>
      </c>
      <c r="AP188">
        <v>0.115759312320917</v>
      </c>
      <c r="AQ188">
        <v>102.27</v>
      </c>
      <c r="AR188">
        <v>4.0751695268126999</v>
      </c>
      <c r="AS188">
        <v>848129.16</v>
      </c>
      <c r="AT188">
        <v>0.332256730910302</v>
      </c>
      <c r="AU188">
        <v>95304755.180000007</v>
      </c>
    </row>
    <row r="189" spans="1:47" ht="15" x14ac:dyDescent="0.25">
      <c r="A189" t="s">
        <v>1160</v>
      </c>
      <c r="B189" t="s">
        <v>761</v>
      </c>
      <c r="C189" t="s">
        <v>118</v>
      </c>
      <c r="D189" t="s">
        <v>951</v>
      </c>
      <c r="E189">
        <v>90.608000000000004</v>
      </c>
      <c r="F189">
        <v>-2.34</v>
      </c>
      <c r="G189" s="129">
        <v>68717</v>
      </c>
      <c r="H189">
        <v>0.79821199296043499</v>
      </c>
      <c r="I189">
        <v>68717</v>
      </c>
      <c r="J189">
        <v>0</v>
      </c>
      <c r="K189">
        <v>0.64828674077918602</v>
      </c>
      <c r="L189" s="130">
        <v>300384.16899999999</v>
      </c>
      <c r="M189" s="129">
        <v>35629</v>
      </c>
      <c r="N189">
        <v>65</v>
      </c>
      <c r="O189">
        <v>14.328051</v>
      </c>
      <c r="P189">
        <v>0</v>
      </c>
      <c r="Q189">
        <v>81.37</v>
      </c>
      <c r="R189">
        <v>18295.599999999999</v>
      </c>
      <c r="S189">
        <v>884.06945099999996</v>
      </c>
      <c r="T189">
        <v>1101.8248327891099</v>
      </c>
      <c r="U189">
        <v>0.52188006776856699</v>
      </c>
      <c r="V189">
        <v>0.20184352801486</v>
      </c>
      <c r="W189">
        <v>0</v>
      </c>
      <c r="X189">
        <v>14679.8</v>
      </c>
      <c r="Y189">
        <v>70.44</v>
      </c>
      <c r="Z189">
        <v>60894.377484383898</v>
      </c>
      <c r="AA189">
        <v>16.675675675675699</v>
      </c>
      <c r="AB189">
        <v>12.550673637138001</v>
      </c>
      <c r="AC189">
        <v>9</v>
      </c>
      <c r="AD189">
        <v>98.229939000000002</v>
      </c>
      <c r="AE189">
        <v>0.20880000000000001</v>
      </c>
      <c r="AF189">
        <v>0.12617869601319201</v>
      </c>
      <c r="AG189">
        <v>0.20807503455863299</v>
      </c>
      <c r="AH189">
        <v>0.33810398199213698</v>
      </c>
      <c r="AI189">
        <v>216.56669595746499</v>
      </c>
      <c r="AJ189">
        <v>8.6573533375117506</v>
      </c>
      <c r="AK189">
        <v>1.5284664681917901</v>
      </c>
      <c r="AL189">
        <v>5.4712620390682103</v>
      </c>
      <c r="AM189">
        <v>0</v>
      </c>
      <c r="AN189">
        <v>1.2303224336415599</v>
      </c>
      <c r="AO189">
        <v>136</v>
      </c>
      <c r="AP189">
        <v>1.6166281755196299E-2</v>
      </c>
      <c r="AQ189">
        <v>3.15</v>
      </c>
      <c r="AR189">
        <v>3.9735808157552199</v>
      </c>
      <c r="AS189">
        <v>-98237.450000000099</v>
      </c>
      <c r="AT189">
        <v>0.67410490757423003</v>
      </c>
      <c r="AU189">
        <v>16174604.449999999</v>
      </c>
    </row>
    <row r="190" spans="1:47" ht="15" x14ac:dyDescent="0.25">
      <c r="A190" t="s">
        <v>1161</v>
      </c>
      <c r="B190" t="s">
        <v>702</v>
      </c>
      <c r="C190" t="s">
        <v>288</v>
      </c>
      <c r="D190" t="s">
        <v>950</v>
      </c>
      <c r="E190">
        <v>108.211</v>
      </c>
      <c r="F190">
        <v>-0.61</v>
      </c>
      <c r="G190" s="129">
        <v>928462</v>
      </c>
      <c r="H190">
        <v>0.96718621211437805</v>
      </c>
      <c r="I190">
        <v>906031</v>
      </c>
      <c r="J190">
        <v>0</v>
      </c>
      <c r="K190">
        <v>0.71543477309975601</v>
      </c>
      <c r="L190" s="130">
        <v>175768.25390000001</v>
      </c>
      <c r="M190" s="129">
        <v>50570</v>
      </c>
      <c r="N190">
        <v>12</v>
      </c>
      <c r="O190">
        <v>4.201759</v>
      </c>
      <c r="P190">
        <v>0</v>
      </c>
      <c r="Q190">
        <v>-19.29</v>
      </c>
      <c r="R190">
        <v>17037.900000000001</v>
      </c>
      <c r="S190">
        <v>653.51973699999996</v>
      </c>
      <c r="T190">
        <v>720.07786328976294</v>
      </c>
      <c r="U190">
        <v>8.5954377227936696E-2</v>
      </c>
      <c r="V190">
        <v>0.10337096827421501</v>
      </c>
      <c r="W190">
        <v>0</v>
      </c>
      <c r="X190">
        <v>15463</v>
      </c>
      <c r="Y190">
        <v>48.08</v>
      </c>
      <c r="Z190">
        <v>75408.657653910195</v>
      </c>
      <c r="AA190">
        <v>18.5</v>
      </c>
      <c r="AB190">
        <v>13.5923406198003</v>
      </c>
      <c r="AC190">
        <v>5.41</v>
      </c>
      <c r="AD190">
        <v>120.79847264325301</v>
      </c>
      <c r="AE190">
        <v>0.17199999999999999</v>
      </c>
      <c r="AF190">
        <v>0.106450422920615</v>
      </c>
      <c r="AG190">
        <v>0.22061412074518399</v>
      </c>
      <c r="AH190">
        <v>0.33303831989638599</v>
      </c>
      <c r="AI190">
        <v>271.97495337466802</v>
      </c>
      <c r="AJ190">
        <v>6.5649655960076698</v>
      </c>
      <c r="AK190">
        <v>0.83922662750856603</v>
      </c>
      <c r="AL190">
        <v>3.2791205743188101</v>
      </c>
      <c r="AM190">
        <v>2.4</v>
      </c>
      <c r="AN190">
        <v>0.98479192845560604</v>
      </c>
      <c r="AO190">
        <v>45</v>
      </c>
      <c r="AP190">
        <v>5.1150895140665001E-3</v>
      </c>
      <c r="AQ190">
        <v>8.33</v>
      </c>
      <c r="AR190">
        <v>5.0929001123818303</v>
      </c>
      <c r="AS190">
        <v>-9492.5099999999493</v>
      </c>
      <c r="AT190">
        <v>0.77156557757234701</v>
      </c>
      <c r="AU190">
        <v>11134581.869999999</v>
      </c>
    </row>
    <row r="191" spans="1:47" ht="15" x14ac:dyDescent="0.25">
      <c r="A191" t="s">
        <v>1162</v>
      </c>
      <c r="B191" t="s">
        <v>609</v>
      </c>
      <c r="C191" t="s">
        <v>138</v>
      </c>
      <c r="D191" t="s">
        <v>950</v>
      </c>
      <c r="E191">
        <v>102.26600000000001</v>
      </c>
      <c r="F191">
        <v>-0.06</v>
      </c>
      <c r="G191" s="129">
        <v>2409929</v>
      </c>
      <c r="H191">
        <v>0.80745064036699399</v>
      </c>
      <c r="I191">
        <v>2359009</v>
      </c>
      <c r="J191">
        <v>0</v>
      </c>
      <c r="K191">
        <v>0.61667592480932998</v>
      </c>
      <c r="L191" s="130">
        <v>154271.4051</v>
      </c>
      <c r="M191" s="129">
        <v>47004</v>
      </c>
      <c r="N191">
        <v>31</v>
      </c>
      <c r="O191">
        <v>2.368938</v>
      </c>
      <c r="P191">
        <v>0</v>
      </c>
      <c r="Q191">
        <v>41.79</v>
      </c>
      <c r="R191">
        <v>12341.1</v>
      </c>
      <c r="S191">
        <v>972.13066500000002</v>
      </c>
      <c r="T191">
        <v>1067.0812410871799</v>
      </c>
      <c r="U191">
        <v>0.118454703823174</v>
      </c>
      <c r="V191">
        <v>8.2402551307236005E-2</v>
      </c>
      <c r="W191">
        <v>4.4083127446658604E-3</v>
      </c>
      <c r="X191">
        <v>11243</v>
      </c>
      <c r="Y191">
        <v>62.76</v>
      </c>
      <c r="Z191">
        <v>67855.456022944505</v>
      </c>
      <c r="AA191">
        <v>15.742857142857099</v>
      </c>
      <c r="AB191">
        <v>15.489653680688299</v>
      </c>
      <c r="AC191">
        <v>6</v>
      </c>
      <c r="AD191">
        <v>162.02177750000001</v>
      </c>
      <c r="AE191">
        <v>0.18429999999999999</v>
      </c>
      <c r="AF191">
        <v>0.10886343874738399</v>
      </c>
      <c r="AG191">
        <v>0.17421019729687201</v>
      </c>
      <c r="AH191">
        <v>0.30329208491319798</v>
      </c>
      <c r="AI191">
        <v>233.08286443160401</v>
      </c>
      <c r="AJ191">
        <v>4.36738594888498</v>
      </c>
      <c r="AK191">
        <v>0.71610661688446398</v>
      </c>
      <c r="AL191">
        <v>2.76897549285705</v>
      </c>
      <c r="AM191">
        <v>0</v>
      </c>
      <c r="AN191">
        <v>1.57264646393525</v>
      </c>
      <c r="AO191">
        <v>61</v>
      </c>
      <c r="AP191">
        <v>0</v>
      </c>
      <c r="AQ191">
        <v>7.03</v>
      </c>
      <c r="AR191">
        <v>4.3564617208545</v>
      </c>
      <c r="AS191">
        <v>-48315.11</v>
      </c>
      <c r="AT191">
        <v>0.76162029560547195</v>
      </c>
      <c r="AU191">
        <v>11997180.68</v>
      </c>
    </row>
    <row r="192" spans="1:47" ht="15" x14ac:dyDescent="0.25">
      <c r="A192" t="s">
        <v>1163</v>
      </c>
      <c r="B192" t="s">
        <v>179</v>
      </c>
      <c r="C192" t="s">
        <v>180</v>
      </c>
      <c r="D192" t="s">
        <v>951</v>
      </c>
      <c r="E192">
        <v>69.406999999999996</v>
      </c>
      <c r="F192">
        <v>-5.8</v>
      </c>
      <c r="G192" s="129">
        <v>4180498</v>
      </c>
      <c r="H192">
        <v>0.73843933980322696</v>
      </c>
      <c r="I192">
        <v>4144126</v>
      </c>
      <c r="J192">
        <v>3.1322595844446399E-3</v>
      </c>
      <c r="K192">
        <v>0.67626704739355903</v>
      </c>
      <c r="L192" s="130">
        <v>96319.398300000001</v>
      </c>
      <c r="M192" s="129">
        <v>34234</v>
      </c>
      <c r="N192">
        <v>24</v>
      </c>
      <c r="O192">
        <v>143.59004899999999</v>
      </c>
      <c r="P192">
        <v>14</v>
      </c>
      <c r="Q192">
        <v>-331.98</v>
      </c>
      <c r="R192">
        <v>14487.3</v>
      </c>
      <c r="S192">
        <v>1776.3033439999999</v>
      </c>
      <c r="T192">
        <v>2395.5041053303098</v>
      </c>
      <c r="U192">
        <v>0.705065063481635</v>
      </c>
      <c r="V192">
        <v>0.214755688147823</v>
      </c>
      <c r="W192">
        <v>2.1551622998014199E-2</v>
      </c>
      <c r="X192">
        <v>10742.5</v>
      </c>
      <c r="Y192">
        <v>131.15</v>
      </c>
      <c r="Z192">
        <v>54230.793366374397</v>
      </c>
      <c r="AA192">
        <v>11.533333333333299</v>
      </c>
      <c r="AB192">
        <v>13.544059046892899</v>
      </c>
      <c r="AC192">
        <v>18</v>
      </c>
      <c r="AD192">
        <v>98.683519111111096</v>
      </c>
      <c r="AE192">
        <v>0.35630000000000001</v>
      </c>
      <c r="AF192">
        <v>0.113391658795265</v>
      </c>
      <c r="AG192">
        <v>0.17861848112582401</v>
      </c>
      <c r="AH192">
        <v>0.29627038311206799</v>
      </c>
      <c r="AI192">
        <v>138.09747126164299</v>
      </c>
      <c r="AJ192">
        <v>12.3390823186019</v>
      </c>
      <c r="AK192">
        <v>1.8988040097348999</v>
      </c>
      <c r="AL192">
        <v>4.2981774784654103</v>
      </c>
      <c r="AM192">
        <v>2.23</v>
      </c>
      <c r="AN192">
        <v>1.04824636531705</v>
      </c>
      <c r="AO192">
        <v>22</v>
      </c>
      <c r="AP192">
        <v>2.86885245901639E-2</v>
      </c>
      <c r="AQ192">
        <v>32.049999999999997</v>
      </c>
      <c r="AR192">
        <v>3.6477292653195201</v>
      </c>
      <c r="AS192">
        <v>-102527.18</v>
      </c>
      <c r="AT192">
        <v>0.69310609070534202</v>
      </c>
      <c r="AU192">
        <v>25733757.699999999</v>
      </c>
    </row>
    <row r="193" spans="1:47" ht="15" x14ac:dyDescent="0.25">
      <c r="A193" t="s">
        <v>1164</v>
      </c>
      <c r="B193" t="s">
        <v>181</v>
      </c>
      <c r="C193" t="s">
        <v>182</v>
      </c>
      <c r="D193" t="s">
        <v>951</v>
      </c>
      <c r="E193">
        <v>85.039000000000001</v>
      </c>
      <c r="F193">
        <v>-4.53</v>
      </c>
      <c r="G193" s="129">
        <v>-1560895</v>
      </c>
      <c r="H193">
        <v>6.4467146662952696E-2</v>
      </c>
      <c r="I193">
        <v>-1560895</v>
      </c>
      <c r="J193">
        <v>1.74316710535045E-3</v>
      </c>
      <c r="K193">
        <v>0.80254295796791697</v>
      </c>
      <c r="L193" s="130">
        <v>195581.30600000001</v>
      </c>
      <c r="M193" s="129">
        <v>40931.5</v>
      </c>
      <c r="N193">
        <v>178</v>
      </c>
      <c r="O193">
        <v>131.82377199999999</v>
      </c>
      <c r="P193">
        <v>13.65</v>
      </c>
      <c r="Q193">
        <v>12.17</v>
      </c>
      <c r="R193">
        <v>16138.7</v>
      </c>
      <c r="S193">
        <v>2552.7401970000001</v>
      </c>
      <c r="T193">
        <v>3503.5733262775898</v>
      </c>
      <c r="U193">
        <v>0.60870472201836801</v>
      </c>
      <c r="V193">
        <v>0.23660554987531299</v>
      </c>
      <c r="W193">
        <v>1.93287730799971E-2</v>
      </c>
      <c r="X193">
        <v>11758.8</v>
      </c>
      <c r="Y193">
        <v>176.52</v>
      </c>
      <c r="Z193">
        <v>78065.608203036507</v>
      </c>
      <c r="AA193">
        <v>15.3316582914573</v>
      </c>
      <c r="AB193">
        <v>14.4614785690007</v>
      </c>
      <c r="AC193">
        <v>16</v>
      </c>
      <c r="AD193">
        <v>159.54626231250001</v>
      </c>
      <c r="AE193">
        <v>0.31940000000000002</v>
      </c>
      <c r="AF193">
        <v>0.101594766023464</v>
      </c>
      <c r="AG193">
        <v>0.19462888772554399</v>
      </c>
      <c r="AH193">
        <v>0.29896385292129901</v>
      </c>
      <c r="AI193">
        <v>169.678450047144</v>
      </c>
      <c r="AJ193">
        <v>8.77927169885373</v>
      </c>
      <c r="AK193">
        <v>1.4668597351926</v>
      </c>
      <c r="AL193">
        <v>4.3858564914751401</v>
      </c>
      <c r="AM193">
        <v>1.53</v>
      </c>
      <c r="AN193">
        <v>0.95273253418561299</v>
      </c>
      <c r="AO193">
        <v>24</v>
      </c>
      <c r="AP193">
        <v>3.1635802469135797E-2</v>
      </c>
      <c r="AQ193">
        <v>48.67</v>
      </c>
      <c r="AR193">
        <v>4.3269249063524802</v>
      </c>
      <c r="AS193">
        <v>-93660.340000000098</v>
      </c>
      <c r="AT193">
        <v>0.45292940992189501</v>
      </c>
      <c r="AU193">
        <v>41197965.030000001</v>
      </c>
    </row>
    <row r="194" spans="1:47" ht="15" x14ac:dyDescent="0.25">
      <c r="A194" t="s">
        <v>1165</v>
      </c>
      <c r="B194" t="s">
        <v>630</v>
      </c>
      <c r="C194" t="s">
        <v>334</v>
      </c>
      <c r="D194" t="s">
        <v>951</v>
      </c>
      <c r="E194">
        <v>79.197999999999993</v>
      </c>
      <c r="F194">
        <v>-8.69</v>
      </c>
      <c r="G194" s="129">
        <v>100000</v>
      </c>
      <c r="H194">
        <v>0.17853749087204401</v>
      </c>
      <c r="I194">
        <v>1850</v>
      </c>
      <c r="J194">
        <v>0</v>
      </c>
      <c r="K194">
        <v>0.774430989761277</v>
      </c>
      <c r="L194" s="130">
        <v>248824.2352</v>
      </c>
      <c r="M194" s="129">
        <v>39599</v>
      </c>
      <c r="N194">
        <v>89</v>
      </c>
      <c r="O194">
        <v>69.794177000000005</v>
      </c>
      <c r="P194">
        <v>14</v>
      </c>
      <c r="Q194">
        <v>-60.06</v>
      </c>
      <c r="R194">
        <v>15489.7</v>
      </c>
      <c r="S194">
        <v>1766.8710390000001</v>
      </c>
      <c r="T194">
        <v>2301.9640766256998</v>
      </c>
      <c r="U194">
        <v>0.55640107302703901</v>
      </c>
      <c r="V194">
        <v>0.1992425962221</v>
      </c>
      <c r="W194">
        <v>0</v>
      </c>
      <c r="X194">
        <v>11889.1</v>
      </c>
      <c r="Y194">
        <v>141.5</v>
      </c>
      <c r="Z194">
        <v>63003.356890459399</v>
      </c>
      <c r="AA194">
        <v>12.909090909090899</v>
      </c>
      <c r="AB194">
        <v>12.486721123674901</v>
      </c>
      <c r="AC194">
        <v>15.33</v>
      </c>
      <c r="AD194">
        <v>115.25577553815999</v>
      </c>
      <c r="AE194">
        <v>0.18429999999999999</v>
      </c>
      <c r="AF194">
        <v>0.13025283172722299</v>
      </c>
      <c r="AG194">
        <v>0.15148684813159199</v>
      </c>
      <c r="AH194">
        <v>0.28343264578271699</v>
      </c>
      <c r="AI194">
        <v>205.440007780896</v>
      </c>
      <c r="AJ194">
        <v>5.9827623654906796</v>
      </c>
      <c r="AK194">
        <v>1.6215892899450699</v>
      </c>
      <c r="AL194">
        <v>3.5803471759241399</v>
      </c>
      <c r="AM194">
        <v>3.5</v>
      </c>
      <c r="AN194">
        <v>1.3150421497245399</v>
      </c>
      <c r="AO194">
        <v>191</v>
      </c>
      <c r="AP194">
        <v>0</v>
      </c>
      <c r="AQ194">
        <v>5.18</v>
      </c>
      <c r="AR194">
        <v>4.2302661268819097</v>
      </c>
      <c r="AS194">
        <v>-276888.57</v>
      </c>
      <c r="AT194">
        <v>0.58376580187349403</v>
      </c>
      <c r="AU194">
        <v>27368315.649999999</v>
      </c>
    </row>
    <row r="195" spans="1:47" ht="15" x14ac:dyDescent="0.25">
      <c r="A195" t="s">
        <v>1166</v>
      </c>
      <c r="B195" t="s">
        <v>465</v>
      </c>
      <c r="C195" t="s">
        <v>195</v>
      </c>
      <c r="D195" t="s">
        <v>951</v>
      </c>
      <c r="E195">
        <v>96.146000000000001</v>
      </c>
      <c r="F195">
        <v>-4.16</v>
      </c>
      <c r="G195" s="129">
        <v>187627</v>
      </c>
      <c r="H195">
        <v>0.85474723511274298</v>
      </c>
      <c r="I195">
        <v>187627</v>
      </c>
      <c r="J195">
        <v>0</v>
      </c>
      <c r="K195">
        <v>0.71339105281082404</v>
      </c>
      <c r="L195" s="130">
        <v>197784.68030000001</v>
      </c>
      <c r="M195" s="129">
        <v>41568.5</v>
      </c>
      <c r="N195">
        <v>94</v>
      </c>
      <c r="O195">
        <v>8.3467730000000007</v>
      </c>
      <c r="P195">
        <v>0</v>
      </c>
      <c r="Q195">
        <v>51.6</v>
      </c>
      <c r="R195">
        <v>15647.3</v>
      </c>
      <c r="S195">
        <v>492.28826600000002</v>
      </c>
      <c r="T195">
        <v>553.00170121426595</v>
      </c>
      <c r="U195">
        <v>0.33565895109106703</v>
      </c>
      <c r="V195">
        <v>0.118159011736428</v>
      </c>
      <c r="W195">
        <v>3.7985873910713901E-3</v>
      </c>
      <c r="X195">
        <v>13929.4</v>
      </c>
      <c r="Y195">
        <v>38.590000000000003</v>
      </c>
      <c r="Z195">
        <v>66771.925369266595</v>
      </c>
      <c r="AA195">
        <v>15.023255813953501</v>
      </c>
      <c r="AB195">
        <v>12.7568869137082</v>
      </c>
      <c r="AC195">
        <v>6.25</v>
      </c>
      <c r="AD195">
        <v>78.766122559999999</v>
      </c>
      <c r="AE195">
        <v>0.35630000000000001</v>
      </c>
      <c r="AF195">
        <v>0.116314780279719</v>
      </c>
      <c r="AG195">
        <v>0.153493937076885</v>
      </c>
      <c r="AH195">
        <v>0.27232965883374199</v>
      </c>
      <c r="AI195">
        <v>258.54160822106599</v>
      </c>
      <c r="AJ195">
        <v>6.8244499791792697</v>
      </c>
      <c r="AK195">
        <v>1.35589815913323</v>
      </c>
      <c r="AL195">
        <v>3.0505154112683401</v>
      </c>
      <c r="AM195">
        <v>1.5</v>
      </c>
      <c r="AN195">
        <v>1.25175593364386</v>
      </c>
      <c r="AO195">
        <v>63</v>
      </c>
      <c r="AP195">
        <v>0</v>
      </c>
      <c r="AQ195">
        <v>4.5199999999999996</v>
      </c>
      <c r="AR195">
        <v>4.8353372060729498</v>
      </c>
      <c r="AS195">
        <v>-9370.3200000000106</v>
      </c>
      <c r="AT195">
        <v>0.420214498199449</v>
      </c>
      <c r="AU195">
        <v>7702981.1799999997</v>
      </c>
    </row>
    <row r="196" spans="1:47" ht="15" x14ac:dyDescent="0.25">
      <c r="A196" t="s">
        <v>1167</v>
      </c>
      <c r="B196" t="s">
        <v>549</v>
      </c>
      <c r="C196" t="s">
        <v>243</v>
      </c>
      <c r="D196" t="s">
        <v>951</v>
      </c>
      <c r="E196">
        <v>93.251000000000005</v>
      </c>
      <c r="F196">
        <v>-3.83</v>
      </c>
      <c r="G196" s="129">
        <v>-243159</v>
      </c>
      <c r="H196">
        <v>0.66405112750628403</v>
      </c>
      <c r="I196">
        <v>-243159</v>
      </c>
      <c r="J196">
        <v>3.7236341372240099E-3</v>
      </c>
      <c r="K196">
        <v>0.69059562339748604</v>
      </c>
      <c r="L196" s="130">
        <v>173229.0459</v>
      </c>
      <c r="M196" s="129">
        <v>40273.5</v>
      </c>
      <c r="N196">
        <v>68</v>
      </c>
      <c r="O196">
        <v>29.882408000000002</v>
      </c>
      <c r="P196">
        <v>0</v>
      </c>
      <c r="Q196">
        <v>153.65</v>
      </c>
      <c r="R196">
        <v>12260.5</v>
      </c>
      <c r="S196">
        <v>1141.496451</v>
      </c>
      <c r="T196">
        <v>1387.1534989224399</v>
      </c>
      <c r="U196">
        <v>0.41289247337309498</v>
      </c>
      <c r="V196">
        <v>0.16535281545084701</v>
      </c>
      <c r="W196">
        <v>8.7604302153016498E-4</v>
      </c>
      <c r="X196">
        <v>10089.200000000001</v>
      </c>
      <c r="Y196">
        <v>76.16</v>
      </c>
      <c r="Z196">
        <v>59335.497899159702</v>
      </c>
      <c r="AA196">
        <v>12.0864197530864</v>
      </c>
      <c r="AB196">
        <v>14.9881361738445</v>
      </c>
      <c r="AC196">
        <v>6.5</v>
      </c>
      <c r="AD196">
        <v>175.614838615385</v>
      </c>
      <c r="AE196">
        <v>0.43</v>
      </c>
      <c r="AF196">
        <v>0.115020424885001</v>
      </c>
      <c r="AG196">
        <v>0.18237809284862899</v>
      </c>
      <c r="AH196">
        <v>0.301147197703859</v>
      </c>
      <c r="AI196">
        <v>196.101354326506</v>
      </c>
      <c r="AJ196">
        <v>4.4795172638698402</v>
      </c>
      <c r="AK196">
        <v>1.0507367913191501</v>
      </c>
      <c r="AL196">
        <v>2.3914319474288499</v>
      </c>
      <c r="AM196">
        <v>2.5</v>
      </c>
      <c r="AN196">
        <v>1.5834714002754799</v>
      </c>
      <c r="AO196">
        <v>83</v>
      </c>
      <c r="AP196">
        <v>5.4481546572934997E-2</v>
      </c>
      <c r="AQ196">
        <v>6.42</v>
      </c>
      <c r="AR196">
        <v>4.0404701248099997</v>
      </c>
      <c r="AS196">
        <v>-58128.49</v>
      </c>
      <c r="AT196">
        <v>0.44827121411698501</v>
      </c>
      <c r="AU196">
        <v>13995275.859999999</v>
      </c>
    </row>
    <row r="197" spans="1:47" ht="15" x14ac:dyDescent="0.25">
      <c r="A197" t="s">
        <v>1168</v>
      </c>
      <c r="B197" t="s">
        <v>183</v>
      </c>
      <c r="C197" t="s">
        <v>184</v>
      </c>
      <c r="D197" t="s">
        <v>951</v>
      </c>
      <c r="E197">
        <v>77.292000000000002</v>
      </c>
      <c r="F197">
        <v>-2.52</v>
      </c>
      <c r="G197" s="129">
        <v>2013059</v>
      </c>
      <c r="H197">
        <v>0.16613990101415599</v>
      </c>
      <c r="I197">
        <v>1508789</v>
      </c>
      <c r="J197">
        <v>0</v>
      </c>
      <c r="K197">
        <v>0.68234090755321297</v>
      </c>
      <c r="L197" s="130">
        <v>194786.44159999999</v>
      </c>
      <c r="M197" s="129">
        <v>36282</v>
      </c>
      <c r="N197">
        <v>146</v>
      </c>
      <c r="O197">
        <v>168.60861499999999</v>
      </c>
      <c r="P197">
        <v>40.909999999999997</v>
      </c>
      <c r="Q197">
        <v>-328.78</v>
      </c>
      <c r="R197">
        <v>14801.1</v>
      </c>
      <c r="S197">
        <v>3131.61015</v>
      </c>
      <c r="T197">
        <v>4116.1286968143004</v>
      </c>
      <c r="U197">
        <v>0.767137204163168</v>
      </c>
      <c r="V197">
        <v>0.170637325019527</v>
      </c>
      <c r="W197">
        <v>1.8285528612174199E-2</v>
      </c>
      <c r="X197">
        <v>11260.9</v>
      </c>
      <c r="Y197">
        <v>223.7</v>
      </c>
      <c r="Z197">
        <v>65859.248860080406</v>
      </c>
      <c r="AA197">
        <v>15.857758620689699</v>
      </c>
      <c r="AB197">
        <v>13.9991513187304</v>
      </c>
      <c r="AC197">
        <v>39</v>
      </c>
      <c r="AD197">
        <v>80.297696153846104</v>
      </c>
      <c r="AE197">
        <v>0.30709999999999998</v>
      </c>
      <c r="AF197">
        <v>0.122647050813233</v>
      </c>
      <c r="AG197">
        <v>0.16397067579381799</v>
      </c>
      <c r="AH197">
        <v>0.289285784371826</v>
      </c>
      <c r="AI197">
        <v>176.30227696126201</v>
      </c>
      <c r="AJ197">
        <v>10.156253427758999</v>
      </c>
      <c r="AK197">
        <v>1.9898025755737101</v>
      </c>
      <c r="AL197">
        <v>3.81759745340602</v>
      </c>
      <c r="AM197">
        <v>1.35</v>
      </c>
      <c r="AN197">
        <v>1.0906576407612101</v>
      </c>
      <c r="AO197">
        <v>143</v>
      </c>
      <c r="AP197">
        <v>8.4204056545789802E-2</v>
      </c>
      <c r="AQ197">
        <v>10.71</v>
      </c>
      <c r="AR197">
        <v>3.48140888527064</v>
      </c>
      <c r="AS197">
        <v>236485.89</v>
      </c>
      <c r="AT197">
        <v>0.65163673780474296</v>
      </c>
      <c r="AU197">
        <v>46351129.719999999</v>
      </c>
    </row>
    <row r="198" spans="1:47" ht="15" x14ac:dyDescent="0.25">
      <c r="A198" t="s">
        <v>1169</v>
      </c>
      <c r="B198" t="s">
        <v>762</v>
      </c>
      <c r="C198" t="s">
        <v>118</v>
      </c>
      <c r="D198" t="s">
        <v>951</v>
      </c>
      <c r="E198">
        <v>80.816000000000003</v>
      </c>
      <c r="F198">
        <v>-4.42</v>
      </c>
      <c r="G198" s="129">
        <v>197421</v>
      </c>
      <c r="H198">
        <v>0.53361958333565596</v>
      </c>
      <c r="I198">
        <v>155350</v>
      </c>
      <c r="J198">
        <v>0</v>
      </c>
      <c r="K198">
        <v>0.71514631195749701</v>
      </c>
      <c r="L198" s="130">
        <v>176310.1482</v>
      </c>
      <c r="M198" s="129">
        <v>39063</v>
      </c>
      <c r="N198">
        <v>14</v>
      </c>
      <c r="O198">
        <v>9.5093460000000007</v>
      </c>
      <c r="P198">
        <v>2</v>
      </c>
      <c r="Q198">
        <v>-18.54</v>
      </c>
      <c r="R198">
        <v>18920.900000000001</v>
      </c>
      <c r="S198">
        <v>526.80959099999995</v>
      </c>
      <c r="T198">
        <v>685.94272964460004</v>
      </c>
      <c r="U198">
        <v>0.467903149849829</v>
      </c>
      <c r="V198">
        <v>0.24238539726965599</v>
      </c>
      <c r="W198">
        <v>0</v>
      </c>
      <c r="X198">
        <v>14531.4</v>
      </c>
      <c r="Y198">
        <v>40.31</v>
      </c>
      <c r="Z198">
        <v>57305.656660878201</v>
      </c>
      <c r="AA198">
        <v>18.787234042553202</v>
      </c>
      <c r="AB198">
        <v>13.068955370875701</v>
      </c>
      <c r="AC198">
        <v>5.25</v>
      </c>
      <c r="AD198">
        <v>100.344684</v>
      </c>
      <c r="AE198">
        <v>0.20880000000000001</v>
      </c>
      <c r="AF198">
        <v>0.114139981817066</v>
      </c>
      <c r="AG198">
        <v>0.20154472661025699</v>
      </c>
      <c r="AH198">
        <v>0.317229345475743</v>
      </c>
      <c r="AI198">
        <v>318.953950099971</v>
      </c>
      <c r="AJ198">
        <v>11.133987609208001</v>
      </c>
      <c r="AK198">
        <v>1.9247386745066299</v>
      </c>
      <c r="AL198">
        <v>2.8786664722546198</v>
      </c>
      <c r="AM198">
        <v>0</v>
      </c>
      <c r="AN198">
        <v>1.46290652708911</v>
      </c>
      <c r="AO198">
        <v>163</v>
      </c>
      <c r="AP198">
        <v>0</v>
      </c>
      <c r="AQ198">
        <v>1.84</v>
      </c>
      <c r="AR198">
        <v>3.2049233838487901</v>
      </c>
      <c r="AS198">
        <v>-1903.5800000000199</v>
      </c>
      <c r="AT198">
        <v>0.50730958608450205</v>
      </c>
      <c r="AU198">
        <v>9967686.5099999998</v>
      </c>
    </row>
    <row r="199" spans="1:47" ht="15" x14ac:dyDescent="0.25">
      <c r="A199" t="s">
        <v>1170</v>
      </c>
      <c r="B199" t="s">
        <v>488</v>
      </c>
      <c r="C199" t="s">
        <v>121</v>
      </c>
      <c r="D199" t="s">
        <v>954</v>
      </c>
      <c r="E199">
        <v>87.974999999999994</v>
      </c>
      <c r="F199">
        <v>3.29</v>
      </c>
      <c r="G199" s="129">
        <v>9615058</v>
      </c>
      <c r="H199">
        <v>0.36548080063517602</v>
      </c>
      <c r="I199">
        <v>8439051</v>
      </c>
      <c r="J199">
        <v>0</v>
      </c>
      <c r="K199">
        <v>0.76394592717847698</v>
      </c>
      <c r="L199" s="130">
        <v>238959.02299999999</v>
      </c>
      <c r="M199" s="129">
        <v>56218</v>
      </c>
      <c r="N199">
        <v>234</v>
      </c>
      <c r="O199">
        <v>245.80465899999999</v>
      </c>
      <c r="P199">
        <v>3</v>
      </c>
      <c r="Q199">
        <v>-24.62</v>
      </c>
      <c r="R199">
        <v>14915.9</v>
      </c>
      <c r="S199">
        <v>8091.6859240000003</v>
      </c>
      <c r="T199">
        <v>10481.078567168201</v>
      </c>
      <c r="U199">
        <v>0.38806963936241801</v>
      </c>
      <c r="V199">
        <v>0.17116274905616899</v>
      </c>
      <c r="W199">
        <v>6.7468937399478901E-2</v>
      </c>
      <c r="X199">
        <v>11515.5</v>
      </c>
      <c r="Y199">
        <v>462.58</v>
      </c>
      <c r="Z199">
        <v>77983.411799040099</v>
      </c>
      <c r="AA199">
        <v>12.8134171907757</v>
      </c>
      <c r="AB199">
        <v>17.492511401271098</v>
      </c>
      <c r="AC199">
        <v>56.77</v>
      </c>
      <c r="AD199">
        <v>142.53454155363701</v>
      </c>
      <c r="AE199" t="s">
        <v>944</v>
      </c>
      <c r="AF199">
        <v>0.12795419559935101</v>
      </c>
      <c r="AG199">
        <v>0.116380799550487</v>
      </c>
      <c r="AH199">
        <v>0.248893717863688</v>
      </c>
      <c r="AI199">
        <v>150.27350436247599</v>
      </c>
      <c r="AJ199">
        <v>4.7119564609536804</v>
      </c>
      <c r="AK199">
        <v>1.3768740326621001</v>
      </c>
      <c r="AL199">
        <v>3.49047249676389</v>
      </c>
      <c r="AM199">
        <v>3.66</v>
      </c>
      <c r="AN199">
        <v>0.770980924228437</v>
      </c>
      <c r="AO199">
        <v>28</v>
      </c>
      <c r="AP199">
        <v>9.72743185796449E-2</v>
      </c>
      <c r="AQ199">
        <v>125.75</v>
      </c>
      <c r="AR199">
        <v>3.9622409172954201</v>
      </c>
      <c r="AS199">
        <v>247195.88</v>
      </c>
      <c r="AT199">
        <v>0.49987865929324099</v>
      </c>
      <c r="AU199">
        <v>120694574.48</v>
      </c>
    </row>
    <row r="200" spans="1:47" ht="15" x14ac:dyDescent="0.25">
      <c r="A200" t="s">
        <v>1171</v>
      </c>
      <c r="B200" t="s">
        <v>185</v>
      </c>
      <c r="C200" t="s">
        <v>131</v>
      </c>
      <c r="D200" t="s">
        <v>951</v>
      </c>
      <c r="E200">
        <v>78.590999999999994</v>
      </c>
      <c r="F200">
        <v>-5.08</v>
      </c>
      <c r="G200" s="129">
        <v>-752439</v>
      </c>
      <c r="H200">
        <v>0.27597171387377201</v>
      </c>
      <c r="I200">
        <v>-736063</v>
      </c>
      <c r="J200">
        <v>0</v>
      </c>
      <c r="K200">
        <v>0.77049300611941896</v>
      </c>
      <c r="L200" s="130">
        <v>104349.9981</v>
      </c>
      <c r="M200" t="s">
        <v>944</v>
      </c>
      <c r="N200">
        <v>58</v>
      </c>
      <c r="O200">
        <v>133.032465</v>
      </c>
      <c r="P200">
        <v>4.1399999999999997</v>
      </c>
      <c r="Q200">
        <v>-118.53</v>
      </c>
      <c r="R200">
        <v>15496.3</v>
      </c>
      <c r="S200">
        <v>1515.943209</v>
      </c>
      <c r="T200">
        <v>2054.05609715626</v>
      </c>
      <c r="U200">
        <v>0</v>
      </c>
      <c r="V200">
        <v>0</v>
      </c>
      <c r="W200">
        <v>0</v>
      </c>
      <c r="X200">
        <v>11436.7</v>
      </c>
      <c r="Y200">
        <v>112.74</v>
      </c>
      <c r="Z200">
        <v>65145.822245875497</v>
      </c>
      <c r="AA200">
        <v>15.084745762711901</v>
      </c>
      <c r="AB200">
        <v>13.4463651676424</v>
      </c>
      <c r="AC200">
        <v>19.399999999999999</v>
      </c>
      <c r="AD200">
        <v>78.141402525773202</v>
      </c>
      <c r="AE200">
        <v>0.27029999999999998</v>
      </c>
      <c r="AF200">
        <v>0.116475031892067</v>
      </c>
      <c r="AG200">
        <v>0.207576162298478</v>
      </c>
      <c r="AH200">
        <v>0.32781604297494199</v>
      </c>
      <c r="AI200">
        <v>230.87936139169699</v>
      </c>
      <c r="AJ200">
        <v>5.5864459142857097</v>
      </c>
      <c r="AK200">
        <v>1.6252603428571399</v>
      </c>
      <c r="AL200">
        <v>2.9398890285714301</v>
      </c>
      <c r="AM200">
        <v>0.5</v>
      </c>
      <c r="AN200">
        <v>1.0662736590736801</v>
      </c>
      <c r="AO200">
        <v>29</v>
      </c>
      <c r="AP200">
        <v>4.3731778425656002E-2</v>
      </c>
      <c r="AQ200">
        <v>22.1</v>
      </c>
      <c r="AR200">
        <v>4.8009027172456999</v>
      </c>
      <c r="AS200">
        <v>-134760.81</v>
      </c>
      <c r="AT200">
        <v>0.59529494771022995</v>
      </c>
      <c r="AU200">
        <v>23491545.48</v>
      </c>
    </row>
    <row r="201" spans="1:47" ht="15" x14ac:dyDescent="0.25">
      <c r="A201" t="s">
        <v>1172</v>
      </c>
      <c r="B201" t="s">
        <v>785</v>
      </c>
      <c r="C201" t="s">
        <v>187</v>
      </c>
      <c r="D201" t="s">
        <v>952</v>
      </c>
      <c r="E201">
        <v>76.724000000000004</v>
      </c>
      <c r="F201">
        <v>-13.41</v>
      </c>
      <c r="G201" s="129">
        <v>1199767</v>
      </c>
      <c r="H201">
        <v>0.382871757493156</v>
      </c>
      <c r="I201">
        <v>1284328</v>
      </c>
      <c r="J201">
        <v>1.4778711214173901E-2</v>
      </c>
      <c r="K201">
        <v>0.75035211654344003</v>
      </c>
      <c r="L201" s="130">
        <v>269875.48680000001</v>
      </c>
      <c r="M201" s="129">
        <v>35734</v>
      </c>
      <c r="N201">
        <v>187</v>
      </c>
      <c r="O201">
        <v>39.848287999999997</v>
      </c>
      <c r="P201">
        <v>12</v>
      </c>
      <c r="Q201">
        <v>-38.64</v>
      </c>
      <c r="R201">
        <v>16368.2</v>
      </c>
      <c r="S201">
        <v>2066.7225330000001</v>
      </c>
      <c r="T201">
        <v>2862.4830629163798</v>
      </c>
      <c r="U201">
        <v>0.99877260205010798</v>
      </c>
      <c r="V201">
        <v>0.18823378261391399</v>
      </c>
      <c r="W201">
        <v>0</v>
      </c>
      <c r="X201">
        <v>11817.9</v>
      </c>
      <c r="Y201">
        <v>151.53</v>
      </c>
      <c r="Z201">
        <v>59361.261796343999</v>
      </c>
      <c r="AA201">
        <v>13.3333333333333</v>
      </c>
      <c r="AB201">
        <v>13.639032092654899</v>
      </c>
      <c r="AC201">
        <v>16.5</v>
      </c>
      <c r="AD201">
        <v>125.255911090909</v>
      </c>
      <c r="AE201">
        <v>0.20880000000000001</v>
      </c>
      <c r="AF201">
        <v>0.113226749077769</v>
      </c>
      <c r="AG201">
        <v>0.174460603005125</v>
      </c>
      <c r="AH201">
        <v>0.29025370687790503</v>
      </c>
      <c r="AI201">
        <v>190.60129926013599</v>
      </c>
      <c r="AJ201">
        <v>10.789683336718101</v>
      </c>
      <c r="AK201">
        <v>1.89461875507717</v>
      </c>
      <c r="AL201">
        <v>3.8568879467912298</v>
      </c>
      <c r="AM201">
        <v>1</v>
      </c>
      <c r="AN201">
        <v>1.3174010745881499</v>
      </c>
      <c r="AO201">
        <v>382</v>
      </c>
      <c r="AP201">
        <v>0</v>
      </c>
      <c r="AQ201">
        <v>3.22</v>
      </c>
      <c r="AR201">
        <v>3.4904492874825199</v>
      </c>
      <c r="AS201">
        <v>-177335.05</v>
      </c>
      <c r="AT201">
        <v>0.66151706404326605</v>
      </c>
      <c r="AU201">
        <v>33828509.119999997</v>
      </c>
    </row>
    <row r="202" spans="1:47" ht="15" x14ac:dyDescent="0.25">
      <c r="A202" t="s">
        <v>1173</v>
      </c>
      <c r="B202" t="s">
        <v>186</v>
      </c>
      <c r="C202" t="s">
        <v>187</v>
      </c>
      <c r="D202" t="s">
        <v>952</v>
      </c>
      <c r="E202">
        <v>77.388000000000005</v>
      </c>
      <c r="F202">
        <v>-10.86</v>
      </c>
      <c r="G202" s="129">
        <v>1481029</v>
      </c>
      <c r="H202">
        <v>0.36971088194485102</v>
      </c>
      <c r="I202">
        <v>1481029</v>
      </c>
      <c r="J202">
        <v>0</v>
      </c>
      <c r="K202">
        <v>0.66127419716929503</v>
      </c>
      <c r="L202" s="130">
        <v>149667.7966</v>
      </c>
      <c r="M202" s="129">
        <v>35087</v>
      </c>
      <c r="N202">
        <v>103</v>
      </c>
      <c r="O202">
        <v>55.839762</v>
      </c>
      <c r="P202">
        <v>3</v>
      </c>
      <c r="Q202">
        <v>-24.62</v>
      </c>
      <c r="R202">
        <v>14467.4</v>
      </c>
      <c r="S202">
        <v>1843.1397460000001</v>
      </c>
      <c r="T202">
        <v>2304.5561760215301</v>
      </c>
      <c r="U202">
        <v>0.63385409464226306</v>
      </c>
      <c r="V202">
        <v>0.143035964349499</v>
      </c>
      <c r="W202">
        <v>3.9511881916738803E-3</v>
      </c>
      <c r="X202">
        <v>11570.8</v>
      </c>
      <c r="Y202">
        <v>122.8</v>
      </c>
      <c r="Z202">
        <v>60381.294788273597</v>
      </c>
      <c r="AA202">
        <v>14.869918699187</v>
      </c>
      <c r="AB202">
        <v>15.0092813192182</v>
      </c>
      <c r="AC202">
        <v>16</v>
      </c>
      <c r="AD202">
        <v>115.196234125</v>
      </c>
      <c r="AE202">
        <v>0.20880000000000001</v>
      </c>
      <c r="AF202">
        <v>9.8000632655635703E-2</v>
      </c>
      <c r="AG202">
        <v>0.18558050285125899</v>
      </c>
      <c r="AH202">
        <v>0.28576461756405103</v>
      </c>
      <c r="AI202">
        <v>190.95513553099801</v>
      </c>
      <c r="AJ202">
        <v>17.844861304079799</v>
      </c>
      <c r="AK202">
        <v>2.1207104561068499</v>
      </c>
      <c r="AL202">
        <v>3.8200613711334102</v>
      </c>
      <c r="AM202">
        <v>1.5</v>
      </c>
      <c r="AN202">
        <v>1.2841292259750201</v>
      </c>
      <c r="AO202">
        <v>100</v>
      </c>
      <c r="AP202">
        <v>5.6404230317273797E-2</v>
      </c>
      <c r="AQ202">
        <v>7.97</v>
      </c>
      <c r="AR202">
        <v>3.56902761635045</v>
      </c>
      <c r="AS202">
        <v>123536.73</v>
      </c>
      <c r="AT202">
        <v>0.44010046901059402</v>
      </c>
      <c r="AU202">
        <v>26665499.539999999</v>
      </c>
    </row>
    <row r="203" spans="1:47" ht="15" x14ac:dyDescent="0.25">
      <c r="A203" t="s">
        <v>1174</v>
      </c>
      <c r="B203" t="s">
        <v>745</v>
      </c>
      <c r="C203" t="s">
        <v>148</v>
      </c>
      <c r="D203" t="s">
        <v>950</v>
      </c>
      <c r="E203">
        <v>94.412000000000006</v>
      </c>
      <c r="F203">
        <v>-1.92</v>
      </c>
      <c r="G203" s="129">
        <v>3235365</v>
      </c>
      <c r="H203">
        <v>1.16569250288204</v>
      </c>
      <c r="I203">
        <v>3235365</v>
      </c>
      <c r="J203">
        <v>0</v>
      </c>
      <c r="K203">
        <v>0.63672791271778795</v>
      </c>
      <c r="L203" s="130">
        <v>314853.93489999999</v>
      </c>
      <c r="M203" s="129">
        <v>41447</v>
      </c>
      <c r="N203">
        <v>156</v>
      </c>
      <c r="O203">
        <v>23.566047999999999</v>
      </c>
      <c r="P203">
        <v>0</v>
      </c>
      <c r="Q203">
        <v>27.98</v>
      </c>
      <c r="R203">
        <v>14755.1</v>
      </c>
      <c r="S203">
        <v>1051.481767</v>
      </c>
      <c r="T203">
        <v>1228.44033802286</v>
      </c>
      <c r="U203">
        <v>0.34007269096088899</v>
      </c>
      <c r="V203">
        <v>0.137767123069857</v>
      </c>
      <c r="W203">
        <v>4.5892796731681201E-2</v>
      </c>
      <c r="X203">
        <v>12629.6</v>
      </c>
      <c r="Y203">
        <v>71.25</v>
      </c>
      <c r="Z203">
        <v>59869.557894736798</v>
      </c>
      <c r="AA203">
        <v>13.0138888888889</v>
      </c>
      <c r="AB203">
        <v>14.7576388350877</v>
      </c>
      <c r="AC203">
        <v>10</v>
      </c>
      <c r="AD203">
        <v>105.14817669999999</v>
      </c>
      <c r="AE203">
        <v>0.18429999999999999</v>
      </c>
      <c r="AF203">
        <v>0.115783202583617</v>
      </c>
      <c r="AG203">
        <v>0.18624099729909599</v>
      </c>
      <c r="AH203">
        <v>0.30492845840650801</v>
      </c>
      <c r="AI203">
        <v>216.06366094981499</v>
      </c>
      <c r="AJ203">
        <v>7.6416995250608499</v>
      </c>
      <c r="AK203">
        <v>1.0045442300835901</v>
      </c>
      <c r="AL203">
        <v>3.1932872479499301</v>
      </c>
      <c r="AM203">
        <v>2</v>
      </c>
      <c r="AN203">
        <v>1.4580119515596801</v>
      </c>
      <c r="AO203">
        <v>109</v>
      </c>
      <c r="AP203">
        <v>1.6483516483516501E-2</v>
      </c>
      <c r="AQ203">
        <v>4.9400000000000004</v>
      </c>
      <c r="AR203">
        <v>4.2631893332506898</v>
      </c>
      <c r="AS203">
        <v>-17858.419999999998</v>
      </c>
      <c r="AT203">
        <v>0.46286003634420497</v>
      </c>
      <c r="AU203">
        <v>15514726.279999999</v>
      </c>
    </row>
    <row r="204" spans="1:47" ht="15" x14ac:dyDescent="0.25">
      <c r="A204" t="s">
        <v>1175</v>
      </c>
      <c r="B204" t="s">
        <v>188</v>
      </c>
      <c r="C204" t="s">
        <v>108</v>
      </c>
      <c r="D204" t="s">
        <v>951</v>
      </c>
      <c r="E204">
        <v>54.444000000000003</v>
      </c>
      <c r="F204">
        <v>-2.2799999999999998</v>
      </c>
      <c r="G204" s="129">
        <v>2642029</v>
      </c>
      <c r="H204">
        <v>0.20101293703039699</v>
      </c>
      <c r="I204">
        <v>2642029</v>
      </c>
      <c r="J204">
        <v>0</v>
      </c>
      <c r="K204">
        <v>0.750167954253674</v>
      </c>
      <c r="L204" s="130">
        <v>91955.286699999997</v>
      </c>
      <c r="M204" t="s">
        <v>944</v>
      </c>
      <c r="N204">
        <v>0</v>
      </c>
      <c r="O204">
        <v>683.58713799999998</v>
      </c>
      <c r="P204">
        <v>440.94</v>
      </c>
      <c r="Q204">
        <v>-228.79</v>
      </c>
      <c r="R204">
        <v>20458.2</v>
      </c>
      <c r="S204">
        <v>2825.4613949999998</v>
      </c>
      <c r="T204">
        <v>4043.8558016697798</v>
      </c>
      <c r="U204">
        <v>0</v>
      </c>
      <c r="V204">
        <v>0</v>
      </c>
      <c r="W204">
        <v>0</v>
      </c>
      <c r="X204">
        <v>14294.3</v>
      </c>
      <c r="Y204">
        <v>214.35</v>
      </c>
      <c r="Z204">
        <v>69811.292278983005</v>
      </c>
      <c r="AA204">
        <v>13.0599078341014</v>
      </c>
      <c r="AB204">
        <v>13.181532050384901</v>
      </c>
      <c r="AC204">
        <v>38.4</v>
      </c>
      <c r="AD204">
        <v>73.579723828124997</v>
      </c>
      <c r="AE204">
        <v>0.3931</v>
      </c>
      <c r="AF204">
        <v>0.13068071450159399</v>
      </c>
      <c r="AG204">
        <v>0.12797753867095299</v>
      </c>
      <c r="AH204">
        <v>0.26540768602888498</v>
      </c>
      <c r="AI204">
        <v>209.00232473358599</v>
      </c>
      <c r="AJ204">
        <v>15.2496684831202</v>
      </c>
      <c r="AK204">
        <v>1.7356725167985301</v>
      </c>
      <c r="AL204">
        <v>2.5664868558307101</v>
      </c>
      <c r="AM204">
        <v>1.5</v>
      </c>
      <c r="AN204">
        <v>0.80660307478528404</v>
      </c>
      <c r="AO204">
        <v>7</v>
      </c>
      <c r="AP204">
        <v>0.1</v>
      </c>
      <c r="AQ204">
        <v>70.86</v>
      </c>
      <c r="AR204">
        <v>3.2540033838628002</v>
      </c>
      <c r="AS204">
        <v>-201917</v>
      </c>
      <c r="AT204">
        <v>0.61033886073990695</v>
      </c>
      <c r="AU204">
        <v>57803915.009999998</v>
      </c>
    </row>
    <row r="205" spans="1:47" ht="15" x14ac:dyDescent="0.25">
      <c r="A205" t="s">
        <v>1176</v>
      </c>
      <c r="B205" t="s">
        <v>189</v>
      </c>
      <c r="C205" t="s">
        <v>103</v>
      </c>
      <c r="D205" t="s">
        <v>950</v>
      </c>
      <c r="E205">
        <v>83.483999999999995</v>
      </c>
      <c r="F205">
        <v>-0.56999999999999995</v>
      </c>
      <c r="G205" s="129">
        <v>3216532</v>
      </c>
      <c r="H205">
        <v>0.555816739166063</v>
      </c>
      <c r="I205">
        <v>3081118</v>
      </c>
      <c r="J205">
        <v>0</v>
      </c>
      <c r="K205">
        <v>0.71109597689002102</v>
      </c>
      <c r="L205" s="130">
        <v>187944.7672</v>
      </c>
      <c r="M205" s="129">
        <v>37288</v>
      </c>
      <c r="N205">
        <v>124</v>
      </c>
      <c r="O205">
        <v>94.698414999999997</v>
      </c>
      <c r="P205">
        <v>19</v>
      </c>
      <c r="Q205">
        <v>88.49</v>
      </c>
      <c r="R205">
        <v>14463.6</v>
      </c>
      <c r="S205">
        <v>1972.2355709999999</v>
      </c>
      <c r="T205">
        <v>2602.7874526630299</v>
      </c>
      <c r="U205">
        <v>0.59357015470846097</v>
      </c>
      <c r="V205">
        <v>0.20179804068648999</v>
      </c>
      <c r="W205">
        <v>1.90778781973404E-2</v>
      </c>
      <c r="X205">
        <v>10959.6</v>
      </c>
      <c r="Y205">
        <v>126.87</v>
      </c>
      <c r="Z205">
        <v>69989.171356506704</v>
      </c>
      <c r="AA205">
        <v>15.7111111111111</v>
      </c>
      <c r="AB205">
        <v>15.545326483802301</v>
      </c>
      <c r="AC205">
        <v>12.75</v>
      </c>
      <c r="AD205">
        <v>154.68514282352899</v>
      </c>
      <c r="AE205">
        <v>0.44230000000000003</v>
      </c>
      <c r="AF205">
        <v>9.7738615847933197E-2</v>
      </c>
      <c r="AG205">
        <v>0.26251084521393597</v>
      </c>
      <c r="AH205">
        <v>0.364006292739118</v>
      </c>
      <c r="AI205">
        <v>205.02621793550401</v>
      </c>
      <c r="AJ205">
        <v>7.0263004995548499</v>
      </c>
      <c r="AK205">
        <v>1.8585413245622699</v>
      </c>
      <c r="AL205">
        <v>3.0721874567217302</v>
      </c>
      <c r="AM205">
        <v>1.35</v>
      </c>
      <c r="AN205">
        <v>1.22656731420448</v>
      </c>
      <c r="AO205">
        <v>93</v>
      </c>
      <c r="AP205">
        <v>1.7584994138335301E-2</v>
      </c>
      <c r="AQ205">
        <v>8.41</v>
      </c>
      <c r="AR205">
        <v>4.7415448796113697</v>
      </c>
      <c r="AS205">
        <v>54517.320000000102</v>
      </c>
      <c r="AT205">
        <v>0.53776537427637705</v>
      </c>
      <c r="AU205">
        <v>28525539.41</v>
      </c>
    </row>
    <row r="206" spans="1:47" ht="15" x14ac:dyDescent="0.25">
      <c r="A206" t="s">
        <v>1177</v>
      </c>
      <c r="B206" t="s">
        <v>637</v>
      </c>
      <c r="C206" t="s">
        <v>273</v>
      </c>
      <c r="D206" t="s">
        <v>951</v>
      </c>
      <c r="E206">
        <v>92.334000000000003</v>
      </c>
      <c r="F206">
        <v>-4.33</v>
      </c>
      <c r="G206" s="129">
        <v>1366100</v>
      </c>
      <c r="H206">
        <v>0.44387399215771201</v>
      </c>
      <c r="I206">
        <v>1351130</v>
      </c>
      <c r="J206">
        <v>0</v>
      </c>
      <c r="K206">
        <v>0.71295854787047197</v>
      </c>
      <c r="L206" s="130">
        <v>181455.3413</v>
      </c>
      <c r="M206" s="129">
        <v>47423</v>
      </c>
      <c r="N206">
        <v>20</v>
      </c>
      <c r="O206">
        <v>29.066265000000001</v>
      </c>
      <c r="P206">
        <v>3</v>
      </c>
      <c r="Q206">
        <v>124.79</v>
      </c>
      <c r="R206">
        <v>12179.8</v>
      </c>
      <c r="S206">
        <v>1240.433297</v>
      </c>
      <c r="T206">
        <v>1403.08552993683</v>
      </c>
      <c r="U206">
        <v>0.32591574813232399</v>
      </c>
      <c r="V206">
        <v>0.100117424532502</v>
      </c>
      <c r="W206">
        <v>0</v>
      </c>
      <c r="X206">
        <v>10767.9</v>
      </c>
      <c r="Y206">
        <v>83.15</v>
      </c>
      <c r="Z206">
        <v>64102.609500901999</v>
      </c>
      <c r="AA206">
        <v>11.9347826086957</v>
      </c>
      <c r="AB206">
        <v>14.918019206253801</v>
      </c>
      <c r="AC206">
        <v>13.9</v>
      </c>
      <c r="AD206">
        <v>89.239805539568394</v>
      </c>
      <c r="AE206">
        <v>0.20880000000000001</v>
      </c>
      <c r="AF206">
        <v>0.138036715925829</v>
      </c>
      <c r="AG206">
        <v>0.141756644863758</v>
      </c>
      <c r="AH206">
        <v>0.282131208554248</v>
      </c>
      <c r="AI206">
        <v>181.42128282452899</v>
      </c>
      <c r="AJ206">
        <v>6.7178416377460097</v>
      </c>
      <c r="AK206">
        <v>1.32553970165437</v>
      </c>
      <c r="AL206">
        <v>2.5242728213969898</v>
      </c>
      <c r="AM206">
        <v>2.6</v>
      </c>
      <c r="AN206">
        <v>1.2312182728040499</v>
      </c>
      <c r="AO206">
        <v>48</v>
      </c>
      <c r="AP206">
        <v>1.8669778296382701E-2</v>
      </c>
      <c r="AQ206">
        <v>16.579999999999998</v>
      </c>
      <c r="AR206">
        <v>4.5226929819020203</v>
      </c>
      <c r="AS206">
        <v>62916.819999999898</v>
      </c>
      <c r="AT206">
        <v>0.46239218832148699</v>
      </c>
      <c r="AU206">
        <v>15108264.109999999</v>
      </c>
    </row>
    <row r="207" spans="1:47" ht="15" x14ac:dyDescent="0.25">
      <c r="A207" t="s">
        <v>1178</v>
      </c>
      <c r="B207" t="s">
        <v>358</v>
      </c>
      <c r="C207" t="s">
        <v>359</v>
      </c>
      <c r="D207" t="s">
        <v>950</v>
      </c>
      <c r="E207">
        <v>88.896000000000001</v>
      </c>
      <c r="F207">
        <v>7.0000000000000007E-2</v>
      </c>
      <c r="G207" s="129">
        <v>700744</v>
      </c>
      <c r="H207">
        <v>0.58058283041830006</v>
      </c>
      <c r="I207">
        <v>706316</v>
      </c>
      <c r="J207">
        <v>0</v>
      </c>
      <c r="K207">
        <v>0.69332371688319705</v>
      </c>
      <c r="L207" s="130">
        <v>140633.1035</v>
      </c>
      <c r="M207" s="129">
        <v>37536</v>
      </c>
      <c r="N207">
        <v>40</v>
      </c>
      <c r="O207">
        <v>25.521000000000001</v>
      </c>
      <c r="P207">
        <v>4</v>
      </c>
      <c r="Q207">
        <v>42.74</v>
      </c>
      <c r="R207">
        <v>14672.7</v>
      </c>
      <c r="S207">
        <v>933.98811499999999</v>
      </c>
      <c r="T207">
        <v>1159.5479786860401</v>
      </c>
      <c r="U207">
        <v>0.55636437407985595</v>
      </c>
      <c r="V207">
        <v>0.14186599794152599</v>
      </c>
      <c r="W207">
        <v>0</v>
      </c>
      <c r="X207">
        <v>11818.5</v>
      </c>
      <c r="Y207">
        <v>66.47</v>
      </c>
      <c r="Z207">
        <v>60037.380472393597</v>
      </c>
      <c r="AA207">
        <v>13.5714285714286</v>
      </c>
      <c r="AB207">
        <v>14.0512729802919</v>
      </c>
      <c r="AC207">
        <v>10.27</v>
      </c>
      <c r="AD207">
        <v>90.943341285296995</v>
      </c>
      <c r="AE207">
        <v>0.18429999999999999</v>
      </c>
      <c r="AF207">
        <v>0.106599930341911</v>
      </c>
      <c r="AG207">
        <v>0.19518951874766299</v>
      </c>
      <c r="AH207">
        <v>0.31243417078358099</v>
      </c>
      <c r="AI207">
        <v>199.378340055216</v>
      </c>
      <c r="AJ207">
        <v>6.5022981790062104</v>
      </c>
      <c r="AK207">
        <v>1.0387964041951101</v>
      </c>
      <c r="AL207">
        <v>3.3565285661352098</v>
      </c>
      <c r="AM207">
        <v>2</v>
      </c>
      <c r="AN207">
        <v>1.58442427909197</v>
      </c>
      <c r="AO207">
        <v>55</v>
      </c>
      <c r="AP207">
        <v>0.123711340206186</v>
      </c>
      <c r="AQ207">
        <v>8.75</v>
      </c>
      <c r="AR207">
        <v>3.72029646314353</v>
      </c>
      <c r="AS207">
        <v>-70858.509999999995</v>
      </c>
      <c r="AT207">
        <v>0.45778003407582002</v>
      </c>
      <c r="AU207">
        <v>13704097.57</v>
      </c>
    </row>
    <row r="208" spans="1:47" ht="15" x14ac:dyDescent="0.25">
      <c r="A208" t="s">
        <v>1179</v>
      </c>
      <c r="B208" t="s">
        <v>360</v>
      </c>
      <c r="C208" t="s">
        <v>184</v>
      </c>
      <c r="D208" t="s">
        <v>952</v>
      </c>
      <c r="E208">
        <v>85.245999999999995</v>
      </c>
      <c r="F208">
        <v>-7.45</v>
      </c>
      <c r="G208" s="129">
        <v>663657</v>
      </c>
      <c r="H208">
        <v>0.51089683216689796</v>
      </c>
      <c r="I208">
        <v>783645</v>
      </c>
      <c r="J208">
        <v>0</v>
      </c>
      <c r="K208">
        <v>0.72781037140317395</v>
      </c>
      <c r="L208" s="130">
        <v>193952.3763</v>
      </c>
      <c r="M208" s="129">
        <v>42327</v>
      </c>
      <c r="N208">
        <v>0</v>
      </c>
      <c r="O208">
        <v>19.460989000000001</v>
      </c>
      <c r="P208">
        <v>0</v>
      </c>
      <c r="Q208">
        <v>-18.95</v>
      </c>
      <c r="R208">
        <v>15195.5</v>
      </c>
      <c r="S208">
        <v>714.70637599999998</v>
      </c>
      <c r="T208">
        <v>823.92631949515203</v>
      </c>
      <c r="U208">
        <v>0.42267050658017402</v>
      </c>
      <c r="V208">
        <v>0.11280911953134699</v>
      </c>
      <c r="W208">
        <v>2.7983519766444599E-3</v>
      </c>
      <c r="X208">
        <v>13181.2</v>
      </c>
      <c r="Y208">
        <v>56.29</v>
      </c>
      <c r="Z208">
        <v>65682.100906022402</v>
      </c>
      <c r="AA208">
        <v>12.033898305084699</v>
      </c>
      <c r="AB208">
        <v>12.6968622490673</v>
      </c>
      <c r="AC208">
        <v>7</v>
      </c>
      <c r="AD208">
        <v>102.10091085714301</v>
      </c>
      <c r="AE208">
        <v>0.22109999999999999</v>
      </c>
      <c r="AF208">
        <v>0.120989022077383</v>
      </c>
      <c r="AG208">
        <v>0.11209862025867</v>
      </c>
      <c r="AH208">
        <v>0.23610485863481301</v>
      </c>
      <c r="AI208">
        <v>264.31134007401101</v>
      </c>
      <c r="AJ208">
        <v>7.3437562266747802</v>
      </c>
      <c r="AK208">
        <v>1.68401821021148</v>
      </c>
      <c r="AL208">
        <v>2.3367407956380202</v>
      </c>
      <c r="AM208">
        <v>1.5</v>
      </c>
      <c r="AN208">
        <v>0.88747365446745696</v>
      </c>
      <c r="AO208">
        <v>59</v>
      </c>
      <c r="AP208">
        <v>3.7878787878787902E-3</v>
      </c>
      <c r="AQ208">
        <v>4.34</v>
      </c>
      <c r="AR208">
        <v>5.0547029277027198</v>
      </c>
      <c r="AS208">
        <v>-22277.16</v>
      </c>
      <c r="AT208">
        <v>0.54485467625254702</v>
      </c>
      <c r="AU208">
        <v>10860322.98</v>
      </c>
    </row>
    <row r="209" spans="1:47" ht="15" x14ac:dyDescent="0.25">
      <c r="A209" t="s">
        <v>1180</v>
      </c>
      <c r="B209" t="s">
        <v>190</v>
      </c>
      <c r="C209" t="s">
        <v>191</v>
      </c>
      <c r="D209" t="s">
        <v>951</v>
      </c>
      <c r="E209">
        <v>81.686999999999998</v>
      </c>
      <c r="F209">
        <v>-6.02</v>
      </c>
      <c r="G209" s="129">
        <v>3470125</v>
      </c>
      <c r="H209">
        <v>1.05852663262864</v>
      </c>
      <c r="I209">
        <v>2657421</v>
      </c>
      <c r="J209">
        <v>0</v>
      </c>
      <c r="K209">
        <v>0.68494385860192297</v>
      </c>
      <c r="L209" s="130">
        <v>103705.06419999999</v>
      </c>
      <c r="M209" s="129">
        <v>33423.5</v>
      </c>
      <c r="N209">
        <v>32</v>
      </c>
      <c r="O209">
        <v>57.375473999999997</v>
      </c>
      <c r="P209">
        <v>2</v>
      </c>
      <c r="Q209">
        <v>180.93</v>
      </c>
      <c r="R209">
        <v>15854.6</v>
      </c>
      <c r="S209">
        <v>1509.6150299999999</v>
      </c>
      <c r="T209">
        <v>1977.7568552693699</v>
      </c>
      <c r="U209">
        <v>0.66205120188820599</v>
      </c>
      <c r="V209">
        <v>0.17754307599865399</v>
      </c>
      <c r="W209">
        <v>8.9268758804024392E-3</v>
      </c>
      <c r="X209">
        <v>12101.8</v>
      </c>
      <c r="Y209">
        <v>118.34</v>
      </c>
      <c r="Z209">
        <v>67775.213959776898</v>
      </c>
      <c r="AA209">
        <v>12.828125</v>
      </c>
      <c r="AB209">
        <v>12.7565914314686</v>
      </c>
      <c r="AC209">
        <v>16</v>
      </c>
      <c r="AD209">
        <v>94.350939374999996</v>
      </c>
      <c r="AE209">
        <v>0.25800000000000001</v>
      </c>
      <c r="AF209">
        <v>0.124112155234939</v>
      </c>
      <c r="AG209">
        <v>0.140525904423593</v>
      </c>
      <c r="AH209">
        <v>0.26681753438439698</v>
      </c>
      <c r="AI209">
        <v>160.55947720658301</v>
      </c>
      <c r="AJ209">
        <v>10.514479150765499</v>
      </c>
      <c r="AK209">
        <v>1.7106500043319901</v>
      </c>
      <c r="AL209">
        <v>4.3155529471951404</v>
      </c>
      <c r="AM209">
        <v>1.5</v>
      </c>
      <c r="AN209">
        <v>1.2979841093155799</v>
      </c>
      <c r="AO209">
        <v>7</v>
      </c>
      <c r="AP209">
        <v>3.4340659340659302E-2</v>
      </c>
      <c r="AQ209">
        <v>96.57</v>
      </c>
      <c r="AR209">
        <v>4.5136798886254201</v>
      </c>
      <c r="AS209">
        <v>32287.23</v>
      </c>
      <c r="AT209">
        <v>0.43613400195442198</v>
      </c>
      <c r="AU209">
        <v>23934388.25</v>
      </c>
    </row>
    <row r="210" spans="1:47" ht="15" x14ac:dyDescent="0.25">
      <c r="A210" t="s">
        <v>1181</v>
      </c>
      <c r="B210" t="s">
        <v>442</v>
      </c>
      <c r="C210" t="s">
        <v>374</v>
      </c>
      <c r="D210" t="s">
        <v>950</v>
      </c>
      <c r="E210">
        <v>91.385000000000005</v>
      </c>
      <c r="F210">
        <v>-1.2</v>
      </c>
      <c r="G210" s="129">
        <v>146072</v>
      </c>
      <c r="H210">
        <v>0.13008165337102601</v>
      </c>
      <c r="I210">
        <v>-5846999</v>
      </c>
      <c r="J210">
        <v>1.43910494448178E-2</v>
      </c>
      <c r="K210">
        <v>0.66854579108202705</v>
      </c>
      <c r="L210" s="130">
        <v>136088.0926</v>
      </c>
      <c r="M210" s="129">
        <v>41463</v>
      </c>
      <c r="N210">
        <v>142</v>
      </c>
      <c r="O210">
        <v>61.096201000000001</v>
      </c>
      <c r="P210">
        <v>0</v>
      </c>
      <c r="Q210">
        <v>271.18</v>
      </c>
      <c r="R210">
        <v>15672.4</v>
      </c>
      <c r="S210">
        <v>2680.2715549999998</v>
      </c>
      <c r="T210">
        <v>3457.4555569998001</v>
      </c>
      <c r="U210">
        <v>0.53223473470023097</v>
      </c>
      <c r="V210">
        <v>0.19688099887326499</v>
      </c>
      <c r="W210">
        <v>9.0176359014488006E-3</v>
      </c>
      <c r="X210">
        <v>12149.5</v>
      </c>
      <c r="Y210">
        <v>166.01</v>
      </c>
      <c r="Z210">
        <v>70953.837841093904</v>
      </c>
      <c r="AA210">
        <v>14.123655913978499</v>
      </c>
      <c r="AB210">
        <v>16.145241581832401</v>
      </c>
      <c r="AC210">
        <v>15</v>
      </c>
      <c r="AD210">
        <v>178.68477033333301</v>
      </c>
      <c r="AE210">
        <v>0.18429999999999999</v>
      </c>
      <c r="AF210">
        <v>0.12325550582212901</v>
      </c>
      <c r="AG210">
        <v>0.14520240540495599</v>
      </c>
      <c r="AH210">
        <v>0.27205471145405802</v>
      </c>
      <c r="AI210">
        <v>132.806319320879</v>
      </c>
      <c r="AJ210">
        <v>15.9739427234188</v>
      </c>
      <c r="AK210">
        <v>1.7354134628620901</v>
      </c>
      <c r="AL210">
        <v>3.1970004523018201</v>
      </c>
      <c r="AM210">
        <v>4.5999999999999996</v>
      </c>
      <c r="AN210">
        <v>1.00601742903906</v>
      </c>
      <c r="AO210">
        <v>41</v>
      </c>
      <c r="AP210">
        <v>1.6210173281162699E-2</v>
      </c>
      <c r="AQ210">
        <v>42.32</v>
      </c>
      <c r="AR210">
        <v>3.4479756574657698</v>
      </c>
      <c r="AS210">
        <v>-6239.3299999998399</v>
      </c>
      <c r="AT210">
        <v>0.48739257110253698</v>
      </c>
      <c r="AU210">
        <v>42006221.280000001</v>
      </c>
    </row>
    <row r="211" spans="1:47" ht="15" x14ac:dyDescent="0.25">
      <c r="A211" t="s">
        <v>1182</v>
      </c>
      <c r="B211" t="s">
        <v>429</v>
      </c>
      <c r="C211" t="s">
        <v>307</v>
      </c>
      <c r="D211" t="s">
        <v>954</v>
      </c>
      <c r="E211">
        <v>85.896000000000001</v>
      </c>
      <c r="F211">
        <v>2.0499999999999998</v>
      </c>
      <c r="G211" s="129">
        <v>-69253</v>
      </c>
      <c r="H211">
        <v>0.35576308313836502</v>
      </c>
      <c r="I211">
        <v>-43346</v>
      </c>
      <c r="J211">
        <v>2.4321590506964199E-3</v>
      </c>
      <c r="K211">
        <v>0.77068398611348599</v>
      </c>
      <c r="L211" s="130">
        <v>225611.27910000001</v>
      </c>
      <c r="M211" s="129">
        <v>44119</v>
      </c>
      <c r="N211">
        <v>191</v>
      </c>
      <c r="O211">
        <v>56.775537999999997</v>
      </c>
      <c r="P211">
        <v>0</v>
      </c>
      <c r="Q211">
        <v>-37.630000000000003</v>
      </c>
      <c r="R211">
        <v>14732.3</v>
      </c>
      <c r="S211">
        <v>1520.2858100000001</v>
      </c>
      <c r="T211">
        <v>1948.55148006786</v>
      </c>
      <c r="U211">
        <v>0.48465370337173602</v>
      </c>
      <c r="V211">
        <v>0.185003965800352</v>
      </c>
      <c r="W211">
        <v>1.8361008052821301E-3</v>
      </c>
      <c r="X211">
        <v>11494.3</v>
      </c>
      <c r="Y211">
        <v>86.49</v>
      </c>
      <c r="Z211">
        <v>61062.765637646</v>
      </c>
      <c r="AA211">
        <v>14.6633663366337</v>
      </c>
      <c r="AB211">
        <v>17.577590588507299</v>
      </c>
      <c r="AC211">
        <v>12</v>
      </c>
      <c r="AD211">
        <v>126.69048416666701</v>
      </c>
      <c r="AE211">
        <v>0.20880000000000001</v>
      </c>
      <c r="AF211">
        <v>0.118887981042461</v>
      </c>
      <c r="AG211">
        <v>0.18269054449201599</v>
      </c>
      <c r="AH211">
        <v>0.30635675837397203</v>
      </c>
      <c r="AI211">
        <v>236.56012417822899</v>
      </c>
      <c r="AJ211">
        <v>8.9144346692099603</v>
      </c>
      <c r="AK211">
        <v>1.1719353295943999</v>
      </c>
      <c r="AL211">
        <v>2.3429903041661202</v>
      </c>
      <c r="AM211">
        <v>2.5</v>
      </c>
      <c r="AN211">
        <v>1.6863925493051499</v>
      </c>
      <c r="AO211">
        <v>182</v>
      </c>
      <c r="AP211">
        <v>8.1967213114754103E-3</v>
      </c>
      <c r="AQ211">
        <v>5.01</v>
      </c>
      <c r="AR211">
        <v>4.0077548010180504</v>
      </c>
      <c r="AS211">
        <v>39504.39</v>
      </c>
      <c r="AT211">
        <v>0.48281857095161801</v>
      </c>
      <c r="AU211">
        <v>22397240.870000001</v>
      </c>
    </row>
    <row r="212" spans="1:47" ht="15" x14ac:dyDescent="0.25">
      <c r="A212" t="s">
        <v>1183</v>
      </c>
      <c r="B212" t="s">
        <v>404</v>
      </c>
      <c r="C212" t="s">
        <v>103</v>
      </c>
      <c r="D212" t="s">
        <v>952</v>
      </c>
      <c r="E212">
        <v>80.78</v>
      </c>
      <c r="F212">
        <v>-7.03</v>
      </c>
      <c r="G212" s="129">
        <v>1466428</v>
      </c>
      <c r="H212">
        <v>0.38585839356601997</v>
      </c>
      <c r="I212">
        <v>1588764</v>
      </c>
      <c r="J212">
        <v>1.68437817511119E-2</v>
      </c>
      <c r="K212">
        <v>0.72999211682193998</v>
      </c>
      <c r="L212" s="130">
        <v>233836.45499999999</v>
      </c>
      <c r="M212" s="129">
        <v>33005</v>
      </c>
      <c r="N212">
        <v>106</v>
      </c>
      <c r="O212">
        <v>24.079287999999998</v>
      </c>
      <c r="P212">
        <v>0</v>
      </c>
      <c r="Q212">
        <v>1.24000000000001</v>
      </c>
      <c r="R212">
        <v>17730.400000000001</v>
      </c>
      <c r="S212">
        <v>804.05376200000001</v>
      </c>
      <c r="T212">
        <v>987.92323229275598</v>
      </c>
      <c r="U212">
        <v>0.52810105750117697</v>
      </c>
      <c r="V212">
        <v>0.18095003080154701</v>
      </c>
      <c r="W212">
        <v>1.2436979307361301E-3</v>
      </c>
      <c r="X212">
        <v>14430.5</v>
      </c>
      <c r="Y212">
        <v>65.459999999999994</v>
      </c>
      <c r="Z212">
        <v>65257.441643751903</v>
      </c>
      <c r="AA212">
        <v>16.098765432098801</v>
      </c>
      <c r="AB212">
        <v>12.283131102963599</v>
      </c>
      <c r="AC212">
        <v>11</v>
      </c>
      <c r="AD212">
        <v>73.095796545454505</v>
      </c>
      <c r="AE212">
        <v>0.27029999999999998</v>
      </c>
      <c r="AF212">
        <v>0.114755774006967</v>
      </c>
      <c r="AG212">
        <v>0.202328316053625</v>
      </c>
      <c r="AH212">
        <v>0.32068219408485998</v>
      </c>
      <c r="AI212">
        <v>301.89026091516502</v>
      </c>
      <c r="AJ212">
        <v>7.2154747132687396</v>
      </c>
      <c r="AK212">
        <v>1.45610597521587</v>
      </c>
      <c r="AL212">
        <v>3.3680969860259702</v>
      </c>
      <c r="AM212">
        <v>3.05</v>
      </c>
      <c r="AN212">
        <v>1.3534843275586801</v>
      </c>
      <c r="AO212">
        <v>122</v>
      </c>
      <c r="AP212">
        <v>1.8796992481203E-3</v>
      </c>
      <c r="AQ212">
        <v>4.2300000000000004</v>
      </c>
      <c r="AR212">
        <v>4.5337313353444904</v>
      </c>
      <c r="AS212">
        <v>-70108.37</v>
      </c>
      <c r="AT212">
        <v>0.55064034940047302</v>
      </c>
      <c r="AU212">
        <v>14256191.27</v>
      </c>
    </row>
    <row r="213" spans="1:47" ht="15" x14ac:dyDescent="0.25">
      <c r="A213" t="s">
        <v>1184</v>
      </c>
      <c r="B213" t="s">
        <v>192</v>
      </c>
      <c r="C213" t="s">
        <v>121</v>
      </c>
      <c r="D213" t="s">
        <v>953</v>
      </c>
      <c r="E213">
        <v>104.27500000000001</v>
      </c>
      <c r="F213">
        <v>7.58</v>
      </c>
      <c r="G213" s="129">
        <v>741071</v>
      </c>
      <c r="H213">
        <v>0.48577856829829802</v>
      </c>
      <c r="I213">
        <v>775060</v>
      </c>
      <c r="J213">
        <v>0</v>
      </c>
      <c r="K213">
        <v>0.75803606857472705</v>
      </c>
      <c r="L213" s="130">
        <v>404834.95669999998</v>
      </c>
      <c r="M213" s="129">
        <v>69696</v>
      </c>
      <c r="N213">
        <v>10</v>
      </c>
      <c r="O213">
        <v>6.9764730000000004</v>
      </c>
      <c r="P213">
        <v>0</v>
      </c>
      <c r="Q213">
        <v>-1</v>
      </c>
      <c r="R213">
        <v>20660.7</v>
      </c>
      <c r="S213">
        <v>1122.405391</v>
      </c>
      <c r="T213">
        <v>1299.2488058474701</v>
      </c>
      <c r="U213">
        <v>8.3638594538309505E-2</v>
      </c>
      <c r="V213">
        <v>0.13510609813336699</v>
      </c>
      <c r="W213">
        <v>7.1212049221864599E-3</v>
      </c>
      <c r="X213">
        <v>17848.5</v>
      </c>
      <c r="Y213">
        <v>92.42</v>
      </c>
      <c r="Z213">
        <v>89649.742155377593</v>
      </c>
      <c r="AA213">
        <v>16.466666666666701</v>
      </c>
      <c r="AB213">
        <v>12.1446157866263</v>
      </c>
      <c r="AC213">
        <v>23.5</v>
      </c>
      <c r="AD213">
        <v>47.761931531914897</v>
      </c>
      <c r="AE213">
        <v>0.18429999999999999</v>
      </c>
      <c r="AF213">
        <v>0.12833295242651899</v>
      </c>
      <c r="AG213">
        <v>0.13414012503115999</v>
      </c>
      <c r="AH213">
        <v>0.267607594443316</v>
      </c>
      <c r="AI213">
        <v>211.919865947971</v>
      </c>
      <c r="AJ213">
        <v>9.0280563356596293</v>
      </c>
      <c r="AK213">
        <v>1.57722710838308</v>
      </c>
      <c r="AL213">
        <v>4.7671683763558397</v>
      </c>
      <c r="AM213">
        <v>2</v>
      </c>
      <c r="AN213" t="s">
        <v>944</v>
      </c>
      <c r="AO213">
        <v>2</v>
      </c>
      <c r="AP213">
        <v>0</v>
      </c>
      <c r="AQ213" t="s">
        <v>944</v>
      </c>
      <c r="AR213">
        <v>7.8296042297281101</v>
      </c>
      <c r="AS213">
        <v>-61343.89</v>
      </c>
      <c r="AT213">
        <v>0.35942648303105101</v>
      </c>
      <c r="AU213">
        <v>23189630.670000002</v>
      </c>
    </row>
    <row r="214" spans="1:47" ht="15" x14ac:dyDescent="0.25">
      <c r="A214" t="s">
        <v>1185</v>
      </c>
      <c r="B214" t="s">
        <v>361</v>
      </c>
      <c r="C214" t="s">
        <v>199</v>
      </c>
      <c r="D214" t="s">
        <v>954</v>
      </c>
      <c r="E214">
        <v>105.58499999999999</v>
      </c>
      <c r="F214">
        <v>6.08</v>
      </c>
      <c r="G214" s="129">
        <v>800762</v>
      </c>
      <c r="H214">
        <v>0.46632894293531302</v>
      </c>
      <c r="I214">
        <v>800762</v>
      </c>
      <c r="J214">
        <v>1.4018295514216201E-4</v>
      </c>
      <c r="K214">
        <v>0.73903685789252405</v>
      </c>
      <c r="L214" s="130">
        <v>229475.4307</v>
      </c>
      <c r="M214" s="129">
        <v>74760</v>
      </c>
      <c r="N214">
        <v>79</v>
      </c>
      <c r="O214">
        <v>13.810105999999999</v>
      </c>
      <c r="P214">
        <v>2</v>
      </c>
      <c r="Q214">
        <v>-15.52</v>
      </c>
      <c r="R214">
        <v>16314.2</v>
      </c>
      <c r="S214">
        <v>2467.9369259999999</v>
      </c>
      <c r="T214">
        <v>2807.45062136453</v>
      </c>
      <c r="U214">
        <v>7.9702284498335704E-2</v>
      </c>
      <c r="V214">
        <v>9.8103849595708795E-2</v>
      </c>
      <c r="W214">
        <v>1.1707199116643901E-2</v>
      </c>
      <c r="X214">
        <v>14341.3</v>
      </c>
      <c r="Y214">
        <v>152.5</v>
      </c>
      <c r="Z214">
        <v>84652.640065573796</v>
      </c>
      <c r="AA214">
        <v>16.581250000000001</v>
      </c>
      <c r="AB214">
        <v>16.183192957376999</v>
      </c>
      <c r="AC214">
        <v>16.5</v>
      </c>
      <c r="AD214">
        <v>149.571934909091</v>
      </c>
      <c r="AE214">
        <v>0.34399999999999997</v>
      </c>
      <c r="AF214">
        <v>0.122176416805819</v>
      </c>
      <c r="AG214">
        <v>0.148859699471797</v>
      </c>
      <c r="AH214">
        <v>0.27719840821813402</v>
      </c>
      <c r="AI214">
        <v>182.91999088148501</v>
      </c>
      <c r="AJ214">
        <v>11.9794999058558</v>
      </c>
      <c r="AK214">
        <v>1.5671489583217999</v>
      </c>
      <c r="AL214">
        <v>3.3237878985900502</v>
      </c>
      <c r="AM214">
        <v>2.75</v>
      </c>
      <c r="AN214">
        <v>1.25433841707699</v>
      </c>
      <c r="AO214">
        <v>40</v>
      </c>
      <c r="AP214">
        <v>6.5934065934065899E-3</v>
      </c>
      <c r="AQ214">
        <v>31.6</v>
      </c>
      <c r="AR214">
        <v>8.5025625423103008</v>
      </c>
      <c r="AS214">
        <v>-93861.070000000094</v>
      </c>
      <c r="AT214">
        <v>0.29262408215118901</v>
      </c>
      <c r="AU214">
        <v>40262444.579999998</v>
      </c>
    </row>
    <row r="215" spans="1:47" ht="15" x14ac:dyDescent="0.25">
      <c r="A215" t="s">
        <v>1186</v>
      </c>
      <c r="B215" t="s">
        <v>689</v>
      </c>
      <c r="C215" t="s">
        <v>249</v>
      </c>
      <c r="D215" t="s">
        <v>953</v>
      </c>
      <c r="E215">
        <v>79.426000000000002</v>
      </c>
      <c r="F215">
        <v>6.13</v>
      </c>
      <c r="G215" s="129">
        <v>-669870</v>
      </c>
      <c r="H215">
        <v>0.432405457235157</v>
      </c>
      <c r="I215">
        <v>-721321</v>
      </c>
      <c r="J215">
        <v>9.3588504639476097E-3</v>
      </c>
      <c r="K215">
        <v>0.80512450280569003</v>
      </c>
      <c r="L215" s="130">
        <v>170912.57750000001</v>
      </c>
      <c r="M215" s="129">
        <v>40370</v>
      </c>
      <c r="N215">
        <v>25</v>
      </c>
      <c r="O215">
        <v>16.538340000000002</v>
      </c>
      <c r="P215">
        <v>0</v>
      </c>
      <c r="Q215">
        <v>-46.67</v>
      </c>
      <c r="R215">
        <v>18880.599999999999</v>
      </c>
      <c r="S215">
        <v>479.03477299999997</v>
      </c>
      <c r="T215">
        <v>602.84557493396005</v>
      </c>
      <c r="U215">
        <v>0.68214048001897398</v>
      </c>
      <c r="V215">
        <v>0.12188331680882</v>
      </c>
      <c r="W215">
        <v>2.0875311279333801E-3</v>
      </c>
      <c r="X215">
        <v>15003</v>
      </c>
      <c r="Y215">
        <v>43.46</v>
      </c>
      <c r="Z215">
        <v>46230.004141739497</v>
      </c>
      <c r="AA215">
        <v>11.3555555555556</v>
      </c>
      <c r="AB215">
        <v>11.0224291992637</v>
      </c>
      <c r="AC215">
        <v>5.2</v>
      </c>
      <c r="AD215">
        <v>92.122071730769207</v>
      </c>
      <c r="AE215">
        <v>0.44230000000000003</v>
      </c>
      <c r="AF215">
        <v>9.9002466037874201E-2</v>
      </c>
      <c r="AG215">
        <v>0.21765713353357699</v>
      </c>
      <c r="AH215">
        <v>0.32010610749707002</v>
      </c>
      <c r="AI215">
        <v>197.92300130161999</v>
      </c>
      <c r="AJ215">
        <v>12.5178286503818</v>
      </c>
      <c r="AK215">
        <v>2.9024864995992101</v>
      </c>
      <c r="AL215">
        <v>6.1603195798000296</v>
      </c>
      <c r="AM215">
        <v>1</v>
      </c>
      <c r="AN215">
        <v>1.03558103287104</v>
      </c>
      <c r="AO215">
        <v>39</v>
      </c>
      <c r="AP215">
        <v>0</v>
      </c>
      <c r="AQ215">
        <v>7.44</v>
      </c>
      <c r="AR215">
        <v>6.1600074075321096</v>
      </c>
      <c r="AS215">
        <v>-66923.34</v>
      </c>
      <c r="AT215">
        <v>0.40029569117638097</v>
      </c>
      <c r="AU215">
        <v>9044468.5899999999</v>
      </c>
    </row>
    <row r="216" spans="1:47" ht="15" x14ac:dyDescent="0.25">
      <c r="A216" t="s">
        <v>1187</v>
      </c>
      <c r="B216" t="s">
        <v>723</v>
      </c>
      <c r="C216" t="s">
        <v>97</v>
      </c>
      <c r="D216" t="s">
        <v>954</v>
      </c>
      <c r="E216">
        <v>98.58</v>
      </c>
      <c r="F216">
        <v>9.6</v>
      </c>
      <c r="G216" s="129">
        <v>-1384984</v>
      </c>
      <c r="H216">
        <v>0.201370491763014</v>
      </c>
      <c r="I216">
        <v>-1384984</v>
      </c>
      <c r="J216">
        <v>2.7224310653279102E-3</v>
      </c>
      <c r="K216">
        <v>0.87755200500346298</v>
      </c>
      <c r="L216" s="130">
        <v>239846.7942</v>
      </c>
      <c r="M216" s="129">
        <v>49052</v>
      </c>
      <c r="N216">
        <v>163</v>
      </c>
      <c r="O216">
        <v>76.199680000000001</v>
      </c>
      <c r="P216">
        <v>5.28</v>
      </c>
      <c r="Q216">
        <v>-27.7</v>
      </c>
      <c r="R216">
        <v>13425.3</v>
      </c>
      <c r="S216">
        <v>3807.361375</v>
      </c>
      <c r="T216">
        <v>4607.7252886358901</v>
      </c>
      <c r="U216">
        <v>0.21000838934024199</v>
      </c>
      <c r="V216">
        <v>0.159476739189224</v>
      </c>
      <c r="W216">
        <v>7.99743365574275E-3</v>
      </c>
      <c r="X216">
        <v>11093.3</v>
      </c>
      <c r="Y216">
        <v>231.47</v>
      </c>
      <c r="Z216">
        <v>77354.724154318101</v>
      </c>
      <c r="AA216">
        <v>14.8540772532189</v>
      </c>
      <c r="AB216">
        <v>16.448616991402801</v>
      </c>
      <c r="AC216">
        <v>27.03</v>
      </c>
      <c r="AD216">
        <v>140.85687661857199</v>
      </c>
      <c r="AE216">
        <v>0.40539999999999998</v>
      </c>
      <c r="AF216">
        <v>0.11075826916577899</v>
      </c>
      <c r="AG216">
        <v>0.18138816835764299</v>
      </c>
      <c r="AH216">
        <v>0.29617547536252298</v>
      </c>
      <c r="AI216">
        <v>168.38643271680499</v>
      </c>
      <c r="AJ216">
        <v>5.4514458718343901</v>
      </c>
      <c r="AK216">
        <v>1.1195119699021101</v>
      </c>
      <c r="AL216">
        <v>3.35444026591464</v>
      </c>
      <c r="AM216">
        <v>4.8</v>
      </c>
      <c r="AN216">
        <v>0.94430070267096</v>
      </c>
      <c r="AO216">
        <v>33</v>
      </c>
      <c r="AP216">
        <v>4.1340782122904998E-2</v>
      </c>
      <c r="AQ216">
        <v>76.67</v>
      </c>
      <c r="AR216">
        <v>5.4485925632944703</v>
      </c>
      <c r="AS216">
        <v>-91741.01</v>
      </c>
      <c r="AT216">
        <v>0.28615910175091003</v>
      </c>
      <c r="AU216">
        <v>51114980.539999999</v>
      </c>
    </row>
    <row r="217" spans="1:47" ht="15" x14ac:dyDescent="0.25">
      <c r="A217" t="s">
        <v>1188</v>
      </c>
      <c r="B217" t="s">
        <v>767</v>
      </c>
      <c r="C217" t="s">
        <v>266</v>
      </c>
      <c r="D217" t="s">
        <v>953</v>
      </c>
      <c r="E217">
        <v>94.441999999999993</v>
      </c>
      <c r="F217">
        <v>5.85</v>
      </c>
      <c r="G217" s="129">
        <v>1458818</v>
      </c>
      <c r="H217">
        <v>0.42782482027212698</v>
      </c>
      <c r="I217">
        <v>1375161</v>
      </c>
      <c r="J217">
        <v>0</v>
      </c>
      <c r="K217">
        <v>0.60831374190902898</v>
      </c>
      <c r="L217" s="130">
        <v>184584.55960000001</v>
      </c>
      <c r="M217" s="129">
        <v>43755</v>
      </c>
      <c r="N217">
        <v>140</v>
      </c>
      <c r="O217">
        <v>19.494723</v>
      </c>
      <c r="P217">
        <v>0</v>
      </c>
      <c r="Q217">
        <v>100.45</v>
      </c>
      <c r="R217">
        <v>13846.4</v>
      </c>
      <c r="S217">
        <v>1006.001064</v>
      </c>
      <c r="T217">
        <v>1123.91071796746</v>
      </c>
      <c r="U217">
        <v>0.36858152567520502</v>
      </c>
      <c r="V217">
        <v>9.3391581144490698E-2</v>
      </c>
      <c r="W217">
        <v>1.71759072811478E-2</v>
      </c>
      <c r="X217">
        <v>12393.8</v>
      </c>
      <c r="Y217">
        <v>73.72</v>
      </c>
      <c r="Z217">
        <v>64766.053174172499</v>
      </c>
      <c r="AA217">
        <v>16.558139534883701</v>
      </c>
      <c r="AB217">
        <v>13.6462434074878</v>
      </c>
      <c r="AC217">
        <v>9.1999999999999993</v>
      </c>
      <c r="AD217">
        <v>109.34794173912999</v>
      </c>
      <c r="AE217">
        <v>0.43</v>
      </c>
      <c r="AF217">
        <v>0.113522002905142</v>
      </c>
      <c r="AG217">
        <v>0.174897869091618</v>
      </c>
      <c r="AH217">
        <v>0.29169674606471002</v>
      </c>
      <c r="AI217">
        <v>147.08930765106999</v>
      </c>
      <c r="AJ217">
        <v>7.4072227178114796</v>
      </c>
      <c r="AK217">
        <v>1.6406361338631601</v>
      </c>
      <c r="AL217">
        <v>3.2522629281215401</v>
      </c>
      <c r="AM217">
        <v>1.9</v>
      </c>
      <c r="AN217">
        <v>1.16159360509829</v>
      </c>
      <c r="AO217">
        <v>53</v>
      </c>
      <c r="AP217">
        <v>9.85915492957746E-2</v>
      </c>
      <c r="AQ217">
        <v>8.36</v>
      </c>
      <c r="AR217">
        <v>1.49440435761438</v>
      </c>
      <c r="AS217">
        <v>359378.64</v>
      </c>
      <c r="AT217">
        <v>0.48737523005244099</v>
      </c>
      <c r="AU217">
        <v>13929543.310000001</v>
      </c>
    </row>
    <row r="218" spans="1:47" ht="15" x14ac:dyDescent="0.25">
      <c r="A218" t="s">
        <v>1189</v>
      </c>
      <c r="B218" t="s">
        <v>508</v>
      </c>
      <c r="C218" t="s">
        <v>175</v>
      </c>
      <c r="D218" t="s">
        <v>951</v>
      </c>
      <c r="E218">
        <v>88.647000000000006</v>
      </c>
      <c r="F218">
        <v>-6.76</v>
      </c>
      <c r="G218" s="129">
        <v>1057669</v>
      </c>
      <c r="H218">
        <v>0.40660730552049701</v>
      </c>
      <c r="I218">
        <v>1669628</v>
      </c>
      <c r="J218">
        <v>2.0520544703398402E-3</v>
      </c>
      <c r="K218">
        <v>0.69781116485193395</v>
      </c>
      <c r="L218" s="130">
        <v>188557.26860000001</v>
      </c>
      <c r="M218" s="129">
        <v>45304</v>
      </c>
      <c r="N218">
        <v>115</v>
      </c>
      <c r="O218">
        <v>33.181527000000003</v>
      </c>
      <c r="P218">
        <v>0</v>
      </c>
      <c r="Q218">
        <v>76.06</v>
      </c>
      <c r="R218">
        <v>13831.4</v>
      </c>
      <c r="S218">
        <v>1231.5196960000001</v>
      </c>
      <c r="T218">
        <v>1453.6073558744499</v>
      </c>
      <c r="U218">
        <v>0.40509729695788799</v>
      </c>
      <c r="V218">
        <v>0.13099764747895701</v>
      </c>
      <c r="W218">
        <v>8.1200487758987497E-4</v>
      </c>
      <c r="X218">
        <v>11718.2</v>
      </c>
      <c r="Y218">
        <v>82.41</v>
      </c>
      <c r="Z218">
        <v>57753.910447761198</v>
      </c>
      <c r="AA218">
        <v>10.802197802197799</v>
      </c>
      <c r="AB218">
        <v>14.9438138090038</v>
      </c>
      <c r="AC218">
        <v>10</v>
      </c>
      <c r="AD218">
        <v>123.1519696</v>
      </c>
      <c r="AE218">
        <v>0.30709999999999998</v>
      </c>
      <c r="AF218">
        <v>0.120646170404902</v>
      </c>
      <c r="AG218">
        <v>0.17316554643943499</v>
      </c>
      <c r="AH218">
        <v>0.296768099599591</v>
      </c>
      <c r="AI218">
        <v>188.338847322828</v>
      </c>
      <c r="AJ218">
        <v>7.6111576551135398</v>
      </c>
      <c r="AK218">
        <v>1.0848120443384801</v>
      </c>
      <c r="AL218">
        <v>3.5472639398472898</v>
      </c>
      <c r="AM218">
        <v>2.5</v>
      </c>
      <c r="AN218">
        <v>1.36045947138056</v>
      </c>
      <c r="AO218">
        <v>112</v>
      </c>
      <c r="AP218">
        <v>5.4916985951468697E-2</v>
      </c>
      <c r="AQ218">
        <v>6.31</v>
      </c>
      <c r="AR218">
        <v>4.0083192139113502</v>
      </c>
      <c r="AS218">
        <v>78657.17</v>
      </c>
      <c r="AT218">
        <v>0.389193937828827</v>
      </c>
      <c r="AU218">
        <v>17033628.84</v>
      </c>
    </row>
    <row r="219" spans="1:47" ht="15" x14ac:dyDescent="0.25">
      <c r="A219" t="s">
        <v>1190</v>
      </c>
      <c r="B219" t="s">
        <v>362</v>
      </c>
      <c r="C219" t="s">
        <v>201</v>
      </c>
      <c r="D219" t="s">
        <v>951</v>
      </c>
      <c r="E219">
        <v>82.727999999999994</v>
      </c>
      <c r="F219">
        <v>-5.84</v>
      </c>
      <c r="G219" s="129">
        <v>2571062</v>
      </c>
      <c r="H219">
        <v>0.35373782852099001</v>
      </c>
      <c r="I219">
        <v>2644654</v>
      </c>
      <c r="J219">
        <v>3.63823147088766E-3</v>
      </c>
      <c r="K219">
        <v>0.74599050944512302</v>
      </c>
      <c r="L219" s="130">
        <v>130652.0117</v>
      </c>
      <c r="M219" s="129">
        <v>35458</v>
      </c>
      <c r="N219">
        <v>74</v>
      </c>
      <c r="O219">
        <v>51.270116999999999</v>
      </c>
      <c r="P219">
        <v>5</v>
      </c>
      <c r="Q219">
        <v>3.16</v>
      </c>
      <c r="R219">
        <v>15514</v>
      </c>
      <c r="S219">
        <v>1916.59122</v>
      </c>
      <c r="T219">
        <v>2416.9877944151399</v>
      </c>
      <c r="U219">
        <v>0.69868294189514202</v>
      </c>
      <c r="V219">
        <v>0.145612213542333</v>
      </c>
      <c r="W219">
        <v>1.43612261773797E-4</v>
      </c>
      <c r="X219">
        <v>12302.1</v>
      </c>
      <c r="Y219">
        <v>124</v>
      </c>
      <c r="Z219">
        <v>65376.677419354797</v>
      </c>
      <c r="AA219">
        <v>15.0161290322581</v>
      </c>
      <c r="AB219">
        <v>15.4563808064516</v>
      </c>
      <c r="AC219">
        <v>18</v>
      </c>
      <c r="AD219">
        <v>106.47729</v>
      </c>
      <c r="AE219">
        <v>0.20880000000000001</v>
      </c>
      <c r="AF219">
        <v>7.3333312698320302E-2</v>
      </c>
      <c r="AG219">
        <v>0.26121690044259799</v>
      </c>
      <c r="AH219">
        <v>0.33701885116045999</v>
      </c>
      <c r="AI219">
        <v>173.68231500089999</v>
      </c>
      <c r="AJ219">
        <v>8.6737403793582004</v>
      </c>
      <c r="AK219">
        <v>1.3262652082744999</v>
      </c>
      <c r="AL219">
        <v>5.7433743293338697</v>
      </c>
      <c r="AM219">
        <v>0</v>
      </c>
      <c r="AN219">
        <v>1.26757778299937</v>
      </c>
      <c r="AO219">
        <v>164</v>
      </c>
      <c r="AP219">
        <v>8.5470085470085496E-3</v>
      </c>
      <c r="AQ219">
        <v>4.1500000000000004</v>
      </c>
      <c r="AR219">
        <v>4.0378599841606997</v>
      </c>
      <c r="AS219">
        <v>-48816.98</v>
      </c>
      <c r="AT219">
        <v>0.49733262022004499</v>
      </c>
      <c r="AU219">
        <v>29734056.059999999</v>
      </c>
    </row>
    <row r="220" spans="1:47" ht="15" x14ac:dyDescent="0.25">
      <c r="A220" t="s">
        <v>1191</v>
      </c>
      <c r="B220" t="s">
        <v>432</v>
      </c>
      <c r="C220" t="s">
        <v>292</v>
      </c>
      <c r="D220" t="s">
        <v>950</v>
      </c>
      <c r="E220">
        <v>83.513999999999996</v>
      </c>
      <c r="F220">
        <v>0.38</v>
      </c>
      <c r="G220" s="129">
        <v>1530636</v>
      </c>
      <c r="H220">
        <v>0.47854641134147502</v>
      </c>
      <c r="I220">
        <v>1543283</v>
      </c>
      <c r="J220">
        <v>0</v>
      </c>
      <c r="K220">
        <v>0.71982783890274105</v>
      </c>
      <c r="L220" s="130">
        <v>206099.35829999999</v>
      </c>
      <c r="M220" s="129">
        <v>45920</v>
      </c>
      <c r="N220">
        <v>95</v>
      </c>
      <c r="O220">
        <v>127.34059600000001</v>
      </c>
      <c r="P220">
        <v>1</v>
      </c>
      <c r="Q220">
        <v>-44.2</v>
      </c>
      <c r="R220">
        <v>12722.7</v>
      </c>
      <c r="S220">
        <v>1550.603063</v>
      </c>
      <c r="T220">
        <v>1905.6227372062899</v>
      </c>
      <c r="U220">
        <v>0.53069767023928505</v>
      </c>
      <c r="V220">
        <v>0.16077119796067399</v>
      </c>
      <c r="W220">
        <v>1.2898207463427399E-3</v>
      </c>
      <c r="X220">
        <v>10352.5</v>
      </c>
      <c r="Y220">
        <v>97.34</v>
      </c>
      <c r="Z220">
        <v>64128.593384014799</v>
      </c>
      <c r="AA220">
        <v>13.3737373737374</v>
      </c>
      <c r="AB220">
        <v>15.929762307376199</v>
      </c>
      <c r="AC220">
        <v>13.54</v>
      </c>
      <c r="AD220">
        <v>114.52016713441699</v>
      </c>
      <c r="AE220">
        <v>0.62660000000000005</v>
      </c>
      <c r="AF220">
        <v>0.121519389897059</v>
      </c>
      <c r="AG220">
        <v>0.17810346595095999</v>
      </c>
      <c r="AH220">
        <v>0.30820333220315199</v>
      </c>
      <c r="AI220">
        <v>151.08960222658899</v>
      </c>
      <c r="AJ220">
        <v>6.2813168004097699</v>
      </c>
      <c r="AK220">
        <v>1.35752676284787</v>
      </c>
      <c r="AL220">
        <v>4.2117295116954097</v>
      </c>
      <c r="AM220">
        <v>3</v>
      </c>
      <c r="AN220">
        <v>0.92955520721662499</v>
      </c>
      <c r="AO220">
        <v>45</v>
      </c>
      <c r="AP220">
        <v>8.6767895878524896E-3</v>
      </c>
      <c r="AQ220">
        <v>20.22</v>
      </c>
      <c r="AR220">
        <v>4.1473229281208797</v>
      </c>
      <c r="AS220">
        <v>71681.63</v>
      </c>
      <c r="AT220">
        <v>0.43448686691177202</v>
      </c>
      <c r="AU220">
        <v>19727878.260000002</v>
      </c>
    </row>
    <row r="221" spans="1:47" ht="15" x14ac:dyDescent="0.25">
      <c r="A221" t="s">
        <v>1192</v>
      </c>
      <c r="B221" t="s">
        <v>194</v>
      </c>
      <c r="C221" t="s">
        <v>195</v>
      </c>
      <c r="D221" t="s">
        <v>950</v>
      </c>
      <c r="E221">
        <v>84.247</v>
      </c>
      <c r="F221">
        <v>-0.98</v>
      </c>
      <c r="G221" s="129">
        <v>3772579</v>
      </c>
      <c r="H221">
        <v>0.59647694649913396</v>
      </c>
      <c r="I221">
        <v>3772579</v>
      </c>
      <c r="J221">
        <v>0</v>
      </c>
      <c r="K221">
        <v>0.72881791815235997</v>
      </c>
      <c r="L221" s="130">
        <v>192282.46299999999</v>
      </c>
      <c r="M221" s="129">
        <v>35609</v>
      </c>
      <c r="N221">
        <v>222</v>
      </c>
      <c r="O221">
        <v>64.393512000000001</v>
      </c>
      <c r="P221">
        <v>0</v>
      </c>
      <c r="Q221">
        <v>-369.3</v>
      </c>
      <c r="R221">
        <v>14256.3</v>
      </c>
      <c r="S221">
        <v>2331.6730389999998</v>
      </c>
      <c r="T221">
        <v>2884.49953562377</v>
      </c>
      <c r="U221">
        <v>0.54943592029070898</v>
      </c>
      <c r="V221">
        <v>0.12538755567778401</v>
      </c>
      <c r="W221">
        <v>8.6239201052922595E-3</v>
      </c>
      <c r="X221">
        <v>11524</v>
      </c>
      <c r="Y221">
        <v>168</v>
      </c>
      <c r="Z221">
        <v>65747.035714285696</v>
      </c>
      <c r="AA221">
        <v>15.172619047618999</v>
      </c>
      <c r="AB221">
        <v>13.879006184523799</v>
      </c>
      <c r="AC221">
        <v>17</v>
      </c>
      <c r="AD221">
        <v>137.15723758823501</v>
      </c>
      <c r="AE221">
        <v>0.31940000000000002</v>
      </c>
      <c r="AF221">
        <v>0.11895531492908699</v>
      </c>
      <c r="AG221">
        <v>0.210147651833515</v>
      </c>
      <c r="AH221">
        <v>0.33200680353977802</v>
      </c>
      <c r="AI221">
        <v>183.22508896154</v>
      </c>
      <c r="AJ221">
        <v>6.4154954227437297</v>
      </c>
      <c r="AK221">
        <v>0.97775762427408797</v>
      </c>
      <c r="AL221">
        <v>2.4845675891400498</v>
      </c>
      <c r="AM221">
        <v>2.5</v>
      </c>
      <c r="AN221">
        <v>1.5234796625426299</v>
      </c>
      <c r="AO221">
        <v>127</v>
      </c>
      <c r="AP221">
        <v>1.8596787827557099E-2</v>
      </c>
      <c r="AQ221">
        <v>8.9499999999999993</v>
      </c>
      <c r="AR221">
        <v>4.6640686163028704</v>
      </c>
      <c r="AS221">
        <v>-86867.98</v>
      </c>
      <c r="AT221">
        <v>0.42655113351755702</v>
      </c>
      <c r="AU221">
        <v>33241085.550000001</v>
      </c>
    </row>
    <row r="222" spans="1:47" ht="15" x14ac:dyDescent="0.25">
      <c r="A222" t="s">
        <v>1193</v>
      </c>
      <c r="B222" t="s">
        <v>489</v>
      </c>
      <c r="C222" t="s">
        <v>121</v>
      </c>
      <c r="D222" t="s">
        <v>954</v>
      </c>
      <c r="E222">
        <v>67.513999999999996</v>
      </c>
      <c r="F222">
        <v>5.51</v>
      </c>
      <c r="G222" s="129">
        <v>11078187</v>
      </c>
      <c r="H222">
        <v>0.44924024076788899</v>
      </c>
      <c r="I222">
        <v>11078187</v>
      </c>
      <c r="J222">
        <v>0</v>
      </c>
      <c r="K222">
        <v>0.67231456082672603</v>
      </c>
      <c r="L222" s="130">
        <v>150299.0405</v>
      </c>
      <c r="M222" s="129">
        <v>39095</v>
      </c>
      <c r="N222">
        <v>161</v>
      </c>
      <c r="O222">
        <v>1372.4194680000001</v>
      </c>
      <c r="P222">
        <v>323.89999999999998</v>
      </c>
      <c r="Q222">
        <v>-156.61000000000001</v>
      </c>
      <c r="R222">
        <v>15253.8</v>
      </c>
      <c r="S222">
        <v>6210.267973</v>
      </c>
      <c r="T222">
        <v>8799.4945217207096</v>
      </c>
      <c r="U222">
        <v>0.79263457283987304</v>
      </c>
      <c r="V222">
        <v>0.19144004464362599</v>
      </c>
      <c r="W222">
        <v>0.102816254753585</v>
      </c>
      <c r="X222">
        <v>10765.4</v>
      </c>
      <c r="Y222">
        <v>364.65</v>
      </c>
      <c r="Z222">
        <v>77279.999012752</v>
      </c>
      <c r="AA222">
        <v>13.257894736842101</v>
      </c>
      <c r="AB222">
        <v>17.030763672014299</v>
      </c>
      <c r="AC222">
        <v>42</v>
      </c>
      <c r="AD222">
        <v>147.86352316666699</v>
      </c>
      <c r="AE222">
        <v>0.2457</v>
      </c>
      <c r="AF222">
        <v>0.11351550379447201</v>
      </c>
      <c r="AG222">
        <v>0.19693795574622999</v>
      </c>
      <c r="AH222">
        <v>0.31520967824530599</v>
      </c>
      <c r="AI222">
        <v>126.86103134763999</v>
      </c>
      <c r="AJ222">
        <v>7.3561733522373203</v>
      </c>
      <c r="AK222">
        <v>1.31674685628191</v>
      </c>
      <c r="AL222">
        <v>4.6428498262974403</v>
      </c>
      <c r="AM222">
        <v>1.47</v>
      </c>
      <c r="AN222">
        <v>0.93171387331133604</v>
      </c>
      <c r="AO222">
        <v>40</v>
      </c>
      <c r="AP222">
        <v>0.10165926618368799</v>
      </c>
      <c r="AQ222">
        <v>97.18</v>
      </c>
      <c r="AR222">
        <v>3.33439744770725</v>
      </c>
      <c r="AS222">
        <v>38715.730000000003</v>
      </c>
      <c r="AT222">
        <v>0.54546939453156995</v>
      </c>
      <c r="AU222">
        <v>94730137.239999995</v>
      </c>
    </row>
    <row r="223" spans="1:47" ht="15" x14ac:dyDescent="0.25">
      <c r="A223" t="s">
        <v>1194</v>
      </c>
      <c r="B223" t="s">
        <v>196</v>
      </c>
      <c r="C223" t="s">
        <v>197</v>
      </c>
      <c r="D223" t="s">
        <v>954</v>
      </c>
      <c r="E223">
        <v>77.153999999999996</v>
      </c>
      <c r="F223">
        <v>4.0599999999999996</v>
      </c>
      <c r="G223" s="129">
        <v>8638422</v>
      </c>
      <c r="H223">
        <v>0.45578567954983301</v>
      </c>
      <c r="I223">
        <v>7888422</v>
      </c>
      <c r="J223">
        <v>0</v>
      </c>
      <c r="K223">
        <v>0.75910517722885695</v>
      </c>
      <c r="L223" s="130">
        <v>99826.289799999999</v>
      </c>
      <c r="M223" s="129">
        <v>36031</v>
      </c>
      <c r="N223">
        <v>273</v>
      </c>
      <c r="O223">
        <v>621.44881299999997</v>
      </c>
      <c r="P223">
        <v>280.56</v>
      </c>
      <c r="Q223">
        <v>-91.17</v>
      </c>
      <c r="R223">
        <v>14754</v>
      </c>
      <c r="S223">
        <v>8759.9051579999996</v>
      </c>
      <c r="T223">
        <v>12763.5591345091</v>
      </c>
      <c r="U223">
        <v>1</v>
      </c>
      <c r="V223">
        <v>0.21677845498883899</v>
      </c>
      <c r="W223">
        <v>0.11029547256201</v>
      </c>
      <c r="X223">
        <v>10126</v>
      </c>
      <c r="Y223">
        <v>558.9</v>
      </c>
      <c r="Z223">
        <v>62099.457827876198</v>
      </c>
      <c r="AA223">
        <v>10.3830155979203</v>
      </c>
      <c r="AB223">
        <v>15.67347496511</v>
      </c>
      <c r="AC223">
        <v>57.5</v>
      </c>
      <c r="AD223">
        <v>152.34617666086999</v>
      </c>
      <c r="AE223">
        <v>0.33169999999999999</v>
      </c>
      <c r="AF223">
        <v>0.129658069428498</v>
      </c>
      <c r="AG223">
        <v>0.152100975311247</v>
      </c>
      <c r="AH223">
        <v>0.28490141353745801</v>
      </c>
      <c r="AI223">
        <v>158.59532437189</v>
      </c>
      <c r="AJ223">
        <v>7.9420165697339602</v>
      </c>
      <c r="AK223">
        <v>1.8877357480133601</v>
      </c>
      <c r="AL223">
        <v>4.1769926508695097</v>
      </c>
      <c r="AM223">
        <v>4.7699999999999996</v>
      </c>
      <c r="AN223">
        <v>0.92245217926435097</v>
      </c>
      <c r="AO223">
        <v>22</v>
      </c>
      <c r="AP223">
        <v>9.6515311510031704E-2</v>
      </c>
      <c r="AQ223">
        <v>200.45</v>
      </c>
      <c r="AR223">
        <v>3.8272205217232398</v>
      </c>
      <c r="AS223">
        <v>-861882.42000000097</v>
      </c>
      <c r="AT223">
        <v>0.61833178328775895</v>
      </c>
      <c r="AU223">
        <v>129243550.25</v>
      </c>
    </row>
    <row r="224" spans="1:47" ht="15" x14ac:dyDescent="0.25">
      <c r="A224" t="s">
        <v>1195</v>
      </c>
      <c r="B224" t="s">
        <v>487</v>
      </c>
      <c r="C224" t="s">
        <v>121</v>
      </c>
      <c r="D224" t="s">
        <v>951</v>
      </c>
      <c r="E224">
        <v>85.602000000000004</v>
      </c>
      <c r="F224">
        <v>-3.55</v>
      </c>
      <c r="G224" s="129">
        <v>1998353</v>
      </c>
      <c r="H224">
        <v>0.95643724040017997</v>
      </c>
      <c r="I224">
        <v>1948353</v>
      </c>
      <c r="J224">
        <v>0</v>
      </c>
      <c r="K224">
        <v>0.67252438488198696</v>
      </c>
      <c r="L224" s="130">
        <v>110402.9044</v>
      </c>
      <c r="M224" s="129">
        <v>39742</v>
      </c>
      <c r="N224">
        <v>60</v>
      </c>
      <c r="O224">
        <v>212.136785</v>
      </c>
      <c r="P224">
        <v>0</v>
      </c>
      <c r="Q224">
        <v>-19.86</v>
      </c>
      <c r="R224">
        <v>12881.1</v>
      </c>
      <c r="S224">
        <v>3122.7469850000002</v>
      </c>
      <c r="T224">
        <v>3991.73915537635</v>
      </c>
      <c r="U224">
        <v>0.62219145493787098</v>
      </c>
      <c r="V224">
        <v>0.13774767794708201</v>
      </c>
      <c r="W224">
        <v>3.1777322811185102E-2</v>
      </c>
      <c r="X224">
        <v>10076.9</v>
      </c>
      <c r="Y224">
        <v>177</v>
      </c>
      <c r="Z224">
        <v>79290.800847457605</v>
      </c>
      <c r="AA224">
        <v>13.265306122448999</v>
      </c>
      <c r="AB224">
        <v>17.642638333333299</v>
      </c>
      <c r="AC224">
        <v>16</v>
      </c>
      <c r="AD224">
        <v>195.17168656250001</v>
      </c>
      <c r="AE224">
        <v>0.47910000000000003</v>
      </c>
      <c r="AF224">
        <v>0.108335205134374</v>
      </c>
      <c r="AG224">
        <v>0.15905928990423801</v>
      </c>
      <c r="AH224">
        <v>0.27216395194773602</v>
      </c>
      <c r="AI224">
        <v>181.821326776495</v>
      </c>
      <c r="AJ224">
        <v>7.0765288614292103</v>
      </c>
      <c r="AK224">
        <v>1.4025619339816999</v>
      </c>
      <c r="AL224">
        <v>4.21641760393954</v>
      </c>
      <c r="AM224">
        <v>2</v>
      </c>
      <c r="AN224">
        <v>1.74412876781266</v>
      </c>
      <c r="AO224">
        <v>19</v>
      </c>
      <c r="AP224">
        <v>2.7085590465872199E-3</v>
      </c>
      <c r="AQ224">
        <v>95.37</v>
      </c>
      <c r="AR224">
        <v>3.2486575802291999</v>
      </c>
      <c r="AS224">
        <v>127984.11</v>
      </c>
      <c r="AT224">
        <v>0.54163850229447896</v>
      </c>
      <c r="AU224">
        <v>40224547.68</v>
      </c>
    </row>
    <row r="225" spans="1:47" ht="15" x14ac:dyDescent="0.25">
      <c r="A225" t="s">
        <v>1196</v>
      </c>
      <c r="B225" t="s">
        <v>524</v>
      </c>
      <c r="C225" t="s">
        <v>211</v>
      </c>
      <c r="D225" t="s">
        <v>950</v>
      </c>
      <c r="E225">
        <v>86.988</v>
      </c>
      <c r="F225">
        <v>-1.77</v>
      </c>
      <c r="G225" s="129">
        <v>126980</v>
      </c>
      <c r="H225">
        <v>0.79727983871389096</v>
      </c>
      <c r="I225">
        <v>191613</v>
      </c>
      <c r="J225">
        <v>0</v>
      </c>
      <c r="K225">
        <v>0.60929021038321396</v>
      </c>
      <c r="L225" s="130">
        <v>194286.33549999999</v>
      </c>
      <c r="M225" s="129">
        <v>41439</v>
      </c>
      <c r="N225">
        <v>0</v>
      </c>
      <c r="O225">
        <v>8.6305080000000007</v>
      </c>
      <c r="P225">
        <v>0</v>
      </c>
      <c r="Q225">
        <v>-19.21</v>
      </c>
      <c r="R225">
        <v>24736.7</v>
      </c>
      <c r="S225">
        <v>365.13088199999999</v>
      </c>
      <c r="T225">
        <v>405.04692345589098</v>
      </c>
      <c r="U225">
        <v>0.42153269303580798</v>
      </c>
      <c r="V225">
        <v>0.104656954215119</v>
      </c>
      <c r="W225">
        <v>5.4774879326695801E-3</v>
      </c>
      <c r="X225">
        <v>22299</v>
      </c>
      <c r="Y225">
        <v>33.32</v>
      </c>
      <c r="Z225">
        <v>62369.512605042</v>
      </c>
      <c r="AA225">
        <v>14.8611111111111</v>
      </c>
      <c r="AB225">
        <v>10.958309783913601</v>
      </c>
      <c r="AC225">
        <v>5</v>
      </c>
      <c r="AD225">
        <v>73.026176399999997</v>
      </c>
      <c r="AE225">
        <v>0.18429999999999999</v>
      </c>
      <c r="AF225">
        <v>0.112936298464658</v>
      </c>
      <c r="AG225">
        <v>0.19284113633469499</v>
      </c>
      <c r="AH225">
        <v>0.31091417826902701</v>
      </c>
      <c r="AI225">
        <v>184.86521772759801</v>
      </c>
      <c r="AJ225">
        <v>38.844397629629597</v>
      </c>
      <c r="AK225">
        <v>2.6668125925925898</v>
      </c>
      <c r="AL225">
        <v>4.9391549629629603</v>
      </c>
      <c r="AM225">
        <v>2.85</v>
      </c>
      <c r="AN225">
        <v>1.86681899667302</v>
      </c>
      <c r="AO225">
        <v>89</v>
      </c>
      <c r="AP225">
        <v>9.7560975609756097E-3</v>
      </c>
      <c r="AQ225">
        <v>2.2400000000000002</v>
      </c>
      <c r="AR225">
        <v>4.5748449565637097</v>
      </c>
      <c r="AS225">
        <v>-70166.070000000007</v>
      </c>
      <c r="AT225">
        <v>0.72852111028931099</v>
      </c>
      <c r="AU225">
        <v>9032146.3900000006</v>
      </c>
    </row>
    <row r="226" spans="1:47" ht="15" x14ac:dyDescent="0.25">
      <c r="A226" t="s">
        <v>1197</v>
      </c>
      <c r="B226" t="s">
        <v>703</v>
      </c>
      <c r="C226" t="s">
        <v>288</v>
      </c>
      <c r="D226" t="s">
        <v>953</v>
      </c>
      <c r="E226">
        <v>90.647000000000006</v>
      </c>
      <c r="F226">
        <v>7.06</v>
      </c>
      <c r="G226" s="129">
        <v>57386</v>
      </c>
      <c r="H226">
        <v>0.56015278927783096</v>
      </c>
      <c r="I226">
        <v>60451</v>
      </c>
      <c r="J226">
        <v>0</v>
      </c>
      <c r="K226">
        <v>0.76412621880598797</v>
      </c>
      <c r="L226" s="130">
        <v>168407.5404</v>
      </c>
      <c r="M226" s="129">
        <v>44460.5</v>
      </c>
      <c r="N226">
        <v>46</v>
      </c>
      <c r="O226">
        <v>7.8810690000000001</v>
      </c>
      <c r="P226">
        <v>4</v>
      </c>
      <c r="Q226">
        <v>43.35</v>
      </c>
      <c r="R226">
        <v>16861.3</v>
      </c>
      <c r="S226">
        <v>681.385625</v>
      </c>
      <c r="T226">
        <v>826.76977850490198</v>
      </c>
      <c r="U226">
        <v>0.40332161982430997</v>
      </c>
      <c r="V226">
        <v>0.15704881211722099</v>
      </c>
      <c r="W226">
        <v>0</v>
      </c>
      <c r="X226">
        <v>13896.3</v>
      </c>
      <c r="Y226">
        <v>51.76</v>
      </c>
      <c r="Z226">
        <v>66253.371715610498</v>
      </c>
      <c r="AA226">
        <v>14.2909090909091</v>
      </c>
      <c r="AB226">
        <v>13.164328149149901</v>
      </c>
      <c r="AC226">
        <v>10</v>
      </c>
      <c r="AD226">
        <v>68.138562500000006</v>
      </c>
      <c r="AE226">
        <v>0.27029999999999998</v>
      </c>
      <c r="AF226">
        <v>0.109389103295738</v>
      </c>
      <c r="AG226">
        <v>0.21412635302260899</v>
      </c>
      <c r="AH226">
        <v>0.32864420798828298</v>
      </c>
      <c r="AI226">
        <v>179.46959183355199</v>
      </c>
      <c r="AJ226">
        <v>9.5094928365824902</v>
      </c>
      <c r="AK226">
        <v>1.2010714052073801</v>
      </c>
      <c r="AL226">
        <v>3.6593866937066601</v>
      </c>
      <c r="AM226">
        <v>0.5</v>
      </c>
      <c r="AN226">
        <v>0.95849209633307697</v>
      </c>
      <c r="AO226">
        <v>76</v>
      </c>
      <c r="AP226">
        <v>3.8961038961039002E-2</v>
      </c>
      <c r="AQ226">
        <v>5.92</v>
      </c>
      <c r="AR226">
        <v>4.3406368889688398</v>
      </c>
      <c r="AS226">
        <v>-73769.710000000006</v>
      </c>
      <c r="AT226">
        <v>0.58836808533428597</v>
      </c>
      <c r="AU226">
        <v>11489039.890000001</v>
      </c>
    </row>
    <row r="227" spans="1:47" ht="15" x14ac:dyDescent="0.25">
      <c r="A227" t="s">
        <v>1198</v>
      </c>
      <c r="B227" t="s">
        <v>341</v>
      </c>
      <c r="C227" t="s">
        <v>342</v>
      </c>
      <c r="D227" t="s">
        <v>951</v>
      </c>
      <c r="E227">
        <v>75.143000000000001</v>
      </c>
      <c r="F227">
        <v>-5.53</v>
      </c>
      <c r="G227" s="129">
        <v>11348777</v>
      </c>
      <c r="H227">
        <v>1.8627697159188199</v>
      </c>
      <c r="I227">
        <v>12072520</v>
      </c>
      <c r="J227">
        <v>1.30696580694141E-3</v>
      </c>
      <c r="K227">
        <v>0.49732858629939303</v>
      </c>
      <c r="L227" s="130">
        <v>504338.44530000002</v>
      </c>
      <c r="M227" s="129">
        <v>37911</v>
      </c>
      <c r="N227">
        <v>51</v>
      </c>
      <c r="O227">
        <v>115.303847</v>
      </c>
      <c r="P227">
        <v>5</v>
      </c>
      <c r="Q227">
        <v>-108.95</v>
      </c>
      <c r="R227">
        <v>17980.5</v>
      </c>
      <c r="S227">
        <v>1335.3086679999999</v>
      </c>
      <c r="T227">
        <v>1683.6319758639499</v>
      </c>
      <c r="U227">
        <v>0.534274318063515</v>
      </c>
      <c r="V227">
        <v>0.164095254716043</v>
      </c>
      <c r="W227">
        <v>4.8758089841142299E-4</v>
      </c>
      <c r="X227">
        <v>14260.6</v>
      </c>
      <c r="Y227">
        <v>91.7</v>
      </c>
      <c r="Z227">
        <v>64754.089422028403</v>
      </c>
      <c r="AA227">
        <v>15</v>
      </c>
      <c r="AB227">
        <v>14.5617084841876</v>
      </c>
      <c r="AC227">
        <v>11</v>
      </c>
      <c r="AD227">
        <v>121.39169709090901</v>
      </c>
      <c r="AE227">
        <v>0.27029999999999998</v>
      </c>
      <c r="AF227">
        <v>0.100861004268194</v>
      </c>
      <c r="AG227">
        <v>0.26996079573950998</v>
      </c>
      <c r="AH227">
        <v>0.38424361982698502</v>
      </c>
      <c r="AI227">
        <v>161.69070505876499</v>
      </c>
      <c r="AJ227">
        <v>7.7362823808399002</v>
      </c>
      <c r="AK227">
        <v>1.7495240080219701</v>
      </c>
      <c r="AL227">
        <v>4.59036751934861</v>
      </c>
      <c r="AM227">
        <v>0.5</v>
      </c>
      <c r="AN227">
        <v>1.4328921389201501</v>
      </c>
      <c r="AO227">
        <v>383</v>
      </c>
      <c r="AP227">
        <v>1.9402985074626899E-2</v>
      </c>
      <c r="AQ227">
        <v>1.7</v>
      </c>
      <c r="AR227">
        <v>4.0825921015749902</v>
      </c>
      <c r="AS227">
        <v>-191273.81</v>
      </c>
      <c r="AT227">
        <v>0.42319387118997198</v>
      </c>
      <c r="AU227">
        <v>24009574.43</v>
      </c>
    </row>
    <row r="228" spans="1:47" ht="15" x14ac:dyDescent="0.25">
      <c r="A228" t="s">
        <v>1199</v>
      </c>
      <c r="B228" t="s">
        <v>198</v>
      </c>
      <c r="C228" t="s">
        <v>199</v>
      </c>
      <c r="D228" t="s">
        <v>954</v>
      </c>
      <c r="E228">
        <v>91.813000000000002</v>
      </c>
      <c r="F228">
        <v>4.41</v>
      </c>
      <c r="G228" s="129">
        <v>1965596</v>
      </c>
      <c r="H228">
        <v>0.79476987868023596</v>
      </c>
      <c r="I228">
        <v>1965596</v>
      </c>
      <c r="J228">
        <v>0</v>
      </c>
      <c r="K228">
        <v>0.65828478375370303</v>
      </c>
      <c r="L228" s="130">
        <v>201661.0914</v>
      </c>
      <c r="M228" s="129">
        <v>41110</v>
      </c>
      <c r="N228">
        <v>43</v>
      </c>
      <c r="O228">
        <v>64.979676999999995</v>
      </c>
      <c r="P228">
        <v>3</v>
      </c>
      <c r="Q228">
        <v>202.83</v>
      </c>
      <c r="R228">
        <v>13919.1</v>
      </c>
      <c r="S228">
        <v>1589.278965</v>
      </c>
      <c r="T228">
        <v>2003.35780492968</v>
      </c>
      <c r="U228">
        <v>0.46053163737682801</v>
      </c>
      <c r="V228">
        <v>0.20443879718750299</v>
      </c>
      <c r="W228">
        <v>8.3323068458280398E-4</v>
      </c>
      <c r="X228">
        <v>11042.1</v>
      </c>
      <c r="Y228">
        <v>109.93</v>
      </c>
      <c r="Z228">
        <v>65759.764759392405</v>
      </c>
      <c r="AA228">
        <v>12.491803278688501</v>
      </c>
      <c r="AB228">
        <v>14.4571906213045</v>
      </c>
      <c r="AC228">
        <v>14</v>
      </c>
      <c r="AD228">
        <v>113.519926071429</v>
      </c>
      <c r="AE228">
        <v>0.27029999999999998</v>
      </c>
      <c r="AF228">
        <v>0.129625742504279</v>
      </c>
      <c r="AG228">
        <v>0.13368172531112199</v>
      </c>
      <c r="AH228">
        <v>0.27600462742454601</v>
      </c>
      <c r="AI228">
        <v>177.78754153459801</v>
      </c>
      <c r="AJ228">
        <v>6.2348430034612896</v>
      </c>
      <c r="AK228">
        <v>1.1787055925593</v>
      </c>
      <c r="AL228">
        <v>3.97431687394268</v>
      </c>
      <c r="AM228">
        <v>5.2</v>
      </c>
      <c r="AN228">
        <v>1.32367212031762</v>
      </c>
      <c r="AO228">
        <v>10</v>
      </c>
      <c r="AP228">
        <v>2.2598870056497199E-2</v>
      </c>
      <c r="AQ228">
        <v>83.8</v>
      </c>
      <c r="AR228">
        <v>4.6269353593886402</v>
      </c>
      <c r="AS228">
        <v>94074.05</v>
      </c>
      <c r="AT228">
        <v>0.56537518502227802</v>
      </c>
      <c r="AU228">
        <v>22121259.23</v>
      </c>
    </row>
    <row r="229" spans="1:47" ht="15" x14ac:dyDescent="0.25">
      <c r="A229" t="s">
        <v>1200</v>
      </c>
      <c r="B229" t="s">
        <v>363</v>
      </c>
      <c r="C229" t="s">
        <v>159</v>
      </c>
      <c r="D229" t="s">
        <v>953</v>
      </c>
      <c r="E229">
        <v>100.617</v>
      </c>
      <c r="F229">
        <v>5.73</v>
      </c>
      <c r="G229" s="129">
        <v>583006</v>
      </c>
      <c r="H229">
        <v>0.33166375660849501</v>
      </c>
      <c r="I229">
        <v>583006</v>
      </c>
      <c r="J229">
        <v>2.7045812414378201E-2</v>
      </c>
      <c r="K229">
        <v>0.76004359319276404</v>
      </c>
      <c r="L229" s="130">
        <v>139309.75150000001</v>
      </c>
      <c r="M229" s="129">
        <v>40793</v>
      </c>
      <c r="N229">
        <v>56</v>
      </c>
      <c r="O229">
        <v>14.961171</v>
      </c>
      <c r="P229">
        <v>0</v>
      </c>
      <c r="Q229">
        <v>64.84</v>
      </c>
      <c r="R229">
        <v>16493</v>
      </c>
      <c r="S229">
        <v>862.96207100000004</v>
      </c>
      <c r="T229">
        <v>1053.4165514946301</v>
      </c>
      <c r="U229">
        <v>0.40698866706043202</v>
      </c>
      <c r="V229">
        <v>0.19487849889523101</v>
      </c>
      <c r="W229">
        <v>3.83426469272947E-2</v>
      </c>
      <c r="X229">
        <v>13511.1</v>
      </c>
      <c r="Y229">
        <v>67.75</v>
      </c>
      <c r="Z229">
        <v>72318.290774907699</v>
      </c>
      <c r="AA229">
        <v>11.9189189189189</v>
      </c>
      <c r="AB229">
        <v>12.737447542435399</v>
      </c>
      <c r="AC229">
        <v>10.67</v>
      </c>
      <c r="AD229">
        <v>80.877419962511695</v>
      </c>
      <c r="AE229">
        <v>0.20880000000000001</v>
      </c>
      <c r="AF229">
        <v>0.12081347610330601</v>
      </c>
      <c r="AG229">
        <v>0.16503019941922301</v>
      </c>
      <c r="AH229">
        <v>0.28933869025456099</v>
      </c>
      <c r="AI229">
        <v>185.94559991965201</v>
      </c>
      <c r="AJ229">
        <v>8.0924762563565693</v>
      </c>
      <c r="AK229">
        <v>1.70816824957623</v>
      </c>
      <c r="AL229">
        <v>3.3636754038288998</v>
      </c>
      <c r="AM229">
        <v>2.5</v>
      </c>
      <c r="AN229">
        <v>1.241382738193</v>
      </c>
      <c r="AO229">
        <v>44</v>
      </c>
      <c r="AP229">
        <v>0</v>
      </c>
      <c r="AQ229">
        <v>11.23</v>
      </c>
      <c r="AR229">
        <v>4.7125097058216996</v>
      </c>
      <c r="AS229">
        <v>1628.9000000000201</v>
      </c>
      <c r="AT229">
        <v>0.60529890890187199</v>
      </c>
      <c r="AU229">
        <v>14232830.74</v>
      </c>
    </row>
    <row r="230" spans="1:47" ht="15" x14ac:dyDescent="0.25">
      <c r="A230" t="s">
        <v>1201</v>
      </c>
      <c r="B230" t="s">
        <v>601</v>
      </c>
      <c r="C230" t="s">
        <v>127</v>
      </c>
      <c r="D230" t="s">
        <v>954</v>
      </c>
      <c r="E230">
        <v>104.997</v>
      </c>
      <c r="F230">
        <v>9.16</v>
      </c>
      <c r="G230" s="129">
        <v>761326</v>
      </c>
      <c r="H230">
        <v>0.56886840343593903</v>
      </c>
      <c r="I230">
        <v>898873</v>
      </c>
      <c r="J230">
        <v>0</v>
      </c>
      <c r="K230">
        <v>0.79742143783372499</v>
      </c>
      <c r="L230" s="130">
        <v>371232.28980000003</v>
      </c>
      <c r="M230" s="129">
        <v>64139</v>
      </c>
      <c r="N230">
        <v>141</v>
      </c>
      <c r="O230">
        <v>35.520389999999999</v>
      </c>
      <c r="P230">
        <v>0</v>
      </c>
      <c r="Q230">
        <v>-16.89</v>
      </c>
      <c r="R230">
        <v>12430.9</v>
      </c>
      <c r="S230">
        <v>3343.9771479999999</v>
      </c>
      <c r="T230">
        <v>3824.14361014017</v>
      </c>
      <c r="U230">
        <v>0.10830569886418399</v>
      </c>
      <c r="V230">
        <v>0.105858481183616</v>
      </c>
      <c r="W230">
        <v>1.33937365650921E-2</v>
      </c>
      <c r="X230">
        <v>10870.1</v>
      </c>
      <c r="Y230">
        <v>174.26</v>
      </c>
      <c r="Z230">
        <v>82685.974979915103</v>
      </c>
      <c r="AA230">
        <v>15.8095238095238</v>
      </c>
      <c r="AB230">
        <v>19.189585378170499</v>
      </c>
      <c r="AC230">
        <v>17</v>
      </c>
      <c r="AD230">
        <v>196.70453811764699</v>
      </c>
      <c r="AE230">
        <v>0.34399999999999997</v>
      </c>
      <c r="AF230">
        <v>0.12369443460276799</v>
      </c>
      <c r="AG230">
        <v>0.134401938686672</v>
      </c>
      <c r="AH230">
        <v>0.26048206647063199</v>
      </c>
      <c r="AI230">
        <v>171.62168717069201</v>
      </c>
      <c r="AJ230">
        <v>6.0591540149050598</v>
      </c>
      <c r="AK230">
        <v>1.30177334339318</v>
      </c>
      <c r="AL230">
        <v>3.0647601232969599</v>
      </c>
      <c r="AM230">
        <v>0</v>
      </c>
      <c r="AN230">
        <v>1.47997051019751</v>
      </c>
      <c r="AO230">
        <v>78</v>
      </c>
      <c r="AP230">
        <v>9.0563991323210399E-2</v>
      </c>
      <c r="AQ230">
        <v>21.76</v>
      </c>
      <c r="AR230">
        <v>5.8139274424866798</v>
      </c>
      <c r="AS230">
        <v>128301.34</v>
      </c>
      <c r="AT230">
        <v>0.40750876566695998</v>
      </c>
      <c r="AU230">
        <v>41568716.530000001</v>
      </c>
    </row>
    <row r="231" spans="1:47" ht="15" x14ac:dyDescent="0.25">
      <c r="A231" t="s">
        <v>1202</v>
      </c>
      <c r="B231" t="s">
        <v>627</v>
      </c>
      <c r="C231" t="s">
        <v>378</v>
      </c>
      <c r="D231" t="s">
        <v>951</v>
      </c>
      <c r="E231">
        <v>87.173000000000002</v>
      </c>
      <c r="F231">
        <v>-3.01</v>
      </c>
      <c r="G231" s="129">
        <v>278608</v>
      </c>
      <c r="H231">
        <v>0.50050181323093101</v>
      </c>
      <c r="I231">
        <v>696947</v>
      </c>
      <c r="J231">
        <v>0</v>
      </c>
      <c r="K231">
        <v>0.75871479196857805</v>
      </c>
      <c r="L231" s="130">
        <v>187928.68969999999</v>
      </c>
      <c r="M231" s="129">
        <v>44170</v>
      </c>
      <c r="N231">
        <v>121</v>
      </c>
      <c r="O231">
        <v>43.874659000000001</v>
      </c>
      <c r="P231">
        <v>1</v>
      </c>
      <c r="Q231">
        <v>112.01</v>
      </c>
      <c r="R231">
        <v>13872.7</v>
      </c>
      <c r="S231">
        <v>1691.493084</v>
      </c>
      <c r="T231">
        <v>2075.6014023726102</v>
      </c>
      <c r="U231">
        <v>0.38841042048268898</v>
      </c>
      <c r="V231">
        <v>0.16219757774664401</v>
      </c>
      <c r="W231">
        <v>5.9119366757044304E-3</v>
      </c>
      <c r="X231">
        <v>11305.4</v>
      </c>
      <c r="Y231">
        <v>124.9</v>
      </c>
      <c r="Z231">
        <v>59715.200800640501</v>
      </c>
      <c r="AA231">
        <v>12.908396946564901</v>
      </c>
      <c r="AB231">
        <v>13.542778895116101</v>
      </c>
      <c r="AC231">
        <v>15.69</v>
      </c>
      <c r="AD231">
        <v>107.807079923518</v>
      </c>
      <c r="AE231">
        <v>0.43</v>
      </c>
      <c r="AF231">
        <v>0.111757249065091</v>
      </c>
      <c r="AG231">
        <v>0.15293902154934999</v>
      </c>
      <c r="AH231">
        <v>0.27015769428876901</v>
      </c>
      <c r="AI231">
        <v>187.161273666786</v>
      </c>
      <c r="AJ231">
        <v>8.3858759499908402</v>
      </c>
      <c r="AK231">
        <v>1.59480122053686</v>
      </c>
      <c r="AL231">
        <v>4.00150747673589</v>
      </c>
      <c r="AM231">
        <v>1.1000000000000001</v>
      </c>
      <c r="AN231">
        <v>1.1195967240024101</v>
      </c>
      <c r="AO231">
        <v>120</v>
      </c>
      <c r="AP231">
        <v>2.70833333333333E-2</v>
      </c>
      <c r="AQ231">
        <v>7.49</v>
      </c>
      <c r="AR231">
        <v>4.2608864110007101</v>
      </c>
      <c r="AS231">
        <v>-103941.73</v>
      </c>
      <c r="AT231">
        <v>0.48877593348239301</v>
      </c>
      <c r="AU231">
        <v>23465492.359999999</v>
      </c>
    </row>
    <row r="232" spans="1:47" ht="15" x14ac:dyDescent="0.25">
      <c r="A232" t="s">
        <v>1203</v>
      </c>
      <c r="B232" t="s">
        <v>492</v>
      </c>
      <c r="C232" t="s">
        <v>121</v>
      </c>
      <c r="D232" t="s">
        <v>953</v>
      </c>
      <c r="E232">
        <v>89.364999999999995</v>
      </c>
      <c r="F232">
        <v>28.4</v>
      </c>
      <c r="G232" s="129">
        <v>-2636929</v>
      </c>
      <c r="H232">
        <v>0.38190763273363598</v>
      </c>
      <c r="I232">
        <v>-2115967</v>
      </c>
      <c r="J232">
        <v>1.1905451869366401E-3</v>
      </c>
      <c r="K232">
        <v>0.85875822378740896</v>
      </c>
      <c r="L232" s="130">
        <v>217755.78890000001</v>
      </c>
      <c r="M232" s="129">
        <v>57610</v>
      </c>
      <c r="N232">
        <v>378</v>
      </c>
      <c r="O232">
        <v>360.72696000000002</v>
      </c>
      <c r="P232">
        <v>10</v>
      </c>
      <c r="Q232">
        <v>-28.18</v>
      </c>
      <c r="R232">
        <v>15237.7</v>
      </c>
      <c r="S232">
        <v>16007.161305</v>
      </c>
      <c r="T232">
        <v>20171.8519469356</v>
      </c>
      <c r="U232">
        <v>0.35050282595999599</v>
      </c>
      <c r="V232">
        <v>0.16945139249348001</v>
      </c>
      <c r="W232">
        <v>0.116224979467089</v>
      </c>
      <c r="X232">
        <v>12091.7</v>
      </c>
      <c r="Y232">
        <v>977.73</v>
      </c>
      <c r="Z232">
        <v>88742.779039203102</v>
      </c>
      <c r="AA232">
        <v>15.541266794625701</v>
      </c>
      <c r="AB232">
        <v>16.371760409315499</v>
      </c>
      <c r="AC232">
        <v>78</v>
      </c>
      <c r="AD232">
        <v>205.220016730769</v>
      </c>
      <c r="AE232" t="s">
        <v>944</v>
      </c>
      <c r="AF232">
        <v>0.110360523460533</v>
      </c>
      <c r="AG232">
        <v>0.17772566109270899</v>
      </c>
      <c r="AH232">
        <v>0.28996273614741003</v>
      </c>
      <c r="AI232">
        <v>150.56304825560699</v>
      </c>
      <c r="AJ232">
        <v>7.1843978038967098</v>
      </c>
      <c r="AK232">
        <v>1.3202793633590799</v>
      </c>
      <c r="AL232">
        <v>4.4250165325981996</v>
      </c>
      <c r="AM232">
        <v>2</v>
      </c>
      <c r="AN232">
        <v>0.91809316514285499</v>
      </c>
      <c r="AO232">
        <v>59</v>
      </c>
      <c r="AP232">
        <v>7.7973409989220296E-2</v>
      </c>
      <c r="AQ232">
        <v>131.91999999999999</v>
      </c>
      <c r="AR232">
        <v>4.1635620920888803</v>
      </c>
      <c r="AS232">
        <v>428908.89</v>
      </c>
      <c r="AT232">
        <v>0.403717914416168</v>
      </c>
      <c r="AU232">
        <v>243912219.88</v>
      </c>
    </row>
    <row r="233" spans="1:47" ht="15" x14ac:dyDescent="0.25">
      <c r="A233" t="s">
        <v>1204</v>
      </c>
      <c r="B233" t="s">
        <v>200</v>
      </c>
      <c r="C233" t="s">
        <v>201</v>
      </c>
      <c r="D233" t="s">
        <v>950</v>
      </c>
      <c r="E233">
        <v>91.463999999999999</v>
      </c>
      <c r="F233">
        <v>-1.54</v>
      </c>
      <c r="G233" s="129">
        <v>2332162</v>
      </c>
      <c r="H233">
        <v>0.35179453947820899</v>
      </c>
      <c r="I233">
        <v>2432932</v>
      </c>
      <c r="J233">
        <v>2.55954336518225E-2</v>
      </c>
      <c r="K233">
        <v>0.745453881937851</v>
      </c>
      <c r="L233" s="130">
        <v>175941.80780000001</v>
      </c>
      <c r="M233" s="129">
        <v>35262.5</v>
      </c>
      <c r="N233">
        <v>128</v>
      </c>
      <c r="O233">
        <v>62.697429</v>
      </c>
      <c r="P233">
        <v>22.83</v>
      </c>
      <c r="Q233">
        <v>-85.4</v>
      </c>
      <c r="R233">
        <v>14883.2</v>
      </c>
      <c r="S233">
        <v>2192.7927020000002</v>
      </c>
      <c r="T233">
        <v>2777.2993002089802</v>
      </c>
      <c r="U233">
        <v>0.62334481720652901</v>
      </c>
      <c r="V233">
        <v>0.154132107285716</v>
      </c>
      <c r="W233">
        <v>3.3625960143313198E-3</v>
      </c>
      <c r="X233">
        <v>11750.9</v>
      </c>
      <c r="Y233">
        <v>150.37</v>
      </c>
      <c r="Z233">
        <v>64712.842787790098</v>
      </c>
      <c r="AA233">
        <v>14.348684210526301</v>
      </c>
      <c r="AB233">
        <v>14.582647482875601</v>
      </c>
      <c r="AC233">
        <v>16</v>
      </c>
      <c r="AD233">
        <v>137.04954387500001</v>
      </c>
      <c r="AE233">
        <v>0.34399999999999997</v>
      </c>
      <c r="AF233">
        <v>0.10480023583510201</v>
      </c>
      <c r="AG233">
        <v>0.20199025378241001</v>
      </c>
      <c r="AH233">
        <v>0.30924716020202297</v>
      </c>
      <c r="AI233">
        <v>216.34420780738299</v>
      </c>
      <c r="AJ233">
        <v>7.0340144140573999</v>
      </c>
      <c r="AK233">
        <v>1.3162775770555499</v>
      </c>
      <c r="AL233">
        <v>2.9330789126429702</v>
      </c>
      <c r="AM233">
        <v>1.5</v>
      </c>
      <c r="AN233">
        <v>1.2947956942561201</v>
      </c>
      <c r="AO233">
        <v>152</v>
      </c>
      <c r="AP233">
        <v>4.0948275862068999E-2</v>
      </c>
      <c r="AQ233">
        <v>9</v>
      </c>
      <c r="AR233">
        <v>3.72090321171981</v>
      </c>
      <c r="AS233">
        <v>182163.76</v>
      </c>
      <c r="AT233">
        <v>0.64345140982485605</v>
      </c>
      <c r="AU233">
        <v>32635796.98</v>
      </c>
    </row>
    <row r="234" spans="1:47" ht="15" x14ac:dyDescent="0.25">
      <c r="A234" t="s">
        <v>1205</v>
      </c>
      <c r="B234" t="s">
        <v>401</v>
      </c>
      <c r="C234" t="s">
        <v>101</v>
      </c>
      <c r="D234" t="s">
        <v>950</v>
      </c>
      <c r="E234">
        <v>89.063000000000002</v>
      </c>
      <c r="F234">
        <v>1.34</v>
      </c>
      <c r="G234" s="129">
        <v>803016</v>
      </c>
      <c r="H234">
        <v>0.38168590514690498</v>
      </c>
      <c r="I234">
        <v>384218</v>
      </c>
      <c r="J234">
        <v>0</v>
      </c>
      <c r="K234">
        <v>0.48920756129617898</v>
      </c>
      <c r="L234" s="130">
        <v>531930.17720000003</v>
      </c>
      <c r="M234" s="129">
        <v>42054</v>
      </c>
      <c r="N234">
        <v>105</v>
      </c>
      <c r="O234">
        <v>22.463598000000001</v>
      </c>
      <c r="P234">
        <v>0</v>
      </c>
      <c r="Q234">
        <v>12.25</v>
      </c>
      <c r="R234">
        <v>15751.6</v>
      </c>
      <c r="S234">
        <v>839.65363500000001</v>
      </c>
      <c r="T234">
        <v>991.76548518250104</v>
      </c>
      <c r="U234">
        <v>0.39189304289738502</v>
      </c>
      <c r="V234">
        <v>0.14481013948090601</v>
      </c>
      <c r="W234">
        <v>1.1645015983287E-3</v>
      </c>
      <c r="X234">
        <v>13335.7</v>
      </c>
      <c r="Y234">
        <v>52.08</v>
      </c>
      <c r="Z234">
        <v>59525.230414746497</v>
      </c>
      <c r="AA234">
        <v>18.789473684210499</v>
      </c>
      <c r="AB234">
        <v>16.122381624424001</v>
      </c>
      <c r="AC234">
        <v>9</v>
      </c>
      <c r="AD234">
        <v>93.294848333333306</v>
      </c>
      <c r="AE234">
        <v>0.25800000000000001</v>
      </c>
      <c r="AF234">
        <v>0.10094998611976599</v>
      </c>
      <c r="AG234">
        <v>0.20892233431420901</v>
      </c>
      <c r="AH234">
        <v>0.31366269906462102</v>
      </c>
      <c r="AI234">
        <v>268.01289319732399</v>
      </c>
      <c r="AJ234">
        <v>4.7980413974528702</v>
      </c>
      <c r="AK234">
        <v>1.43999097930127</v>
      </c>
      <c r="AL234">
        <v>2.22879109305984</v>
      </c>
      <c r="AM234">
        <v>2.4</v>
      </c>
      <c r="AN234">
        <v>1.24224966224127</v>
      </c>
      <c r="AO234">
        <v>96</v>
      </c>
      <c r="AP234">
        <v>4.9875311720698298E-2</v>
      </c>
      <c r="AQ234">
        <v>4.05</v>
      </c>
      <c r="AR234">
        <v>4.9378903100775204</v>
      </c>
      <c r="AS234">
        <v>-48062.26</v>
      </c>
      <c r="AT234">
        <v>0.537298268761076</v>
      </c>
      <c r="AU234">
        <v>13225919.58</v>
      </c>
    </row>
    <row r="235" spans="1:47" ht="15" x14ac:dyDescent="0.25">
      <c r="A235" t="s">
        <v>1206</v>
      </c>
      <c r="B235" t="s">
        <v>529</v>
      </c>
      <c r="C235" t="s">
        <v>245</v>
      </c>
      <c r="D235" t="s">
        <v>951</v>
      </c>
      <c r="E235">
        <v>93.68</v>
      </c>
      <c r="F235">
        <v>-2.2999999999999998</v>
      </c>
      <c r="G235" s="129">
        <v>502506</v>
      </c>
      <c r="H235">
        <v>0.90706264903170697</v>
      </c>
      <c r="I235">
        <v>502506</v>
      </c>
      <c r="J235">
        <v>0</v>
      </c>
      <c r="K235">
        <v>0.70221564771212497</v>
      </c>
      <c r="L235" s="130">
        <v>189458.86009999999</v>
      </c>
      <c r="M235" s="129">
        <v>42702</v>
      </c>
      <c r="N235">
        <v>15</v>
      </c>
      <c r="O235">
        <v>7.6888189999999996</v>
      </c>
      <c r="P235">
        <v>0</v>
      </c>
      <c r="Q235">
        <v>18.760000000000002</v>
      </c>
      <c r="R235">
        <v>18082.2</v>
      </c>
      <c r="S235">
        <v>390.72507400000001</v>
      </c>
      <c r="T235">
        <v>464.492926661014</v>
      </c>
      <c r="U235">
        <v>0.31418617889877198</v>
      </c>
      <c r="V235">
        <v>0.16083731805755599</v>
      </c>
      <c r="W235">
        <v>0</v>
      </c>
      <c r="X235">
        <v>15210.5</v>
      </c>
      <c r="Y235">
        <v>36.17</v>
      </c>
      <c r="Z235">
        <v>65650.530550179697</v>
      </c>
      <c r="AA235">
        <v>15.1891891891892</v>
      </c>
      <c r="AB235">
        <v>10.8024626486038</v>
      </c>
      <c r="AC235">
        <v>5</v>
      </c>
      <c r="AD235">
        <v>78.145014799999998</v>
      </c>
      <c r="AE235">
        <v>0.17199999999999999</v>
      </c>
      <c r="AF235">
        <v>0.125228037173788</v>
      </c>
      <c r="AG235">
        <v>0.15665524699032801</v>
      </c>
      <c r="AH235">
        <v>0.28874629399590901</v>
      </c>
      <c r="AI235">
        <v>276.66512131750198</v>
      </c>
      <c r="AJ235">
        <v>5.9790440333025003</v>
      </c>
      <c r="AK235">
        <v>0.74571794634597599</v>
      </c>
      <c r="AL235">
        <v>3.1425579093431999</v>
      </c>
      <c r="AM235">
        <v>2.5</v>
      </c>
      <c r="AN235">
        <v>1.2690462151086399</v>
      </c>
      <c r="AO235">
        <v>54</v>
      </c>
      <c r="AP235">
        <v>0</v>
      </c>
      <c r="AQ235">
        <v>3.52</v>
      </c>
      <c r="AR235">
        <v>4.7689444585539302</v>
      </c>
      <c r="AS235">
        <v>6016.1700000000101</v>
      </c>
      <c r="AT235">
        <v>0.61700104195969196</v>
      </c>
      <c r="AU235">
        <v>7065180.6200000001</v>
      </c>
    </row>
    <row r="236" spans="1:47" ht="15" x14ac:dyDescent="0.25">
      <c r="A236" t="s">
        <v>1207</v>
      </c>
      <c r="B236" t="s">
        <v>696</v>
      </c>
      <c r="C236" t="s">
        <v>180</v>
      </c>
      <c r="D236" t="s">
        <v>953</v>
      </c>
      <c r="E236">
        <v>98.415000000000006</v>
      </c>
      <c r="F236">
        <v>5.99</v>
      </c>
      <c r="G236" s="129">
        <v>751443</v>
      </c>
      <c r="H236">
        <v>0.30498306929571001</v>
      </c>
      <c r="I236">
        <v>408102</v>
      </c>
      <c r="J236">
        <v>0</v>
      </c>
      <c r="K236">
        <v>0.64039906398548396</v>
      </c>
      <c r="L236" s="130">
        <v>407525.62070000003</v>
      </c>
      <c r="M236" s="129">
        <v>43564</v>
      </c>
      <c r="N236">
        <v>17</v>
      </c>
      <c r="O236">
        <v>19.269414999999999</v>
      </c>
      <c r="P236">
        <v>0.5</v>
      </c>
      <c r="Q236">
        <v>123.26</v>
      </c>
      <c r="R236">
        <v>14040.5</v>
      </c>
      <c r="S236">
        <v>717.27517499999999</v>
      </c>
      <c r="T236">
        <v>812.64636108541799</v>
      </c>
      <c r="U236">
        <v>0.34239147200375403</v>
      </c>
      <c r="V236">
        <v>0.12290908297502399</v>
      </c>
      <c r="W236">
        <v>0</v>
      </c>
      <c r="X236">
        <v>12392.8</v>
      </c>
      <c r="Y236">
        <v>48.34</v>
      </c>
      <c r="Z236">
        <v>68885.913736036397</v>
      </c>
      <c r="AA236">
        <v>18.481481481481499</v>
      </c>
      <c r="AB236">
        <v>14.838129395945399</v>
      </c>
      <c r="AC236">
        <v>9</v>
      </c>
      <c r="AD236">
        <v>79.697241666666699</v>
      </c>
      <c r="AE236">
        <v>0.40539999999999998</v>
      </c>
      <c r="AF236">
        <v>0.10759102901882101</v>
      </c>
      <c r="AG236">
        <v>0.17610790064899901</v>
      </c>
      <c r="AH236">
        <v>0.28761033351675702</v>
      </c>
      <c r="AI236">
        <v>182.01940419867501</v>
      </c>
      <c r="AJ236">
        <v>11.2303950734539</v>
      </c>
      <c r="AK236">
        <v>2.1291726282571699</v>
      </c>
      <c r="AL236">
        <v>2.7923504496086</v>
      </c>
      <c r="AM236">
        <v>0</v>
      </c>
      <c r="AN236">
        <v>1.2897926327837701</v>
      </c>
      <c r="AO236">
        <v>66</v>
      </c>
      <c r="AP236">
        <v>4.7945205479452101E-2</v>
      </c>
      <c r="AQ236">
        <v>4.41</v>
      </c>
      <c r="AR236">
        <v>4.1578679574324697</v>
      </c>
      <c r="AS236">
        <v>13413.6</v>
      </c>
      <c r="AT236">
        <v>0.66767340101454897</v>
      </c>
      <c r="AU236">
        <v>10070935.68</v>
      </c>
    </row>
    <row r="237" spans="1:47" ht="15" x14ac:dyDescent="0.25">
      <c r="A237" t="s">
        <v>1208</v>
      </c>
      <c r="B237" t="s">
        <v>735</v>
      </c>
      <c r="C237" t="s">
        <v>191</v>
      </c>
      <c r="D237" t="s">
        <v>954</v>
      </c>
      <c r="E237">
        <v>91.774000000000001</v>
      </c>
      <c r="F237">
        <v>6.11</v>
      </c>
      <c r="G237" s="129">
        <v>2012630</v>
      </c>
      <c r="H237">
        <v>0.18632286662346001</v>
      </c>
      <c r="I237">
        <v>2012630</v>
      </c>
      <c r="J237">
        <v>4.7810872256303502E-3</v>
      </c>
      <c r="K237">
        <v>0.79752380070616302</v>
      </c>
      <c r="L237" s="130">
        <v>235152.6581</v>
      </c>
      <c r="M237" s="129">
        <v>40075</v>
      </c>
      <c r="N237">
        <v>68</v>
      </c>
      <c r="O237">
        <v>121.27830899999999</v>
      </c>
      <c r="P237">
        <v>2</v>
      </c>
      <c r="Q237">
        <v>-9.1800000000000104</v>
      </c>
      <c r="R237">
        <v>14841.5</v>
      </c>
      <c r="S237">
        <v>2358.844603</v>
      </c>
      <c r="T237">
        <v>2867.21590145246</v>
      </c>
      <c r="U237">
        <v>0.44198783449916001</v>
      </c>
      <c r="V237">
        <v>0.133822152420949</v>
      </c>
      <c r="W237">
        <v>8.5581097518359905E-3</v>
      </c>
      <c r="X237">
        <v>12210</v>
      </c>
      <c r="Y237">
        <v>156.47</v>
      </c>
      <c r="Z237">
        <v>75189.186169872803</v>
      </c>
      <c r="AA237">
        <v>18.172222222222199</v>
      </c>
      <c r="AB237">
        <v>15.0753793251102</v>
      </c>
      <c r="AC237">
        <v>15.34</v>
      </c>
      <c r="AD237">
        <v>153.77083461538501</v>
      </c>
      <c r="AE237">
        <v>0.30709999999999998</v>
      </c>
      <c r="AF237">
        <v>0.115260066025895</v>
      </c>
      <c r="AG237">
        <v>0.191491724134907</v>
      </c>
      <c r="AH237">
        <v>0.31142689929225797</v>
      </c>
      <c r="AI237">
        <v>268.74979351914499</v>
      </c>
      <c r="AJ237">
        <v>5.4450401694800297</v>
      </c>
      <c r="AK237">
        <v>0.71887230474856401</v>
      </c>
      <c r="AL237">
        <v>2.5931496879037299</v>
      </c>
      <c r="AM237">
        <v>1</v>
      </c>
      <c r="AN237">
        <v>0.97688723111085696</v>
      </c>
      <c r="AO237">
        <v>19</v>
      </c>
      <c r="AP237">
        <v>2.1766965428937302E-2</v>
      </c>
      <c r="AQ237">
        <v>80.84</v>
      </c>
      <c r="AR237">
        <v>4.1285846304121598</v>
      </c>
      <c r="AS237">
        <v>76000.509999999893</v>
      </c>
      <c r="AT237">
        <v>0.39744504997013202</v>
      </c>
      <c r="AU237">
        <v>35008747.090000004</v>
      </c>
    </row>
    <row r="238" spans="1:47" ht="15" x14ac:dyDescent="0.25">
      <c r="A238" t="s">
        <v>1209</v>
      </c>
      <c r="B238" t="s">
        <v>364</v>
      </c>
      <c r="C238" t="s">
        <v>191</v>
      </c>
      <c r="D238" t="s">
        <v>952</v>
      </c>
      <c r="E238">
        <v>88.177999999999997</v>
      </c>
      <c r="F238">
        <v>-8.9600000000000009</v>
      </c>
      <c r="G238" s="129">
        <v>366232</v>
      </c>
      <c r="H238">
        <v>0.37727974691073302</v>
      </c>
      <c r="I238">
        <v>366232</v>
      </c>
      <c r="J238">
        <v>1.30230291449988E-2</v>
      </c>
      <c r="K238">
        <v>0.78708240925111295</v>
      </c>
      <c r="L238" s="130">
        <v>149502.96530000001</v>
      </c>
      <c r="M238" s="129">
        <v>37886.5</v>
      </c>
      <c r="N238">
        <v>40</v>
      </c>
      <c r="O238">
        <v>34.471577000000003</v>
      </c>
      <c r="P238">
        <v>0</v>
      </c>
      <c r="Q238">
        <v>225.76</v>
      </c>
      <c r="R238">
        <v>12533.4</v>
      </c>
      <c r="S238">
        <v>1728.7894140000001</v>
      </c>
      <c r="T238">
        <v>2012.67518233959</v>
      </c>
      <c r="U238">
        <v>0.49279058577113699</v>
      </c>
      <c r="V238">
        <v>0.115507399214095</v>
      </c>
      <c r="W238">
        <v>6.26314223832932E-3</v>
      </c>
      <c r="X238">
        <v>10765.6</v>
      </c>
      <c r="Y238">
        <v>114.92</v>
      </c>
      <c r="Z238">
        <v>60779.449617124897</v>
      </c>
      <c r="AA238">
        <v>14.7479674796748</v>
      </c>
      <c r="AB238">
        <v>15.043416411416599</v>
      </c>
      <c r="AC238">
        <v>18.329999999999998</v>
      </c>
      <c r="AD238">
        <v>94.314752536824898</v>
      </c>
      <c r="AE238">
        <v>0.31940000000000002</v>
      </c>
      <c r="AF238">
        <v>0.10948355037037601</v>
      </c>
      <c r="AG238">
        <v>0.20187522729587501</v>
      </c>
      <c r="AH238">
        <v>0.31445368688953101</v>
      </c>
      <c r="AI238">
        <v>175.34697837986599</v>
      </c>
      <c r="AJ238">
        <v>7.4751378909935404</v>
      </c>
      <c r="AK238">
        <v>1.52792929292929</v>
      </c>
      <c r="AL238">
        <v>3.7301841075681699</v>
      </c>
      <c r="AM238">
        <v>0.5</v>
      </c>
      <c r="AN238">
        <v>0.90876509999922706</v>
      </c>
      <c r="AO238">
        <v>25</v>
      </c>
      <c r="AP238">
        <v>1.1001100110011E-2</v>
      </c>
      <c r="AQ238">
        <v>34.880000000000003</v>
      </c>
      <c r="AR238">
        <v>4.3025768949526597</v>
      </c>
      <c r="AS238">
        <v>69170.649999999994</v>
      </c>
      <c r="AT238">
        <v>0.56245845465491895</v>
      </c>
      <c r="AU238">
        <v>21667560.809999999</v>
      </c>
    </row>
    <row r="239" spans="1:47" ht="15" x14ac:dyDescent="0.25">
      <c r="A239" t="s">
        <v>1210</v>
      </c>
      <c r="B239" t="s">
        <v>623</v>
      </c>
      <c r="C239" t="s">
        <v>140</v>
      </c>
      <c r="D239" t="s">
        <v>951</v>
      </c>
      <c r="E239">
        <v>71.896000000000001</v>
      </c>
      <c r="F239">
        <v>-3.96</v>
      </c>
      <c r="G239" s="129">
        <v>1086739</v>
      </c>
      <c r="H239">
        <v>0.81622975128808395</v>
      </c>
      <c r="I239">
        <v>796011</v>
      </c>
      <c r="J239">
        <v>0</v>
      </c>
      <c r="K239">
        <v>0.84058851717451499</v>
      </c>
      <c r="L239" s="130">
        <v>131193.63740000001</v>
      </c>
      <c r="M239" s="129">
        <v>41490</v>
      </c>
      <c r="N239">
        <v>269</v>
      </c>
      <c r="O239">
        <v>415.34217000000001</v>
      </c>
      <c r="P239">
        <v>14.35</v>
      </c>
      <c r="Q239">
        <v>-181.46</v>
      </c>
      <c r="R239">
        <v>13982.8</v>
      </c>
      <c r="S239">
        <v>5798.3610349999999</v>
      </c>
      <c r="T239">
        <v>7523.3035000825203</v>
      </c>
      <c r="U239">
        <v>0.47971141262334299</v>
      </c>
      <c r="V239">
        <v>0.169466958519598</v>
      </c>
      <c r="W239">
        <v>9.1312454640900098E-2</v>
      </c>
      <c r="X239">
        <v>10776.8</v>
      </c>
      <c r="Y239">
        <v>357.22</v>
      </c>
      <c r="Z239">
        <v>81738.486254968899</v>
      </c>
      <c r="AA239">
        <v>15.1421052631579</v>
      </c>
      <c r="AB239">
        <v>16.231904806561801</v>
      </c>
      <c r="AC239">
        <v>37.5</v>
      </c>
      <c r="AD239">
        <v>154.62296093333299</v>
      </c>
      <c r="AE239">
        <v>0.44230000000000003</v>
      </c>
      <c r="AF239">
        <v>0.109736312414783</v>
      </c>
      <c r="AG239">
        <v>0.18047484926316901</v>
      </c>
      <c r="AH239">
        <v>0.29322341924553103</v>
      </c>
      <c r="AI239">
        <v>143.214435076998</v>
      </c>
      <c r="AJ239">
        <v>5.9271267652445996</v>
      </c>
      <c r="AK239">
        <v>1.04927870483099</v>
      </c>
      <c r="AL239">
        <v>2.84671577499762</v>
      </c>
      <c r="AM239">
        <v>1.5</v>
      </c>
      <c r="AN239">
        <v>0.799710665907019</v>
      </c>
      <c r="AO239">
        <v>23</v>
      </c>
      <c r="AP239">
        <v>0.132476520019773</v>
      </c>
      <c r="AQ239">
        <v>75.650000000000006</v>
      </c>
      <c r="AR239">
        <v>3.7707966286815902</v>
      </c>
      <c r="AS239">
        <v>-365675.18</v>
      </c>
      <c r="AT239">
        <v>0.498997328590227</v>
      </c>
      <c r="AU239">
        <v>81077199.200000003</v>
      </c>
    </row>
    <row r="240" spans="1:47" ht="15" x14ac:dyDescent="0.25">
      <c r="A240" t="s">
        <v>1211</v>
      </c>
      <c r="B240" t="s">
        <v>724</v>
      </c>
      <c r="C240" t="s">
        <v>97</v>
      </c>
      <c r="D240" t="s">
        <v>953</v>
      </c>
      <c r="E240">
        <v>105.134</v>
      </c>
      <c r="F240">
        <v>19.77</v>
      </c>
      <c r="G240" s="129">
        <v>497403</v>
      </c>
      <c r="H240">
        <v>0.387663754776779</v>
      </c>
      <c r="I240">
        <v>497403</v>
      </c>
      <c r="J240">
        <v>2.25832917429883E-3</v>
      </c>
      <c r="K240">
        <v>0.81287403617436305</v>
      </c>
      <c r="L240" s="130">
        <v>289802.95209999999</v>
      </c>
      <c r="M240" s="129">
        <v>82221</v>
      </c>
      <c r="N240">
        <v>73</v>
      </c>
      <c r="O240">
        <v>12.224161</v>
      </c>
      <c r="P240">
        <v>4</v>
      </c>
      <c r="Q240">
        <v>-17.23</v>
      </c>
      <c r="R240">
        <v>17860.8</v>
      </c>
      <c r="S240">
        <v>4445.568886</v>
      </c>
      <c r="T240">
        <v>5260.3302786730301</v>
      </c>
      <c r="U240">
        <v>7.7623280810410103E-2</v>
      </c>
      <c r="V240">
        <v>0.139281279376851</v>
      </c>
      <c r="W240">
        <v>2.0395404126013102E-2</v>
      </c>
      <c r="X240">
        <v>15094.4</v>
      </c>
      <c r="Y240">
        <v>298.43</v>
      </c>
      <c r="Z240">
        <v>90684.166471199307</v>
      </c>
      <c r="AA240">
        <v>15.706250000000001</v>
      </c>
      <c r="AB240">
        <v>14.8965214154073</v>
      </c>
      <c r="AC240">
        <v>26</v>
      </c>
      <c r="AD240">
        <v>170.98341869230799</v>
      </c>
      <c r="AE240">
        <v>0.3931</v>
      </c>
      <c r="AF240">
        <v>0.105083524000345</v>
      </c>
      <c r="AG240">
        <v>0.20539963258327901</v>
      </c>
      <c r="AH240">
        <v>0.31344032525738302</v>
      </c>
      <c r="AI240">
        <v>192.67500334939101</v>
      </c>
      <c r="AJ240">
        <v>7.1233969528924197</v>
      </c>
      <c r="AK240">
        <v>0.98790698733290505</v>
      </c>
      <c r="AL240">
        <v>0.45858621213005701</v>
      </c>
      <c r="AM240">
        <v>1.5</v>
      </c>
      <c r="AN240">
        <v>0.92065165795443205</v>
      </c>
      <c r="AO240">
        <v>30</v>
      </c>
      <c r="AP240">
        <v>9.8337460205164498E-2</v>
      </c>
      <c r="AQ240">
        <v>88.3</v>
      </c>
      <c r="AR240">
        <v>5.4871951404581996</v>
      </c>
      <c r="AS240">
        <v>318798.31</v>
      </c>
      <c r="AT240">
        <v>0.39943769252342598</v>
      </c>
      <c r="AU240">
        <v>79401366.439999998</v>
      </c>
    </row>
    <row r="241" spans="1:47" ht="15" x14ac:dyDescent="0.25">
      <c r="A241" t="s">
        <v>1212</v>
      </c>
      <c r="B241" t="s">
        <v>680</v>
      </c>
      <c r="C241" t="s">
        <v>142</v>
      </c>
      <c r="D241" t="s">
        <v>950</v>
      </c>
      <c r="E241">
        <v>75.289000000000001</v>
      </c>
      <c r="F241">
        <v>-0.24</v>
      </c>
      <c r="G241" s="129">
        <v>-2981830</v>
      </c>
      <c r="H241">
        <v>0.58567459024551805</v>
      </c>
      <c r="I241">
        <v>-3092737</v>
      </c>
      <c r="J241">
        <v>1.3898791243895399E-2</v>
      </c>
      <c r="K241">
        <v>0.75505276161302504</v>
      </c>
      <c r="L241" s="130">
        <v>96593.441999999995</v>
      </c>
      <c r="M241" s="129">
        <v>39688</v>
      </c>
      <c r="N241">
        <v>5</v>
      </c>
      <c r="O241">
        <v>37.347414000000001</v>
      </c>
      <c r="P241">
        <v>4.99</v>
      </c>
      <c r="Q241">
        <v>75.849999999999994</v>
      </c>
      <c r="R241">
        <v>14855.4</v>
      </c>
      <c r="S241">
        <v>999.83014800000001</v>
      </c>
      <c r="T241">
        <v>1360.4459712620901</v>
      </c>
      <c r="U241">
        <v>0.99459062720721203</v>
      </c>
      <c r="V241">
        <v>0.15668520629565999</v>
      </c>
      <c r="W241">
        <v>0</v>
      </c>
      <c r="X241">
        <v>10917.6</v>
      </c>
      <c r="Y241">
        <v>85.29</v>
      </c>
      <c r="Z241">
        <v>64395.580372845601</v>
      </c>
      <c r="AA241">
        <v>13.2315789473684</v>
      </c>
      <c r="AB241">
        <v>11.7227124868097</v>
      </c>
      <c r="AC241">
        <v>11</v>
      </c>
      <c r="AD241">
        <v>90.8936498181818</v>
      </c>
      <c r="AE241">
        <v>0.20880000000000001</v>
      </c>
      <c r="AF241">
        <v>2.75183514336277E-2</v>
      </c>
      <c r="AG241">
        <v>4.8870945690439399E-2</v>
      </c>
      <c r="AH241">
        <v>7.8341303135533905E-2</v>
      </c>
      <c r="AI241">
        <v>214.150373869302</v>
      </c>
      <c r="AJ241">
        <v>8.0299606284502705</v>
      </c>
      <c r="AK241">
        <v>1.12914694975574</v>
      </c>
      <c r="AL241">
        <v>3.5169047796967998</v>
      </c>
      <c r="AM241">
        <v>0</v>
      </c>
      <c r="AN241">
        <v>1.0150482957654801</v>
      </c>
      <c r="AO241">
        <v>60</v>
      </c>
      <c r="AP241">
        <v>9.8693759071117604E-2</v>
      </c>
      <c r="AQ241">
        <v>10.57</v>
      </c>
      <c r="AR241">
        <v>2.4572610938263799</v>
      </c>
      <c r="AS241">
        <v>85205.549999999901</v>
      </c>
      <c r="AT241">
        <v>0.77439264325035295</v>
      </c>
      <c r="AU241">
        <v>14852857.23</v>
      </c>
    </row>
    <row r="242" spans="1:47" ht="15" x14ac:dyDescent="0.25">
      <c r="A242" t="s">
        <v>1213</v>
      </c>
      <c r="B242" t="s">
        <v>202</v>
      </c>
      <c r="C242" t="s">
        <v>203</v>
      </c>
      <c r="D242" t="s">
        <v>954</v>
      </c>
      <c r="E242">
        <v>95.745999999999995</v>
      </c>
      <c r="F242">
        <v>4.21</v>
      </c>
      <c r="G242" s="129">
        <v>2724373</v>
      </c>
      <c r="H242">
        <v>0.43918606046164499</v>
      </c>
      <c r="I242">
        <v>2705078</v>
      </c>
      <c r="J242">
        <v>0</v>
      </c>
      <c r="K242">
        <v>0.68012057028205397</v>
      </c>
      <c r="L242" s="130">
        <v>374218.63290000003</v>
      </c>
      <c r="M242" s="129">
        <v>43242</v>
      </c>
      <c r="N242">
        <v>37</v>
      </c>
      <c r="O242">
        <v>30.482935999999999</v>
      </c>
      <c r="P242">
        <v>0</v>
      </c>
      <c r="Q242">
        <v>43.84</v>
      </c>
      <c r="R242">
        <v>14504.2</v>
      </c>
      <c r="S242">
        <v>1154.6423279999999</v>
      </c>
      <c r="T242">
        <v>1325.6225277023</v>
      </c>
      <c r="U242">
        <v>0.37118158377440003</v>
      </c>
      <c r="V242">
        <v>0.102272517762747</v>
      </c>
      <c r="W242">
        <v>4.2134086738590499E-4</v>
      </c>
      <c r="X242">
        <v>12633.4</v>
      </c>
      <c r="Y242">
        <v>71.14</v>
      </c>
      <c r="Z242">
        <v>72941.3039077875</v>
      </c>
      <c r="AA242">
        <v>16.707317073170699</v>
      </c>
      <c r="AB242">
        <v>16.230564070846199</v>
      </c>
      <c r="AC242">
        <v>7</v>
      </c>
      <c r="AD242">
        <v>164.948904</v>
      </c>
      <c r="AE242">
        <v>0.34399999999999997</v>
      </c>
      <c r="AF242">
        <v>0.128554585807233</v>
      </c>
      <c r="AG242">
        <v>0.15825275514231399</v>
      </c>
      <c r="AH242">
        <v>0.29215281647909203</v>
      </c>
      <c r="AI242">
        <v>182.847098950282</v>
      </c>
      <c r="AJ242">
        <v>8.1448660733316594</v>
      </c>
      <c r="AK242">
        <v>1.18556249200703</v>
      </c>
      <c r="AL242">
        <v>3.9582941697493901</v>
      </c>
      <c r="AM242">
        <v>3</v>
      </c>
      <c r="AN242">
        <v>1.01015576240631</v>
      </c>
      <c r="AO242">
        <v>22</v>
      </c>
      <c r="AP242">
        <v>3.8575667655786301E-2</v>
      </c>
      <c r="AQ242">
        <v>14.77</v>
      </c>
      <c r="AR242">
        <v>5.2407023742468501</v>
      </c>
      <c r="AS242">
        <v>-77590.13</v>
      </c>
      <c r="AT242">
        <v>0.45995484528377101</v>
      </c>
      <c r="AU242">
        <v>16747147.859999999</v>
      </c>
    </row>
    <row r="243" spans="1:47" ht="15" x14ac:dyDescent="0.25">
      <c r="A243" t="s">
        <v>1214</v>
      </c>
      <c r="B243" t="s">
        <v>458</v>
      </c>
      <c r="C243" t="s">
        <v>108</v>
      </c>
      <c r="D243" t="s">
        <v>950</v>
      </c>
      <c r="E243">
        <v>97.965000000000003</v>
      </c>
      <c r="F243">
        <v>-1.63</v>
      </c>
      <c r="G243" s="129">
        <v>-648995</v>
      </c>
      <c r="H243">
        <v>0.49749581009129001</v>
      </c>
      <c r="I243">
        <v>-944760</v>
      </c>
      <c r="J243">
        <v>5.23042035280842E-3</v>
      </c>
      <c r="K243">
        <v>0.78462053791199404</v>
      </c>
      <c r="L243" s="130">
        <v>492500.76880000002</v>
      </c>
      <c r="M243" t="s">
        <v>944</v>
      </c>
      <c r="N243">
        <v>23</v>
      </c>
      <c r="O243">
        <v>11.482027</v>
      </c>
      <c r="P243">
        <v>0</v>
      </c>
      <c r="Q243">
        <v>-1</v>
      </c>
      <c r="R243">
        <v>21596.5</v>
      </c>
      <c r="S243">
        <v>1024.741213</v>
      </c>
      <c r="T243">
        <v>1212.51690883318</v>
      </c>
      <c r="U243">
        <v>0</v>
      </c>
      <c r="V243">
        <v>0</v>
      </c>
      <c r="W243">
        <v>0</v>
      </c>
      <c r="X243">
        <v>18252</v>
      </c>
      <c r="Y243">
        <v>81.75</v>
      </c>
      <c r="Z243">
        <v>88661.039755351696</v>
      </c>
      <c r="AA243">
        <v>18.1111111111111</v>
      </c>
      <c r="AB243">
        <v>12.535060709480099</v>
      </c>
      <c r="AC243">
        <v>10.98</v>
      </c>
      <c r="AD243">
        <v>93.327979326047398</v>
      </c>
      <c r="AE243">
        <v>0.22109999999999999</v>
      </c>
      <c r="AF243">
        <v>0.128689814762041</v>
      </c>
      <c r="AG243">
        <v>0.150300877821263</v>
      </c>
      <c r="AH243">
        <v>0.28075154266664198</v>
      </c>
      <c r="AI243">
        <v>311.04048120293601</v>
      </c>
      <c r="AJ243">
        <v>7.1637581572210198</v>
      </c>
      <c r="AK243">
        <v>1.5646180224386299</v>
      </c>
      <c r="AL243">
        <v>3.6961041426133199</v>
      </c>
      <c r="AM243">
        <v>1.45</v>
      </c>
      <c r="AN243">
        <v>0.63778853543633296</v>
      </c>
      <c r="AO243">
        <v>10</v>
      </c>
      <c r="AP243">
        <v>4.8936170212766E-2</v>
      </c>
      <c r="AQ243">
        <v>44.2</v>
      </c>
      <c r="AR243">
        <v>7.16312177701381</v>
      </c>
      <c r="AS243">
        <v>-110350.94</v>
      </c>
      <c r="AT243">
        <v>0.36585930804279199</v>
      </c>
      <c r="AU243">
        <v>22130824.559999999</v>
      </c>
    </row>
    <row r="244" spans="1:47" ht="15" x14ac:dyDescent="0.25">
      <c r="A244" t="s">
        <v>1215</v>
      </c>
      <c r="B244" t="s">
        <v>545</v>
      </c>
      <c r="C244" t="s">
        <v>294</v>
      </c>
      <c r="D244" t="s">
        <v>950</v>
      </c>
      <c r="E244">
        <v>78.965000000000003</v>
      </c>
      <c r="F244">
        <v>1.32</v>
      </c>
      <c r="G244" s="129">
        <v>742680</v>
      </c>
      <c r="H244">
        <v>0.238585625304815</v>
      </c>
      <c r="I244">
        <v>842858</v>
      </c>
      <c r="J244">
        <v>0</v>
      </c>
      <c r="K244">
        <v>0.74229667374507702</v>
      </c>
      <c r="L244" s="130">
        <v>210192.74969999999</v>
      </c>
      <c r="M244" s="129">
        <v>38606</v>
      </c>
      <c r="N244">
        <v>32</v>
      </c>
      <c r="O244">
        <v>53.547936999999997</v>
      </c>
      <c r="P244">
        <v>4</v>
      </c>
      <c r="Q244">
        <v>-261.86</v>
      </c>
      <c r="R244">
        <v>12661.5</v>
      </c>
      <c r="S244">
        <v>1948.5359100000001</v>
      </c>
      <c r="T244">
        <v>2649.4272772403701</v>
      </c>
      <c r="U244">
        <v>0.694256908511376</v>
      </c>
      <c r="V244">
        <v>0.15592989405055399</v>
      </c>
      <c r="W244">
        <v>1.7740483930829901E-3</v>
      </c>
      <c r="X244">
        <v>9312</v>
      </c>
      <c r="Y244">
        <v>121.47</v>
      </c>
      <c r="Z244">
        <v>55656.376059932503</v>
      </c>
      <c r="AA244">
        <v>13.948529411764699</v>
      </c>
      <c r="AB244">
        <v>16.0412934057792</v>
      </c>
      <c r="AC244">
        <v>17</v>
      </c>
      <c r="AD244">
        <v>114.619759411765</v>
      </c>
      <c r="AE244">
        <v>0.38080000000000003</v>
      </c>
      <c r="AF244">
        <v>9.6721739885113497E-2</v>
      </c>
      <c r="AG244">
        <v>0.25047976949285999</v>
      </c>
      <c r="AH244">
        <v>0.34980231553464902</v>
      </c>
      <c r="AI244">
        <v>165.215328261515</v>
      </c>
      <c r="AJ244">
        <v>9.2853392373449992</v>
      </c>
      <c r="AK244">
        <v>2.4987531684103299</v>
      </c>
      <c r="AL244">
        <v>3.5745404562510901</v>
      </c>
      <c r="AM244">
        <v>1.587</v>
      </c>
      <c r="AN244">
        <v>1.8171628246321001</v>
      </c>
      <c r="AO244">
        <v>74</v>
      </c>
      <c r="AP244">
        <v>3.3302497687326599E-2</v>
      </c>
      <c r="AQ244">
        <v>14.47</v>
      </c>
      <c r="AR244">
        <v>3.8854100458674599</v>
      </c>
      <c r="AS244">
        <v>-74376.6899999999</v>
      </c>
      <c r="AT244">
        <v>0.443375628285615</v>
      </c>
      <c r="AU244">
        <v>24671422.149999999</v>
      </c>
    </row>
    <row r="245" spans="1:47" ht="15" x14ac:dyDescent="0.25">
      <c r="A245" t="s">
        <v>1216</v>
      </c>
      <c r="B245" t="s">
        <v>365</v>
      </c>
      <c r="C245" t="s">
        <v>144</v>
      </c>
      <c r="D245" t="s">
        <v>950</v>
      </c>
      <c r="E245">
        <v>103.913</v>
      </c>
      <c r="F245">
        <v>0.97</v>
      </c>
      <c r="G245" s="129">
        <v>-1223107</v>
      </c>
      <c r="H245">
        <v>0.31908657602326201</v>
      </c>
      <c r="I245">
        <v>-1723107</v>
      </c>
      <c r="J245">
        <v>2.26674218157699E-2</v>
      </c>
      <c r="K245">
        <v>0.74837168749749206</v>
      </c>
      <c r="L245" s="130">
        <v>637496.81129999994</v>
      </c>
      <c r="M245" s="129">
        <v>94710</v>
      </c>
      <c r="N245">
        <v>49</v>
      </c>
      <c r="O245">
        <v>6.8914759999999999</v>
      </c>
      <c r="P245">
        <v>0</v>
      </c>
      <c r="Q245">
        <v>-10</v>
      </c>
      <c r="R245">
        <v>20873.3</v>
      </c>
      <c r="S245">
        <v>2113.6742829999998</v>
      </c>
      <c r="T245">
        <v>2383.6796707086501</v>
      </c>
      <c r="U245">
        <v>8.3611447809813805E-2</v>
      </c>
      <c r="V245">
        <v>8.8855532524828501E-2</v>
      </c>
      <c r="W245">
        <v>3.1347280199652203E-2</v>
      </c>
      <c r="X245">
        <v>18508.900000000001</v>
      </c>
      <c r="Y245">
        <v>162.83000000000001</v>
      </c>
      <c r="Z245">
        <v>93372.698397101296</v>
      </c>
      <c r="AA245">
        <v>15.6756756756757</v>
      </c>
      <c r="AB245">
        <v>12.9808652152552</v>
      </c>
      <c r="AC245">
        <v>17.87</v>
      </c>
      <c r="AD245">
        <v>118.28059781757101</v>
      </c>
      <c r="AE245">
        <v>0.18429999999999999</v>
      </c>
      <c r="AF245">
        <v>0.12973939014108701</v>
      </c>
      <c r="AG245">
        <v>0.11049859191094299</v>
      </c>
      <c r="AH245">
        <v>0.25312356768140598</v>
      </c>
      <c r="AI245">
        <v>196.439443550726</v>
      </c>
      <c r="AJ245">
        <v>8.3022508905153796</v>
      </c>
      <c r="AK245">
        <v>1.93329607498874</v>
      </c>
      <c r="AL245">
        <v>4.2333696523919304</v>
      </c>
      <c r="AM245">
        <v>0</v>
      </c>
      <c r="AN245">
        <v>0.91243918040057204</v>
      </c>
      <c r="AO245">
        <v>23</v>
      </c>
      <c r="AP245">
        <v>9.7074468085106405E-2</v>
      </c>
      <c r="AQ245">
        <v>59.39</v>
      </c>
      <c r="AR245">
        <v>15.7898711807354</v>
      </c>
      <c r="AS245">
        <v>27523.87</v>
      </c>
      <c r="AT245">
        <v>0.12181000106659599</v>
      </c>
      <c r="AU245">
        <v>44119382.439999998</v>
      </c>
    </row>
    <row r="246" spans="1:47" ht="15" x14ac:dyDescent="0.25">
      <c r="A246" t="s">
        <v>1217</v>
      </c>
      <c r="B246" t="s">
        <v>567</v>
      </c>
      <c r="C246" t="s">
        <v>114</v>
      </c>
      <c r="D246" t="s">
        <v>950</v>
      </c>
      <c r="E246">
        <v>92.989000000000004</v>
      </c>
      <c r="F246">
        <v>-0.43</v>
      </c>
      <c r="G246" s="129">
        <v>3234362</v>
      </c>
      <c r="H246">
        <v>0.79685502919897599</v>
      </c>
      <c r="I246">
        <v>3120968</v>
      </c>
      <c r="J246">
        <v>0</v>
      </c>
      <c r="K246">
        <v>0.63005556412089603</v>
      </c>
      <c r="L246" s="130">
        <v>452857.87439999997</v>
      </c>
      <c r="M246" s="129">
        <v>40655.5</v>
      </c>
      <c r="N246">
        <v>93</v>
      </c>
      <c r="O246">
        <v>32.527473000000001</v>
      </c>
      <c r="P246">
        <v>2</v>
      </c>
      <c r="Q246">
        <v>94.82</v>
      </c>
      <c r="R246">
        <v>15072</v>
      </c>
      <c r="S246">
        <v>1364.2017659999999</v>
      </c>
      <c r="T246">
        <v>1760.0194062979399</v>
      </c>
      <c r="U246">
        <v>0.54887605459968303</v>
      </c>
      <c r="V246">
        <v>0.163432849565744</v>
      </c>
      <c r="W246">
        <v>8.2060222168045505E-4</v>
      </c>
      <c r="X246">
        <v>11682.4</v>
      </c>
      <c r="Y246">
        <v>97.23</v>
      </c>
      <c r="Z246">
        <v>71207.284891494404</v>
      </c>
      <c r="AA246">
        <v>16.733333333333299</v>
      </c>
      <c r="AB246">
        <v>14.030667139771699</v>
      </c>
      <c r="AC246">
        <v>11</v>
      </c>
      <c r="AD246">
        <v>124.01834236363599</v>
      </c>
      <c r="AE246">
        <v>0.28260000000000002</v>
      </c>
      <c r="AF246">
        <v>0.11232239277240701</v>
      </c>
      <c r="AG246">
        <v>0.17628956726471701</v>
      </c>
      <c r="AH246">
        <v>0.29344444692546001</v>
      </c>
      <c r="AI246">
        <v>252.33290894303099</v>
      </c>
      <c r="AJ246">
        <v>3.06247039069468</v>
      </c>
      <c r="AK246">
        <v>1.4170515610066401</v>
      </c>
      <c r="AL246">
        <v>1.5855646611452101</v>
      </c>
      <c r="AM246">
        <v>1.5</v>
      </c>
      <c r="AN246">
        <v>0.93953158849969898</v>
      </c>
      <c r="AO246">
        <v>126</v>
      </c>
      <c r="AP246">
        <v>2.7472527472527501E-3</v>
      </c>
      <c r="AQ246">
        <v>5.48</v>
      </c>
      <c r="AR246">
        <v>4.47502136021083</v>
      </c>
      <c r="AS246">
        <v>942.10999999998603</v>
      </c>
      <c r="AT246">
        <v>0.612055113456485</v>
      </c>
      <c r="AU246">
        <v>20561285.100000001</v>
      </c>
    </row>
    <row r="247" spans="1:47" ht="15" x14ac:dyDescent="0.25">
      <c r="A247" t="s">
        <v>1218</v>
      </c>
      <c r="B247" t="s">
        <v>746</v>
      </c>
      <c r="C247" t="s">
        <v>148</v>
      </c>
      <c r="D247" t="s">
        <v>954</v>
      </c>
      <c r="E247">
        <v>92.659000000000006</v>
      </c>
      <c r="F247">
        <v>2.72</v>
      </c>
      <c r="G247" s="129">
        <v>526524</v>
      </c>
      <c r="H247">
        <v>0.69903885484703798</v>
      </c>
      <c r="I247">
        <v>716649</v>
      </c>
      <c r="J247">
        <v>0</v>
      </c>
      <c r="K247">
        <v>0.74208296776270999</v>
      </c>
      <c r="L247" s="130">
        <v>193218.07939999999</v>
      </c>
      <c r="M247" s="129">
        <v>39813</v>
      </c>
      <c r="N247">
        <v>43</v>
      </c>
      <c r="O247">
        <v>43.836337</v>
      </c>
      <c r="P247">
        <v>0</v>
      </c>
      <c r="Q247">
        <v>265.39999999999998</v>
      </c>
      <c r="R247">
        <v>15166.9</v>
      </c>
      <c r="S247">
        <v>1626.2136780000001</v>
      </c>
      <c r="T247">
        <v>1961.18911818064</v>
      </c>
      <c r="U247">
        <v>0.46793823425214098</v>
      </c>
      <c r="V247">
        <v>0.140207998545687</v>
      </c>
      <c r="W247">
        <v>6.1492534070298199E-4</v>
      </c>
      <c r="X247">
        <v>12576.4</v>
      </c>
      <c r="Y247">
        <v>108.35</v>
      </c>
      <c r="Z247">
        <v>70118.061836640496</v>
      </c>
      <c r="AA247">
        <v>13.168141592920399</v>
      </c>
      <c r="AB247">
        <v>15.0088941209045</v>
      </c>
      <c r="AC247">
        <v>11.5</v>
      </c>
      <c r="AD247">
        <v>141.409885043478</v>
      </c>
      <c r="AE247">
        <v>0.22109999999999999</v>
      </c>
      <c r="AF247">
        <v>0.102387383311233</v>
      </c>
      <c r="AG247">
        <v>0.213565246395782</v>
      </c>
      <c r="AH247">
        <v>0.31913540385129002</v>
      </c>
      <c r="AI247">
        <v>194.141768865383</v>
      </c>
      <c r="AJ247">
        <v>11.364937032016099</v>
      </c>
      <c r="AK247">
        <v>1.8664863041467601</v>
      </c>
      <c r="AL247">
        <v>4.5731989192818903</v>
      </c>
      <c r="AM247">
        <v>0.5</v>
      </c>
      <c r="AN247">
        <v>1.26456840308268</v>
      </c>
      <c r="AO247">
        <v>125</v>
      </c>
      <c r="AP247">
        <v>1.36425648021828E-2</v>
      </c>
      <c r="AQ247">
        <v>5.79</v>
      </c>
      <c r="AR247">
        <v>4.8766725565940803</v>
      </c>
      <c r="AS247">
        <v>34540.010000000198</v>
      </c>
      <c r="AT247">
        <v>0.61921273682843903</v>
      </c>
      <c r="AU247">
        <v>24664645.800000001</v>
      </c>
    </row>
    <row r="248" spans="1:47" ht="15" x14ac:dyDescent="0.25">
      <c r="A248" t="s">
        <v>1219</v>
      </c>
      <c r="B248" t="s">
        <v>204</v>
      </c>
      <c r="C248" t="s">
        <v>205</v>
      </c>
      <c r="D248" t="s">
        <v>952</v>
      </c>
      <c r="E248">
        <v>83.754000000000005</v>
      </c>
      <c r="F248">
        <v>-10.95</v>
      </c>
      <c r="G248" s="129">
        <v>2472389</v>
      </c>
      <c r="H248">
        <v>0.38684601026109799</v>
      </c>
      <c r="I248">
        <v>2426163</v>
      </c>
      <c r="J248">
        <v>0</v>
      </c>
      <c r="K248">
        <v>0.68465001113188995</v>
      </c>
      <c r="L248" s="130">
        <v>144534.84289999999</v>
      </c>
      <c r="M248" s="129">
        <v>33165</v>
      </c>
      <c r="N248">
        <v>29</v>
      </c>
      <c r="O248">
        <v>26.791395999999999</v>
      </c>
      <c r="P248">
        <v>0</v>
      </c>
      <c r="Q248">
        <v>19.440000000000001</v>
      </c>
      <c r="R248">
        <v>13844.2</v>
      </c>
      <c r="S248">
        <v>1284.7714490000001</v>
      </c>
      <c r="T248">
        <v>1772.7352775148599</v>
      </c>
      <c r="U248">
        <v>0.998930339710561</v>
      </c>
      <c r="V248">
        <v>0.13825594282800699</v>
      </c>
      <c r="W248">
        <v>3.0951870880187998E-3</v>
      </c>
      <c r="X248">
        <v>10033.5</v>
      </c>
      <c r="Y248">
        <v>85.88</v>
      </c>
      <c r="Z248">
        <v>56595.121099208198</v>
      </c>
      <c r="AA248">
        <v>13.093023255814</v>
      </c>
      <c r="AB248">
        <v>14.960077421984201</v>
      </c>
      <c r="AC248">
        <v>11.2</v>
      </c>
      <c r="AD248">
        <v>114.71173651785701</v>
      </c>
      <c r="AE248">
        <v>0.4914</v>
      </c>
      <c r="AF248">
        <v>0.122567653274658</v>
      </c>
      <c r="AG248">
        <v>0.15074710332154401</v>
      </c>
      <c r="AH248">
        <v>0.27709625408094002</v>
      </c>
      <c r="AI248">
        <v>159.65252042271999</v>
      </c>
      <c r="AJ248">
        <v>13.2329893182915</v>
      </c>
      <c r="AK248">
        <v>2.2867157768493098</v>
      </c>
      <c r="AL248">
        <v>6.9768129409068997</v>
      </c>
      <c r="AM248">
        <v>0.5</v>
      </c>
      <c r="AN248">
        <v>1.1769923042635899</v>
      </c>
      <c r="AO248">
        <v>4</v>
      </c>
      <c r="AP248">
        <v>7.4946466809421797E-2</v>
      </c>
      <c r="AQ248">
        <v>217.25</v>
      </c>
      <c r="AR248">
        <v>3.8042564631607001</v>
      </c>
      <c r="AS248">
        <v>-123369.01</v>
      </c>
      <c r="AT248">
        <v>0.61336460578003804</v>
      </c>
      <c r="AU248">
        <v>17786658.539999999</v>
      </c>
    </row>
    <row r="249" spans="1:47" ht="15" x14ac:dyDescent="0.25">
      <c r="A249" t="s">
        <v>1220</v>
      </c>
      <c r="B249" t="s">
        <v>704</v>
      </c>
      <c r="C249" t="s">
        <v>288</v>
      </c>
      <c r="D249" t="s">
        <v>950</v>
      </c>
      <c r="E249">
        <v>99.048000000000002</v>
      </c>
      <c r="F249">
        <v>1.89</v>
      </c>
      <c r="G249" s="129">
        <v>637619</v>
      </c>
      <c r="H249">
        <v>0.67179281958820403</v>
      </c>
      <c r="I249">
        <v>630840</v>
      </c>
      <c r="J249">
        <v>0</v>
      </c>
      <c r="K249">
        <v>0.66288865986853596</v>
      </c>
      <c r="L249" s="130">
        <v>163218.47570000001</v>
      </c>
      <c r="M249" s="129">
        <v>48232</v>
      </c>
      <c r="N249">
        <v>14</v>
      </c>
      <c r="O249">
        <v>3.0195880000000002</v>
      </c>
      <c r="P249">
        <v>0</v>
      </c>
      <c r="Q249">
        <v>38.78</v>
      </c>
      <c r="R249">
        <v>15266.6</v>
      </c>
      <c r="S249">
        <v>504.67379599999998</v>
      </c>
      <c r="T249">
        <v>615.89057879041297</v>
      </c>
      <c r="U249">
        <v>0.312834500723711</v>
      </c>
      <c r="V249">
        <v>0.17336533359461401</v>
      </c>
      <c r="W249">
        <v>0</v>
      </c>
      <c r="X249">
        <v>12509.7</v>
      </c>
      <c r="Y249">
        <v>35.479999999999997</v>
      </c>
      <c r="Z249">
        <v>52658.577508455499</v>
      </c>
      <c r="AA249">
        <v>13.219512195122</v>
      </c>
      <c r="AB249">
        <v>14.224176888387801</v>
      </c>
      <c r="AC249">
        <v>6</v>
      </c>
      <c r="AD249">
        <v>84.112299333333297</v>
      </c>
      <c r="AE249">
        <v>0.31940000000000002</v>
      </c>
      <c r="AF249">
        <v>0.101482692263737</v>
      </c>
      <c r="AG249">
        <v>0.270558535814521</v>
      </c>
      <c r="AH249">
        <v>0.37412986940493298</v>
      </c>
      <c r="AI249">
        <v>250.36568373762</v>
      </c>
      <c r="AJ249">
        <v>6.6229351103654004</v>
      </c>
      <c r="AK249">
        <v>1.7206997063781599</v>
      </c>
      <c r="AL249">
        <v>2.6178275941212301</v>
      </c>
      <c r="AM249">
        <v>1.5</v>
      </c>
      <c r="AN249">
        <v>1.18670366999392</v>
      </c>
      <c r="AO249">
        <v>47</v>
      </c>
      <c r="AP249">
        <v>0</v>
      </c>
      <c r="AQ249">
        <v>2.85</v>
      </c>
      <c r="AR249">
        <v>5.6756279457555596</v>
      </c>
      <c r="AS249">
        <v>-86658.5</v>
      </c>
      <c r="AT249">
        <v>0.50165517652955804</v>
      </c>
      <c r="AU249">
        <v>7704635.4500000002</v>
      </c>
    </row>
    <row r="250" spans="1:47" ht="15" x14ac:dyDescent="0.25">
      <c r="A250" t="s">
        <v>1221</v>
      </c>
      <c r="B250" t="s">
        <v>206</v>
      </c>
      <c r="C250" t="s">
        <v>207</v>
      </c>
      <c r="D250" t="s">
        <v>952</v>
      </c>
      <c r="E250">
        <v>88.117999999999995</v>
      </c>
      <c r="F250">
        <v>-11.26</v>
      </c>
      <c r="G250" s="129">
        <v>2889197</v>
      </c>
      <c r="H250">
        <v>0.28781761068280698</v>
      </c>
      <c r="I250">
        <v>2889197</v>
      </c>
      <c r="J250">
        <v>3.0373226426423702E-3</v>
      </c>
      <c r="K250">
        <v>0.73004213991705502</v>
      </c>
      <c r="L250" s="130">
        <v>176145.96160000001</v>
      </c>
      <c r="M250" s="129">
        <v>39168</v>
      </c>
      <c r="N250">
        <v>74</v>
      </c>
      <c r="O250">
        <v>72.997110000000006</v>
      </c>
      <c r="P250">
        <v>7</v>
      </c>
      <c r="Q250">
        <v>136.44</v>
      </c>
      <c r="R250">
        <v>14323.1</v>
      </c>
      <c r="S250">
        <v>2216.5343929999999</v>
      </c>
      <c r="T250">
        <v>2801.8023647606101</v>
      </c>
      <c r="U250">
        <v>0.55299828230547099</v>
      </c>
      <c r="V250">
        <v>0.170751463273144</v>
      </c>
      <c r="W250">
        <v>3.5019217497880698E-4</v>
      </c>
      <c r="X250">
        <v>11331.2</v>
      </c>
      <c r="Y250">
        <v>157</v>
      </c>
      <c r="Z250">
        <v>60433.656050955396</v>
      </c>
      <c r="AA250">
        <v>12.324840764331199</v>
      </c>
      <c r="AB250">
        <v>14.1180534585987</v>
      </c>
      <c r="AC250">
        <v>12.63</v>
      </c>
      <c r="AD250">
        <v>175.497576642914</v>
      </c>
      <c r="AE250">
        <v>0.40539999999999998</v>
      </c>
      <c r="AF250">
        <v>9.9544488025909594E-2</v>
      </c>
      <c r="AG250">
        <v>0.181156572557856</v>
      </c>
      <c r="AH250">
        <v>0.28343289606553201</v>
      </c>
      <c r="AI250">
        <v>218.686432987823</v>
      </c>
      <c r="AJ250">
        <v>6.2218131480465297</v>
      </c>
      <c r="AK250">
        <v>1.6167898359073001</v>
      </c>
      <c r="AL250">
        <v>3.2494086968720501</v>
      </c>
      <c r="AM250">
        <v>3.3</v>
      </c>
      <c r="AN250">
        <v>1.0806528776669</v>
      </c>
      <c r="AO250">
        <v>181</v>
      </c>
      <c r="AP250">
        <v>0.11776649746192901</v>
      </c>
      <c r="AQ250">
        <v>4.74</v>
      </c>
      <c r="AR250">
        <v>6.0399708531955199</v>
      </c>
      <c r="AS250">
        <v>-450910.11</v>
      </c>
      <c r="AT250">
        <v>0.36884155850768302</v>
      </c>
      <c r="AU250">
        <v>31747711.329999998</v>
      </c>
    </row>
    <row r="251" spans="1:47" ht="15" x14ac:dyDescent="0.25">
      <c r="A251" t="s">
        <v>1222</v>
      </c>
      <c r="B251" t="s">
        <v>708</v>
      </c>
      <c r="C251" t="s">
        <v>99</v>
      </c>
      <c r="D251" t="s">
        <v>954</v>
      </c>
      <c r="E251">
        <v>97.974999999999994</v>
      </c>
      <c r="F251">
        <v>11.72</v>
      </c>
      <c r="G251" s="129">
        <v>-3772534</v>
      </c>
      <c r="H251">
        <v>0.33898870000411202</v>
      </c>
      <c r="I251">
        <v>-3772534</v>
      </c>
      <c r="J251">
        <v>0</v>
      </c>
      <c r="K251">
        <v>0.82762798026151996</v>
      </c>
      <c r="L251" s="130">
        <v>307198.7</v>
      </c>
      <c r="M251" s="129">
        <v>50163</v>
      </c>
      <c r="N251">
        <v>173</v>
      </c>
      <c r="O251">
        <v>67.545755</v>
      </c>
      <c r="P251">
        <v>3</v>
      </c>
      <c r="Q251">
        <v>-124.55</v>
      </c>
      <c r="R251">
        <v>12647.2</v>
      </c>
      <c r="S251">
        <v>5741.3418270000002</v>
      </c>
      <c r="T251">
        <v>6798.8431414612296</v>
      </c>
      <c r="U251">
        <v>0.19759409301584499</v>
      </c>
      <c r="V251">
        <v>0.13212907136664701</v>
      </c>
      <c r="W251">
        <v>1.23979205810837E-2</v>
      </c>
      <c r="X251">
        <v>10680</v>
      </c>
      <c r="Y251">
        <v>324.37</v>
      </c>
      <c r="Z251">
        <v>72135.367882356601</v>
      </c>
      <c r="AA251">
        <v>13.7901907356948</v>
      </c>
      <c r="AB251">
        <v>17.699977886364302</v>
      </c>
      <c r="AC251">
        <v>25.5</v>
      </c>
      <c r="AD251">
        <v>225.15065988235301</v>
      </c>
      <c r="AE251">
        <v>0.34399999999999997</v>
      </c>
      <c r="AF251">
        <v>0.12723010077038399</v>
      </c>
      <c r="AG251">
        <v>0.183944685899642</v>
      </c>
      <c r="AH251">
        <v>0.31448532379972699</v>
      </c>
      <c r="AI251">
        <v>166.754049636557</v>
      </c>
      <c r="AJ251">
        <v>7.0442207476143501</v>
      </c>
      <c r="AK251">
        <v>1.1548677030934</v>
      </c>
      <c r="AL251">
        <v>3.7248803833748401</v>
      </c>
      <c r="AM251">
        <v>1</v>
      </c>
      <c r="AN251">
        <v>0.83488969422862103</v>
      </c>
      <c r="AO251">
        <v>36</v>
      </c>
      <c r="AP251">
        <v>3.8878842676310997E-2</v>
      </c>
      <c r="AQ251">
        <v>85.47</v>
      </c>
      <c r="AR251">
        <v>4.9325454109792801</v>
      </c>
      <c r="AS251">
        <v>106578.29</v>
      </c>
      <c r="AT251">
        <v>0.45491107805450598</v>
      </c>
      <c r="AU251">
        <v>72611623.650000006</v>
      </c>
    </row>
    <row r="252" spans="1:47" ht="15" x14ac:dyDescent="0.25">
      <c r="A252" t="s">
        <v>1223</v>
      </c>
      <c r="B252" t="s">
        <v>586</v>
      </c>
      <c r="C252" t="s">
        <v>135</v>
      </c>
      <c r="D252" t="s">
        <v>951</v>
      </c>
      <c r="E252">
        <v>94.832999999999998</v>
      </c>
      <c r="F252">
        <v>-2.71</v>
      </c>
      <c r="G252" s="129">
        <v>2384969</v>
      </c>
      <c r="H252">
        <v>0.92751384367703604</v>
      </c>
      <c r="I252">
        <v>2384969</v>
      </c>
      <c r="J252">
        <v>0</v>
      </c>
      <c r="K252">
        <v>0.61839186272762003</v>
      </c>
      <c r="L252" s="130">
        <v>354436.9363</v>
      </c>
      <c r="M252" s="129">
        <v>39906</v>
      </c>
      <c r="N252">
        <v>30</v>
      </c>
      <c r="O252">
        <v>30.584572999999999</v>
      </c>
      <c r="P252">
        <v>0</v>
      </c>
      <c r="Q252">
        <v>99.55</v>
      </c>
      <c r="R252">
        <v>14288.4</v>
      </c>
      <c r="S252">
        <v>761.23077000000001</v>
      </c>
      <c r="T252">
        <v>908.09092342807003</v>
      </c>
      <c r="U252">
        <v>0.514944277672853</v>
      </c>
      <c r="V252">
        <v>0.122254099108474</v>
      </c>
      <c r="W252">
        <v>1.3136620843637199E-3</v>
      </c>
      <c r="X252">
        <v>11977.6</v>
      </c>
      <c r="Y252">
        <v>60.4</v>
      </c>
      <c r="Z252">
        <v>58050.019867549701</v>
      </c>
      <c r="AA252">
        <v>10.954545454545499</v>
      </c>
      <c r="AB252">
        <v>12.603158443708599</v>
      </c>
      <c r="AC252">
        <v>5.2</v>
      </c>
      <c r="AD252">
        <v>146.390532692308</v>
      </c>
      <c r="AE252">
        <v>0.40539999999999998</v>
      </c>
      <c r="AF252">
        <v>0.10345740980637499</v>
      </c>
      <c r="AG252">
        <v>0.14315074267177899</v>
      </c>
      <c r="AH252">
        <v>0.26384439405336102</v>
      </c>
      <c r="AI252">
        <v>173.95119222519099</v>
      </c>
      <c r="AJ252">
        <v>8.9984100228822594</v>
      </c>
      <c r="AK252">
        <v>2.1147020397683098</v>
      </c>
      <c r="AL252">
        <v>4.6584597899061304</v>
      </c>
      <c r="AM252">
        <v>6.25</v>
      </c>
      <c r="AN252">
        <v>1.1170625290710801</v>
      </c>
      <c r="AO252">
        <v>52</v>
      </c>
      <c r="AP252">
        <v>9.3808630393996308E-3</v>
      </c>
      <c r="AQ252">
        <v>10.02</v>
      </c>
      <c r="AR252">
        <v>4.1290957607215599</v>
      </c>
      <c r="AS252">
        <v>56411.86</v>
      </c>
      <c r="AT252">
        <v>0.55049009645261704</v>
      </c>
      <c r="AU252">
        <v>10876780.75</v>
      </c>
    </row>
    <row r="253" spans="1:47" ht="15" x14ac:dyDescent="0.25">
      <c r="A253" t="s">
        <v>1224</v>
      </c>
      <c r="B253" t="s">
        <v>654</v>
      </c>
      <c r="C253" t="s">
        <v>209</v>
      </c>
      <c r="D253" t="s">
        <v>954</v>
      </c>
      <c r="E253">
        <v>85.585999999999999</v>
      </c>
      <c r="F253">
        <v>6.05</v>
      </c>
      <c r="G253" s="129">
        <v>783560</v>
      </c>
      <c r="H253">
        <v>0.36456512589605999</v>
      </c>
      <c r="I253">
        <v>783560</v>
      </c>
      <c r="J253">
        <v>2.3562811390448E-2</v>
      </c>
      <c r="K253">
        <v>0.73430375899020806</v>
      </c>
      <c r="L253" s="130">
        <v>199511.08420000001</v>
      </c>
      <c r="M253" s="129">
        <v>39056.5</v>
      </c>
      <c r="N253">
        <v>37</v>
      </c>
      <c r="O253">
        <v>53.435333</v>
      </c>
      <c r="P253">
        <v>0</v>
      </c>
      <c r="Q253">
        <v>193.27</v>
      </c>
      <c r="R253">
        <v>15772.9</v>
      </c>
      <c r="S253">
        <v>1180.10951</v>
      </c>
      <c r="T253">
        <v>1433.9002176537001</v>
      </c>
      <c r="U253">
        <v>0.41744381078667903</v>
      </c>
      <c r="V253">
        <v>0.15867567324324</v>
      </c>
      <c r="W253">
        <v>7.6264108743602996E-3</v>
      </c>
      <c r="X253">
        <v>12981.2</v>
      </c>
      <c r="Y253">
        <v>79.650000000000006</v>
      </c>
      <c r="Z253">
        <v>69383.570621468898</v>
      </c>
      <c r="AA253">
        <v>17.7977528089888</v>
      </c>
      <c r="AB253">
        <v>14.8161897049592</v>
      </c>
      <c r="AC253">
        <v>8.5</v>
      </c>
      <c r="AD253">
        <v>138.83641294117601</v>
      </c>
      <c r="AE253">
        <v>0.41770000000000002</v>
      </c>
      <c r="AF253">
        <v>0.112085583268473</v>
      </c>
      <c r="AG253">
        <v>0.19760151354442901</v>
      </c>
      <c r="AH253">
        <v>0.31512740237961201</v>
      </c>
      <c r="AI253">
        <v>167.88187733526499</v>
      </c>
      <c r="AJ253">
        <v>18.242730883963699</v>
      </c>
      <c r="AK253">
        <v>1.0810985316905499</v>
      </c>
      <c r="AL253">
        <v>2.9665183551299998</v>
      </c>
      <c r="AM253">
        <v>0</v>
      </c>
      <c r="AN253">
        <v>1.37060102778149</v>
      </c>
      <c r="AO253">
        <v>54</v>
      </c>
      <c r="AP253">
        <v>4.0723981900452497E-2</v>
      </c>
      <c r="AQ253">
        <v>11.56</v>
      </c>
      <c r="AR253">
        <v>4.3192373299638698</v>
      </c>
      <c r="AS253">
        <v>37110.6499999999</v>
      </c>
      <c r="AT253">
        <v>0.51873246162647302</v>
      </c>
      <c r="AU253">
        <v>18613799.579999998</v>
      </c>
    </row>
    <row r="254" spans="1:47" ht="15" x14ac:dyDescent="0.25">
      <c r="A254" t="s">
        <v>1225</v>
      </c>
      <c r="B254" t="s">
        <v>405</v>
      </c>
      <c r="C254" t="s">
        <v>103</v>
      </c>
      <c r="D254" t="s">
        <v>954</v>
      </c>
      <c r="E254">
        <v>84.822999999999993</v>
      </c>
      <c r="F254">
        <v>5.32</v>
      </c>
      <c r="G254" s="129">
        <v>2798538</v>
      </c>
      <c r="H254">
        <v>0.53106419094280999</v>
      </c>
      <c r="I254">
        <v>2798538</v>
      </c>
      <c r="J254">
        <v>0</v>
      </c>
      <c r="K254">
        <v>0.65586707326112703</v>
      </c>
      <c r="L254" s="130">
        <v>158835.9552</v>
      </c>
      <c r="M254" s="129">
        <v>39828</v>
      </c>
      <c r="N254">
        <v>120</v>
      </c>
      <c r="O254">
        <v>38.536369000000001</v>
      </c>
      <c r="P254">
        <v>0</v>
      </c>
      <c r="Q254">
        <v>116.43</v>
      </c>
      <c r="R254">
        <v>10868.6</v>
      </c>
      <c r="S254">
        <v>1650.97632</v>
      </c>
      <c r="T254">
        <v>2116.4791397938102</v>
      </c>
      <c r="U254">
        <v>0.51917257299002295</v>
      </c>
      <c r="V254">
        <v>0.19602566740630201</v>
      </c>
      <c r="W254">
        <v>3.9822672926041703E-3</v>
      </c>
      <c r="X254">
        <v>8478.1</v>
      </c>
      <c r="Y254">
        <v>107.6</v>
      </c>
      <c r="Z254">
        <v>53990.200836431199</v>
      </c>
      <c r="AA254">
        <v>14.435483870967699</v>
      </c>
      <c r="AB254">
        <v>15.3436460966543</v>
      </c>
      <c r="AC254">
        <v>14</v>
      </c>
      <c r="AD254">
        <v>117.92688</v>
      </c>
      <c r="AE254">
        <v>0.41770000000000002</v>
      </c>
      <c r="AF254">
        <v>0.12254098756783401</v>
      </c>
      <c r="AG254">
        <v>0.18126363508382001</v>
      </c>
      <c r="AH254">
        <v>0.30778274758416202</v>
      </c>
      <c r="AI254">
        <v>181.71005626537399</v>
      </c>
      <c r="AJ254">
        <v>5.9515972719909103</v>
      </c>
      <c r="AK254">
        <v>1.79890889636299</v>
      </c>
      <c r="AL254">
        <v>3.2748458494861601</v>
      </c>
      <c r="AM254">
        <v>3.3</v>
      </c>
      <c r="AN254">
        <v>1.7955940692778201</v>
      </c>
      <c r="AO254">
        <v>128</v>
      </c>
      <c r="AP254">
        <v>3.15789473684211E-3</v>
      </c>
      <c r="AQ254">
        <v>7.17</v>
      </c>
      <c r="AR254">
        <v>3.8307831672692401</v>
      </c>
      <c r="AS254">
        <v>17169.340000000098</v>
      </c>
      <c r="AT254">
        <v>0.45222399744116898</v>
      </c>
      <c r="AU254">
        <v>17943777.960000001</v>
      </c>
    </row>
    <row r="255" spans="1:47" ht="15" x14ac:dyDescent="0.25">
      <c r="A255" t="s">
        <v>1226</v>
      </c>
      <c r="B255" t="s">
        <v>580</v>
      </c>
      <c r="C255" t="s">
        <v>222</v>
      </c>
      <c r="D255" t="s">
        <v>951</v>
      </c>
      <c r="E255">
        <v>85.628</v>
      </c>
      <c r="F255">
        <v>-3.77</v>
      </c>
      <c r="G255" s="129">
        <v>1806415</v>
      </c>
      <c r="H255">
        <v>0.370339375699413</v>
      </c>
      <c r="I255">
        <v>1871072</v>
      </c>
      <c r="J255">
        <v>0</v>
      </c>
      <c r="K255">
        <v>0.669326500915286</v>
      </c>
      <c r="L255" s="130">
        <v>244554.29329999999</v>
      </c>
      <c r="M255" s="129">
        <v>44291</v>
      </c>
      <c r="N255">
        <v>54</v>
      </c>
      <c r="O255">
        <v>42.281694000000002</v>
      </c>
      <c r="P255">
        <v>0</v>
      </c>
      <c r="Q255">
        <v>10.07</v>
      </c>
      <c r="R255">
        <v>18845.2</v>
      </c>
      <c r="S255">
        <v>913.20958399999995</v>
      </c>
      <c r="T255">
        <v>1123.8156474499399</v>
      </c>
      <c r="U255">
        <v>0.49416061209449602</v>
      </c>
      <c r="V255">
        <v>0.15080267269731201</v>
      </c>
      <c r="W255">
        <v>2.4826379833525699E-2</v>
      </c>
      <c r="X255">
        <v>15313.6</v>
      </c>
      <c r="Y255">
        <v>80.040000000000006</v>
      </c>
      <c r="Z255">
        <v>68966.834457771096</v>
      </c>
      <c r="AA255">
        <v>15.0843373493976</v>
      </c>
      <c r="AB255">
        <v>11.4094150924538</v>
      </c>
      <c r="AC255">
        <v>9.5</v>
      </c>
      <c r="AD255">
        <v>96.127324631578901</v>
      </c>
      <c r="AE255">
        <v>0.45450000000000002</v>
      </c>
      <c r="AF255">
        <v>0.102199346737351</v>
      </c>
      <c r="AG255">
        <v>0.200773831896148</v>
      </c>
      <c r="AH255">
        <v>0.30606757185161099</v>
      </c>
      <c r="AI255">
        <v>238.763372417695</v>
      </c>
      <c r="AJ255">
        <v>6.88420572277691</v>
      </c>
      <c r="AK255">
        <v>1.3907302754986399</v>
      </c>
      <c r="AL255">
        <v>3.6695018368105101</v>
      </c>
      <c r="AM255">
        <v>0.5</v>
      </c>
      <c r="AN255">
        <v>1.0284280514434601</v>
      </c>
      <c r="AO255">
        <v>40</v>
      </c>
      <c r="AP255">
        <v>5.9273422562141499E-2</v>
      </c>
      <c r="AQ255">
        <v>11.93</v>
      </c>
      <c r="AR255">
        <v>5.3264178814854297</v>
      </c>
      <c r="AS255">
        <v>-46364.09</v>
      </c>
      <c r="AT255">
        <v>0.37240447241444302</v>
      </c>
      <c r="AU255">
        <v>17209619.93</v>
      </c>
    </row>
    <row r="256" spans="1:47" ht="15" x14ac:dyDescent="0.25">
      <c r="A256" t="s">
        <v>1227</v>
      </c>
      <c r="B256" t="s">
        <v>616</v>
      </c>
      <c r="C256" t="s">
        <v>140</v>
      </c>
      <c r="D256" t="s">
        <v>952</v>
      </c>
      <c r="E256">
        <v>47.944000000000003</v>
      </c>
      <c r="F256">
        <v>-5.2</v>
      </c>
      <c r="G256" s="129">
        <v>-1052385</v>
      </c>
      <c r="H256">
        <v>0.64297093062205601</v>
      </c>
      <c r="I256">
        <v>-1052385</v>
      </c>
      <c r="J256">
        <v>0</v>
      </c>
      <c r="K256">
        <v>0.50730230776141505</v>
      </c>
      <c r="L256" s="130">
        <v>205082.03</v>
      </c>
      <c r="M256" s="129">
        <v>34509</v>
      </c>
      <c r="N256">
        <v>38</v>
      </c>
      <c r="O256">
        <v>111.256415</v>
      </c>
      <c r="P256">
        <v>91.69</v>
      </c>
      <c r="Q256">
        <v>-86.46</v>
      </c>
      <c r="R256">
        <v>35609.9</v>
      </c>
      <c r="S256">
        <v>251.206265</v>
      </c>
      <c r="T256">
        <v>375.69808999767798</v>
      </c>
      <c r="U256">
        <v>1</v>
      </c>
      <c r="V256">
        <v>0.23216634744360401</v>
      </c>
      <c r="W256">
        <v>8.8193043274617397E-2</v>
      </c>
      <c r="X256">
        <v>23810.1</v>
      </c>
      <c r="Y256">
        <v>23.52</v>
      </c>
      <c r="Z256">
        <v>47378.629251700702</v>
      </c>
      <c r="AA256">
        <v>8.3076923076923102</v>
      </c>
      <c r="AB256">
        <v>10.680538477891201</v>
      </c>
      <c r="AC256">
        <v>7.5</v>
      </c>
      <c r="AD256">
        <v>33.494168666666702</v>
      </c>
      <c r="AE256" t="s">
        <v>944</v>
      </c>
      <c r="AF256">
        <v>0.117895727330421</v>
      </c>
      <c r="AG256">
        <v>0.12789926086345199</v>
      </c>
      <c r="AH256">
        <v>0.25031283904928198</v>
      </c>
      <c r="AI256">
        <v>488.72188756916597</v>
      </c>
      <c r="AJ256">
        <v>7.8963984686812703</v>
      </c>
      <c r="AK256">
        <v>1.0973227987293299</v>
      </c>
      <c r="AL256">
        <v>2.8429062474545899</v>
      </c>
      <c r="AM256">
        <v>2</v>
      </c>
      <c r="AN256">
        <v>0.68360472631224001</v>
      </c>
      <c r="AO256">
        <v>30</v>
      </c>
      <c r="AP256">
        <v>0.16170212765957401</v>
      </c>
      <c r="AQ256">
        <v>7.17</v>
      </c>
      <c r="AR256">
        <v>5.8866301647188699</v>
      </c>
      <c r="AS256">
        <v>-90418.17</v>
      </c>
      <c r="AT256">
        <v>0.67841549342816798</v>
      </c>
      <c r="AU256">
        <v>8945421.7100000009</v>
      </c>
    </row>
    <row r="257" spans="1:47" ht="15" x14ac:dyDescent="0.25">
      <c r="A257" t="s">
        <v>1228</v>
      </c>
      <c r="B257" t="s">
        <v>665</v>
      </c>
      <c r="C257" t="s">
        <v>663</v>
      </c>
      <c r="D257" t="s">
        <v>952</v>
      </c>
      <c r="E257">
        <v>95.325000000000003</v>
      </c>
      <c r="F257">
        <v>-4.75</v>
      </c>
      <c r="G257" s="129">
        <v>162375</v>
      </c>
      <c r="H257">
        <v>0.56526290517238098</v>
      </c>
      <c r="I257">
        <v>147303</v>
      </c>
      <c r="J257">
        <v>0</v>
      </c>
      <c r="K257">
        <v>0.700658473656667</v>
      </c>
      <c r="L257" s="130">
        <v>181163.1808</v>
      </c>
      <c r="M257" s="129">
        <v>49296</v>
      </c>
      <c r="N257">
        <v>9</v>
      </c>
      <c r="O257">
        <v>3.3611599999999999</v>
      </c>
      <c r="P257">
        <v>0</v>
      </c>
      <c r="Q257">
        <v>25.73</v>
      </c>
      <c r="R257">
        <v>14971.2</v>
      </c>
      <c r="S257">
        <v>339.04851500000001</v>
      </c>
      <c r="T257">
        <v>386.700460766925</v>
      </c>
      <c r="U257">
        <v>0.15769629311014699</v>
      </c>
      <c r="V257">
        <v>0.130459388680703</v>
      </c>
      <c r="W257">
        <v>0</v>
      </c>
      <c r="X257">
        <v>13126.4</v>
      </c>
      <c r="Y257">
        <v>28.75</v>
      </c>
      <c r="Z257">
        <v>56692.347826087003</v>
      </c>
      <c r="AA257">
        <v>14.771428571428601</v>
      </c>
      <c r="AB257">
        <v>11.792991826087</v>
      </c>
      <c r="AC257">
        <v>4</v>
      </c>
      <c r="AD257">
        <v>84.762128750000002</v>
      </c>
      <c r="AE257">
        <v>0.17199999999999999</v>
      </c>
      <c r="AF257">
        <v>0.109125196516332</v>
      </c>
      <c r="AG257">
        <v>0.19589622194729001</v>
      </c>
      <c r="AH257">
        <v>0.309280876748181</v>
      </c>
      <c r="AI257">
        <v>306.58149321196697</v>
      </c>
      <c r="AJ257">
        <v>5.7386646912820103</v>
      </c>
      <c r="AK257">
        <v>1.4509694456737201</v>
      </c>
      <c r="AL257">
        <v>3.0824382852635002</v>
      </c>
      <c r="AM257">
        <v>0.5</v>
      </c>
      <c r="AN257">
        <v>1.28414502760131</v>
      </c>
      <c r="AO257">
        <v>27</v>
      </c>
      <c r="AP257">
        <v>9.3457943925233603E-3</v>
      </c>
      <c r="AQ257">
        <v>7.78</v>
      </c>
      <c r="AR257">
        <v>4.4153560653745103</v>
      </c>
      <c r="AS257">
        <v>9857.6799999999894</v>
      </c>
      <c r="AT257">
        <v>0.75493948443074899</v>
      </c>
      <c r="AU257">
        <v>5075973.0999999996</v>
      </c>
    </row>
    <row r="258" spans="1:47" ht="15" x14ac:dyDescent="0.25">
      <c r="A258" t="s">
        <v>1229</v>
      </c>
      <c r="B258" t="s">
        <v>559</v>
      </c>
      <c r="C258" t="s">
        <v>199</v>
      </c>
      <c r="D258" t="s">
        <v>951</v>
      </c>
      <c r="E258">
        <v>95.977999999999994</v>
      </c>
      <c r="F258">
        <v>-5.21</v>
      </c>
      <c r="G258" s="129">
        <v>2075583</v>
      </c>
      <c r="H258">
        <v>0.48881862008802701</v>
      </c>
      <c r="I258">
        <v>-4946917</v>
      </c>
      <c r="J258">
        <v>0</v>
      </c>
      <c r="K258">
        <v>0.50551285703301996</v>
      </c>
      <c r="L258" s="130">
        <v>266103.9754</v>
      </c>
      <c r="M258" s="129">
        <v>53993</v>
      </c>
      <c r="N258">
        <v>125</v>
      </c>
      <c r="O258">
        <v>35.841755999999997</v>
      </c>
      <c r="P258">
        <v>0</v>
      </c>
      <c r="Q258">
        <v>-28.8</v>
      </c>
      <c r="R258">
        <v>14678.6</v>
      </c>
      <c r="S258">
        <v>1617.4997619999999</v>
      </c>
      <c r="T258">
        <v>1889.2586336424799</v>
      </c>
      <c r="U258">
        <v>0.27780637039747502</v>
      </c>
      <c r="V258">
        <v>0.120162737928118</v>
      </c>
      <c r="W258">
        <v>2.8196052371351098E-2</v>
      </c>
      <c r="X258">
        <v>12567.2</v>
      </c>
      <c r="Y258">
        <v>107.67</v>
      </c>
      <c r="Z258">
        <v>61780.4784991177</v>
      </c>
      <c r="AA258">
        <v>13.081967213114799</v>
      </c>
      <c r="AB258">
        <v>15.0227525030185</v>
      </c>
      <c r="AC258">
        <v>9.83</v>
      </c>
      <c r="AD258">
        <v>164.54727995930801</v>
      </c>
      <c r="AE258">
        <v>0.18429999999999999</v>
      </c>
      <c r="AF258">
        <v>0.102567915422074</v>
      </c>
      <c r="AG258">
        <v>0.179689097242693</v>
      </c>
      <c r="AH258">
        <v>0.296761921166253</v>
      </c>
      <c r="AI258">
        <v>166.65721153905201</v>
      </c>
      <c r="AJ258">
        <v>9.6350137627611598</v>
      </c>
      <c r="AK258">
        <v>2.1312716271961101</v>
      </c>
      <c r="AL258">
        <v>2.3885699712132</v>
      </c>
      <c r="AM258">
        <v>0.5</v>
      </c>
      <c r="AN258">
        <v>1.1704325491308201</v>
      </c>
      <c r="AO258">
        <v>52</v>
      </c>
      <c r="AP258">
        <v>1.64203612479475E-3</v>
      </c>
      <c r="AQ258">
        <v>11.15</v>
      </c>
      <c r="AR258">
        <v>5.3138122088053299</v>
      </c>
      <c r="AS258">
        <v>-64787</v>
      </c>
      <c r="AT258">
        <v>0.51279073318892299</v>
      </c>
      <c r="AU258">
        <v>23742679.129999999</v>
      </c>
    </row>
    <row r="259" spans="1:47" ht="15" x14ac:dyDescent="0.25">
      <c r="A259" t="s">
        <v>1230</v>
      </c>
      <c r="B259" t="s">
        <v>581</v>
      </c>
      <c r="C259" t="s">
        <v>222</v>
      </c>
      <c r="D259" t="s">
        <v>950</v>
      </c>
      <c r="E259">
        <v>93.450999999999993</v>
      </c>
      <c r="F259">
        <v>1.27</v>
      </c>
      <c r="G259" s="129">
        <v>1105481</v>
      </c>
      <c r="H259">
        <v>0.47596412528250298</v>
      </c>
      <c r="I259">
        <v>1105460</v>
      </c>
      <c r="J259">
        <v>0</v>
      </c>
      <c r="K259">
        <v>0.72095017134113404</v>
      </c>
      <c r="L259" s="130">
        <v>241863.56109999999</v>
      </c>
      <c r="M259" s="129">
        <v>52735</v>
      </c>
      <c r="N259">
        <v>126</v>
      </c>
      <c r="O259">
        <v>40.091828</v>
      </c>
      <c r="P259">
        <v>4.17</v>
      </c>
      <c r="Q259">
        <v>58.26</v>
      </c>
      <c r="R259">
        <v>13856.8</v>
      </c>
      <c r="S259">
        <v>2184.074271</v>
      </c>
      <c r="T259">
        <v>2636.9676224425102</v>
      </c>
      <c r="U259">
        <v>0.25821841568683501</v>
      </c>
      <c r="V259">
        <v>0.15364094181941901</v>
      </c>
      <c r="W259">
        <v>8.3224483898514806E-2</v>
      </c>
      <c r="X259">
        <v>11476.9</v>
      </c>
      <c r="Y259">
        <v>137.80000000000001</v>
      </c>
      <c r="Z259">
        <v>64233.666618287403</v>
      </c>
      <c r="AA259">
        <v>13.8765432098765</v>
      </c>
      <c r="AB259">
        <v>15.849595580551499</v>
      </c>
      <c r="AC259">
        <v>15.01</v>
      </c>
      <c r="AD259">
        <v>145.507946102598</v>
      </c>
      <c r="AE259">
        <v>0.34399999999999997</v>
      </c>
      <c r="AF259">
        <v>0.104921857826242</v>
      </c>
      <c r="AG259">
        <v>0.18611501218509599</v>
      </c>
      <c r="AH259">
        <v>0.29440448594810098</v>
      </c>
      <c r="AI259">
        <v>180.35009396436399</v>
      </c>
      <c r="AJ259">
        <v>9.3689378976283209</v>
      </c>
      <c r="AK259">
        <v>1.5526075532244401</v>
      </c>
      <c r="AL259">
        <v>3.6902265307262301</v>
      </c>
      <c r="AM259">
        <v>2.4</v>
      </c>
      <c r="AN259">
        <v>1.3458219665172699</v>
      </c>
      <c r="AO259">
        <v>109</v>
      </c>
      <c r="AP259">
        <v>3.6523009495982501E-3</v>
      </c>
      <c r="AQ259">
        <v>12.34</v>
      </c>
      <c r="AR259">
        <v>4.5107840711588096</v>
      </c>
      <c r="AS259">
        <v>-96611.7</v>
      </c>
      <c r="AT259">
        <v>0.47797774221794698</v>
      </c>
      <c r="AU259">
        <v>30264218.899999999</v>
      </c>
    </row>
    <row r="260" spans="1:47" ht="15" x14ac:dyDescent="0.25">
      <c r="A260" t="s">
        <v>1231</v>
      </c>
      <c r="B260" t="s">
        <v>736</v>
      </c>
      <c r="C260" t="s">
        <v>191</v>
      </c>
      <c r="D260" t="s">
        <v>953</v>
      </c>
      <c r="E260">
        <v>87.653000000000006</v>
      </c>
      <c r="F260">
        <v>5.58</v>
      </c>
      <c r="G260" s="129">
        <v>586658</v>
      </c>
      <c r="H260">
        <v>0.61449041110805003</v>
      </c>
      <c r="I260">
        <v>586658</v>
      </c>
      <c r="J260">
        <v>0</v>
      </c>
      <c r="K260">
        <v>0.67868095768608205</v>
      </c>
      <c r="L260" s="130">
        <v>206185.77480000001</v>
      </c>
      <c r="M260" s="129">
        <v>38244</v>
      </c>
      <c r="N260">
        <v>69</v>
      </c>
      <c r="O260">
        <v>26.339445999999999</v>
      </c>
      <c r="P260">
        <v>1</v>
      </c>
      <c r="Q260">
        <v>-37.79</v>
      </c>
      <c r="R260">
        <v>17547.7</v>
      </c>
      <c r="S260">
        <v>584.12370199999998</v>
      </c>
      <c r="T260">
        <v>756.85699693969798</v>
      </c>
      <c r="U260">
        <v>0.52145890494955505</v>
      </c>
      <c r="V260">
        <v>0.220631089885135</v>
      </c>
      <c r="W260">
        <v>0</v>
      </c>
      <c r="X260">
        <v>13542.9</v>
      </c>
      <c r="Y260">
        <v>38</v>
      </c>
      <c r="Z260">
        <v>70084.025263157906</v>
      </c>
      <c r="AA260">
        <v>14.156862745098</v>
      </c>
      <c r="AB260">
        <v>15.371676368421101</v>
      </c>
      <c r="AC260">
        <v>5.12</v>
      </c>
      <c r="AD260">
        <v>114.086660546875</v>
      </c>
      <c r="AE260">
        <v>0.18429999999999999</v>
      </c>
      <c r="AF260">
        <v>0.122303236880559</v>
      </c>
      <c r="AG260">
        <v>0.149544179535327</v>
      </c>
      <c r="AH260">
        <v>0.28591422245746601</v>
      </c>
      <c r="AI260">
        <v>303.58809168815401</v>
      </c>
      <c r="AJ260">
        <v>6.00316387812759</v>
      </c>
      <c r="AK260">
        <v>1.17792108631783</v>
      </c>
      <c r="AL260">
        <v>2.7397184393203702</v>
      </c>
      <c r="AM260">
        <v>0.5</v>
      </c>
      <c r="AN260">
        <v>1.33158843155492</v>
      </c>
      <c r="AO260">
        <v>106</v>
      </c>
      <c r="AP260">
        <v>0</v>
      </c>
      <c r="AQ260">
        <v>3.88</v>
      </c>
      <c r="AR260">
        <v>4.2089234469741301</v>
      </c>
      <c r="AS260">
        <v>-39607.18</v>
      </c>
      <c r="AT260">
        <v>0.69723625462851402</v>
      </c>
      <c r="AU260">
        <v>10250028.689999999</v>
      </c>
    </row>
    <row r="261" spans="1:47" ht="15" x14ac:dyDescent="0.25">
      <c r="A261" t="s">
        <v>1232</v>
      </c>
      <c r="B261" t="s">
        <v>666</v>
      </c>
      <c r="C261" t="s">
        <v>663</v>
      </c>
      <c r="D261" t="s">
        <v>950</v>
      </c>
      <c r="E261">
        <v>103.381</v>
      </c>
      <c r="F261">
        <v>-0.43</v>
      </c>
      <c r="G261" s="129">
        <v>-1474917</v>
      </c>
      <c r="H261">
        <v>0.84039861969837404</v>
      </c>
      <c r="I261">
        <v>-1457118</v>
      </c>
      <c r="J261">
        <v>0</v>
      </c>
      <c r="K261">
        <v>0.63596596426357399</v>
      </c>
      <c r="L261" s="130">
        <v>190761.55160000001</v>
      </c>
      <c r="M261" s="129">
        <v>55703</v>
      </c>
      <c r="N261">
        <v>3</v>
      </c>
      <c r="O261">
        <v>4.8833310000000001</v>
      </c>
      <c r="P261">
        <v>0</v>
      </c>
      <c r="Q261">
        <v>25.46</v>
      </c>
      <c r="R261">
        <v>13503.2</v>
      </c>
      <c r="S261">
        <v>598.96849399999996</v>
      </c>
      <c r="T261">
        <v>649.86016447449094</v>
      </c>
      <c r="U261">
        <v>8.4431210500364007E-2</v>
      </c>
      <c r="V261">
        <v>9.0287854105394694E-2</v>
      </c>
      <c r="W261">
        <v>0</v>
      </c>
      <c r="X261">
        <v>12445.8</v>
      </c>
      <c r="Y261">
        <v>42.04</v>
      </c>
      <c r="Z261">
        <v>64173.574452902001</v>
      </c>
      <c r="AA261">
        <v>17.3469387755102</v>
      </c>
      <c r="AB261">
        <v>14.2475854900095</v>
      </c>
      <c r="AC261">
        <v>5</v>
      </c>
      <c r="AD261">
        <v>119.7936988</v>
      </c>
      <c r="AE261">
        <v>0.17199999999999999</v>
      </c>
      <c r="AF261">
        <v>0.11077339099172601</v>
      </c>
      <c r="AG261">
        <v>0.15743326782658101</v>
      </c>
      <c r="AH261">
        <v>0.27959179148909502</v>
      </c>
      <c r="AI261">
        <v>274.02609927593301</v>
      </c>
      <c r="AJ261">
        <v>4.80817166566138</v>
      </c>
      <c r="AK261">
        <v>1.4333345518573399</v>
      </c>
      <c r="AL261">
        <v>1.61211663711746</v>
      </c>
      <c r="AM261">
        <v>0</v>
      </c>
      <c r="AN261">
        <v>1.2563581186361501</v>
      </c>
      <c r="AO261">
        <v>39</v>
      </c>
      <c r="AP261">
        <v>0</v>
      </c>
      <c r="AQ261">
        <v>5.74</v>
      </c>
      <c r="AR261">
        <v>4.4176615384615401</v>
      </c>
      <c r="AS261">
        <v>15707.05</v>
      </c>
      <c r="AT261">
        <v>0.786769262023989</v>
      </c>
      <c r="AU261">
        <v>8088009.2699999996</v>
      </c>
    </row>
    <row r="262" spans="1:47" ht="15" x14ac:dyDescent="0.25">
      <c r="A262" t="s">
        <v>1233</v>
      </c>
      <c r="B262" t="s">
        <v>504</v>
      </c>
      <c r="C262" t="s">
        <v>501</v>
      </c>
      <c r="D262" t="s">
        <v>954</v>
      </c>
      <c r="E262">
        <v>102.45099999999999</v>
      </c>
      <c r="F262">
        <v>5.48</v>
      </c>
      <c r="G262" s="129">
        <v>-910201</v>
      </c>
      <c r="H262">
        <v>0.18883648206960199</v>
      </c>
      <c r="I262">
        <v>-160878</v>
      </c>
      <c r="J262">
        <v>0</v>
      </c>
      <c r="K262">
        <v>0.818392346728265</v>
      </c>
      <c r="L262" s="130">
        <v>368976.2697</v>
      </c>
      <c r="M262" t="s">
        <v>944</v>
      </c>
      <c r="N262">
        <v>67</v>
      </c>
      <c r="O262">
        <v>19.650680000000001</v>
      </c>
      <c r="P262">
        <v>3</v>
      </c>
      <c r="Q262">
        <v>18</v>
      </c>
      <c r="R262">
        <v>17090</v>
      </c>
      <c r="S262">
        <v>2512.837587</v>
      </c>
      <c r="T262">
        <v>2855.4994707953601</v>
      </c>
      <c r="U262">
        <v>0</v>
      </c>
      <c r="V262">
        <v>0</v>
      </c>
      <c r="W262">
        <v>0</v>
      </c>
      <c r="X262">
        <v>15039.2</v>
      </c>
      <c r="Y262">
        <v>169.81</v>
      </c>
      <c r="Z262">
        <v>87664.902067016097</v>
      </c>
      <c r="AA262">
        <v>19.840909090909101</v>
      </c>
      <c r="AB262">
        <v>14.7979364407279</v>
      </c>
      <c r="AC262">
        <v>15</v>
      </c>
      <c r="AD262">
        <v>167.5225058</v>
      </c>
      <c r="AE262">
        <v>0.30709999999999998</v>
      </c>
      <c r="AF262">
        <v>0.123243997780042</v>
      </c>
      <c r="AG262">
        <v>0.183804528318393</v>
      </c>
      <c r="AH262">
        <v>0.30976012336277597</v>
      </c>
      <c r="AI262">
        <v>228.74657835974199</v>
      </c>
      <c r="AJ262">
        <v>7.1411895031863102</v>
      </c>
      <c r="AK262">
        <v>1.23262369890206</v>
      </c>
      <c r="AL262">
        <v>3.12672030243405</v>
      </c>
      <c r="AM262">
        <v>0</v>
      </c>
      <c r="AN262">
        <v>1.26743533713025</v>
      </c>
      <c r="AO262">
        <v>55</v>
      </c>
      <c r="AP262">
        <v>3.4838709677419401E-2</v>
      </c>
      <c r="AQ262">
        <v>26.76</v>
      </c>
      <c r="AR262">
        <v>6.3012380368949099</v>
      </c>
      <c r="AS262">
        <v>158927.95000000001</v>
      </c>
      <c r="AT262">
        <v>0.37894963598731302</v>
      </c>
      <c r="AU262">
        <v>42944459.009999998</v>
      </c>
    </row>
    <row r="263" spans="1:47" ht="15" x14ac:dyDescent="0.25">
      <c r="A263" t="s">
        <v>1234</v>
      </c>
      <c r="B263" t="s">
        <v>208</v>
      </c>
      <c r="C263" t="s">
        <v>209</v>
      </c>
      <c r="D263" t="s">
        <v>953</v>
      </c>
      <c r="E263">
        <v>87.796000000000006</v>
      </c>
      <c r="F263">
        <v>11.6</v>
      </c>
      <c r="G263" s="129">
        <v>1373639</v>
      </c>
      <c r="H263">
        <v>0.63226421373110298</v>
      </c>
      <c r="I263">
        <v>955075</v>
      </c>
      <c r="J263">
        <v>0</v>
      </c>
      <c r="K263">
        <v>0.72912826495706795</v>
      </c>
      <c r="L263" s="130">
        <v>246239.56280000001</v>
      </c>
      <c r="M263" s="129">
        <v>34359</v>
      </c>
      <c r="N263">
        <v>76</v>
      </c>
      <c r="O263">
        <v>147.745788</v>
      </c>
      <c r="P263">
        <v>4</v>
      </c>
      <c r="Q263">
        <v>193.7</v>
      </c>
      <c r="R263">
        <v>18885.900000000001</v>
      </c>
      <c r="S263">
        <v>3028.2722220000001</v>
      </c>
      <c r="T263">
        <v>4112.6499639888798</v>
      </c>
      <c r="U263">
        <v>0.47952427838239398</v>
      </c>
      <c r="V263">
        <v>0.21902597929652001</v>
      </c>
      <c r="W263">
        <v>2.7479759380760201E-2</v>
      </c>
      <c r="X263">
        <v>13906.2</v>
      </c>
      <c r="Y263">
        <v>231.98</v>
      </c>
      <c r="Z263">
        <v>89374.286576429004</v>
      </c>
      <c r="AA263">
        <v>12.834745762711901</v>
      </c>
      <c r="AB263">
        <v>13.0540228554186</v>
      </c>
      <c r="AC263">
        <v>16</v>
      </c>
      <c r="AD263">
        <v>189.267013875</v>
      </c>
      <c r="AE263">
        <v>0.3931</v>
      </c>
      <c r="AF263">
        <v>0.10986683508431901</v>
      </c>
      <c r="AG263">
        <v>0.127528169099837</v>
      </c>
      <c r="AH263">
        <v>0.240207916489658</v>
      </c>
      <c r="AI263">
        <v>242.79620394047899</v>
      </c>
      <c r="AJ263">
        <v>7.0109964053189904</v>
      </c>
      <c r="AK263">
        <v>1.17625647226193</v>
      </c>
      <c r="AL263">
        <v>3.8488322250980298</v>
      </c>
      <c r="AM263">
        <v>0</v>
      </c>
      <c r="AN263">
        <v>0.98942286144396796</v>
      </c>
      <c r="AO263">
        <v>22</v>
      </c>
      <c r="AP263">
        <v>8.7150127226463106E-2</v>
      </c>
      <c r="AQ263">
        <v>59.23</v>
      </c>
      <c r="AR263">
        <v>4.1348019586436404</v>
      </c>
      <c r="AS263">
        <v>144839.13</v>
      </c>
      <c r="AT263">
        <v>0.35937067160477398</v>
      </c>
      <c r="AU263">
        <v>57191497.43</v>
      </c>
    </row>
    <row r="264" spans="1:47" ht="15" x14ac:dyDescent="0.25">
      <c r="A264" t="s">
        <v>1235</v>
      </c>
      <c r="B264" t="s">
        <v>210</v>
      </c>
      <c r="C264" t="s">
        <v>211</v>
      </c>
      <c r="D264" t="s">
        <v>951</v>
      </c>
      <c r="E264">
        <v>79.353999999999999</v>
      </c>
      <c r="F264">
        <v>-4.5599999999999996</v>
      </c>
      <c r="G264" s="129">
        <v>1625525</v>
      </c>
      <c r="H264">
        <v>0.48334134187053601</v>
      </c>
      <c r="I264">
        <v>1751354</v>
      </c>
      <c r="J264">
        <v>0</v>
      </c>
      <c r="K264">
        <v>0.76636044593973296</v>
      </c>
      <c r="L264" s="130">
        <v>139672.65150000001</v>
      </c>
      <c r="M264" s="129">
        <v>36257</v>
      </c>
      <c r="N264">
        <v>70</v>
      </c>
      <c r="O264">
        <v>54.828282999999999</v>
      </c>
      <c r="P264">
        <v>0</v>
      </c>
      <c r="Q264">
        <v>11.76</v>
      </c>
      <c r="R264">
        <v>14535.5</v>
      </c>
      <c r="S264">
        <v>1760.0191170000001</v>
      </c>
      <c r="T264">
        <v>2483.92025936135</v>
      </c>
      <c r="U264">
        <v>0.63559874276070105</v>
      </c>
      <c r="V264">
        <v>0.22334686890790201</v>
      </c>
      <c r="W264">
        <v>1.45165718674407E-2</v>
      </c>
      <c r="X264">
        <v>10299.4</v>
      </c>
      <c r="Y264">
        <v>134.02000000000001</v>
      </c>
      <c r="Z264">
        <v>61123.588494254604</v>
      </c>
      <c r="AA264">
        <v>13.6204379562044</v>
      </c>
      <c r="AB264">
        <v>13.1325109461274</v>
      </c>
      <c r="AC264">
        <v>17</v>
      </c>
      <c r="AD264">
        <v>103.53053629411799</v>
      </c>
      <c r="AE264">
        <v>0.20880000000000001</v>
      </c>
      <c r="AF264">
        <v>0.118154340586188</v>
      </c>
      <c r="AG264">
        <v>0.19698495479560901</v>
      </c>
      <c r="AH264">
        <v>0.31740351124954802</v>
      </c>
      <c r="AI264">
        <v>175.436730781828</v>
      </c>
      <c r="AJ264">
        <v>6.8716426036039504</v>
      </c>
      <c r="AK264">
        <v>1.36082510719884</v>
      </c>
      <c r="AL264">
        <v>3.8342874677755798</v>
      </c>
      <c r="AM264">
        <v>0.5</v>
      </c>
      <c r="AN264">
        <v>1.31383880579734</v>
      </c>
      <c r="AO264">
        <v>119</v>
      </c>
      <c r="AP264">
        <v>0</v>
      </c>
      <c r="AQ264">
        <v>6.03</v>
      </c>
      <c r="AR264">
        <v>3.8512424480981098</v>
      </c>
      <c r="AS264">
        <v>51922.889999999898</v>
      </c>
      <c r="AT264">
        <v>0.56907841466865705</v>
      </c>
      <c r="AU264">
        <v>25582785.609999999</v>
      </c>
    </row>
    <row r="265" spans="1:47" ht="15" x14ac:dyDescent="0.25">
      <c r="A265" t="s">
        <v>1236</v>
      </c>
      <c r="B265" t="s">
        <v>212</v>
      </c>
      <c r="C265" t="s">
        <v>140</v>
      </c>
      <c r="D265" t="s">
        <v>954</v>
      </c>
      <c r="E265">
        <v>91.805999999999997</v>
      </c>
      <c r="F265">
        <v>10.45</v>
      </c>
      <c r="G265" s="129">
        <v>9736058</v>
      </c>
      <c r="H265">
        <v>0.21798748225925799</v>
      </c>
      <c r="I265">
        <v>9736058</v>
      </c>
      <c r="J265">
        <v>1.6129777697435001E-3</v>
      </c>
      <c r="K265">
        <v>0.78994119772157301</v>
      </c>
      <c r="L265" s="130">
        <v>203458.05850000001</v>
      </c>
      <c r="M265" s="129">
        <v>42893</v>
      </c>
      <c r="N265">
        <v>0</v>
      </c>
      <c r="O265">
        <v>232.53805299999999</v>
      </c>
      <c r="P265">
        <v>7</v>
      </c>
      <c r="Q265">
        <v>-43.55</v>
      </c>
      <c r="R265">
        <v>16551.3</v>
      </c>
      <c r="S265">
        <v>7717.8364940000001</v>
      </c>
      <c r="T265">
        <v>9919.0044491179997</v>
      </c>
      <c r="U265">
        <v>0.48728266618808203</v>
      </c>
      <c r="V265">
        <v>0.17263227369947401</v>
      </c>
      <c r="W265">
        <v>3.2445079290636801E-2</v>
      </c>
      <c r="X265">
        <v>12878.3</v>
      </c>
      <c r="Y265">
        <v>502.07</v>
      </c>
      <c r="Z265">
        <v>82151.774055410599</v>
      </c>
      <c r="AA265">
        <v>16.373665480427</v>
      </c>
      <c r="AB265">
        <v>15.3720327723226</v>
      </c>
      <c r="AC265">
        <v>43.68</v>
      </c>
      <c r="AD265">
        <v>176.69039592490799</v>
      </c>
      <c r="AE265">
        <v>0.38080000000000003</v>
      </c>
      <c r="AF265">
        <v>0.105839628247756</v>
      </c>
      <c r="AG265">
        <v>0.20902998144589799</v>
      </c>
      <c r="AH265">
        <v>0.32268952797600498</v>
      </c>
      <c r="AI265">
        <v>191.16562020288899</v>
      </c>
      <c r="AJ265">
        <v>6.68792232535914</v>
      </c>
      <c r="AK265">
        <v>0.76838521470666998</v>
      </c>
      <c r="AL265">
        <v>4.18954723004504</v>
      </c>
      <c r="AM265">
        <v>3.4</v>
      </c>
      <c r="AN265">
        <v>0.69916562510296798</v>
      </c>
      <c r="AO265">
        <v>22</v>
      </c>
      <c r="AP265">
        <v>0.15604186489058</v>
      </c>
      <c r="AQ265">
        <v>110.91</v>
      </c>
      <c r="AR265">
        <v>4.2020633372747698</v>
      </c>
      <c r="AS265">
        <v>252570.06</v>
      </c>
      <c r="AT265">
        <v>0.51632201485310303</v>
      </c>
      <c r="AU265">
        <v>127740166.81999999</v>
      </c>
    </row>
    <row r="266" spans="1:47" ht="15" x14ac:dyDescent="0.25">
      <c r="A266" t="s">
        <v>1237</v>
      </c>
      <c r="B266" t="s">
        <v>574</v>
      </c>
      <c r="C266" t="s">
        <v>172</v>
      </c>
      <c r="D266" t="s">
        <v>954</v>
      </c>
      <c r="E266">
        <v>88.171999999999997</v>
      </c>
      <c r="F266">
        <v>4.1100000000000003</v>
      </c>
      <c r="G266" s="129">
        <v>684395</v>
      </c>
      <c r="H266">
        <v>0.597747409877467</v>
      </c>
      <c r="I266">
        <v>899235</v>
      </c>
      <c r="J266">
        <v>0</v>
      </c>
      <c r="K266">
        <v>0.71678813898083904</v>
      </c>
      <c r="L266" s="130">
        <v>265077.63339999999</v>
      </c>
      <c r="M266" s="129">
        <v>47313</v>
      </c>
      <c r="N266">
        <v>0</v>
      </c>
      <c r="O266">
        <v>26.201067999999999</v>
      </c>
      <c r="P266">
        <v>0</v>
      </c>
      <c r="Q266">
        <v>91.41</v>
      </c>
      <c r="R266">
        <v>12535.1</v>
      </c>
      <c r="S266">
        <v>1464.2582460000001</v>
      </c>
      <c r="T266">
        <v>1721.6372135409399</v>
      </c>
      <c r="U266">
        <v>0.32031906139595001</v>
      </c>
      <c r="V266">
        <v>0.125763582689771</v>
      </c>
      <c r="W266">
        <v>0</v>
      </c>
      <c r="X266">
        <v>10661.1</v>
      </c>
      <c r="Y266">
        <v>79.09</v>
      </c>
      <c r="Z266">
        <v>66996.595650524701</v>
      </c>
      <c r="AA266">
        <v>13.3414634146341</v>
      </c>
      <c r="AB266">
        <v>18.513822809457601</v>
      </c>
      <c r="AC266">
        <v>7</v>
      </c>
      <c r="AD266">
        <v>209.179749428571</v>
      </c>
      <c r="AE266">
        <v>0.54049999999999998</v>
      </c>
      <c r="AF266">
        <v>0.113476091183774</v>
      </c>
      <c r="AG266">
        <v>0.15829375447498201</v>
      </c>
      <c r="AH266">
        <v>0.27773193271871499</v>
      </c>
      <c r="AI266">
        <v>171.15628386223901</v>
      </c>
      <c r="AJ266">
        <v>6.5484228524002797</v>
      </c>
      <c r="AK266">
        <v>1.4173720856925101</v>
      </c>
      <c r="AL266">
        <v>3.5698022879533302</v>
      </c>
      <c r="AM266">
        <v>2</v>
      </c>
      <c r="AN266">
        <v>1.1487678508171799</v>
      </c>
      <c r="AO266">
        <v>63</v>
      </c>
      <c r="AP266">
        <v>7.3206442166910699E-3</v>
      </c>
      <c r="AQ266">
        <v>10.44</v>
      </c>
      <c r="AR266">
        <v>4.2688295602825104</v>
      </c>
      <c r="AS266">
        <v>57883.8500000001</v>
      </c>
      <c r="AT266">
        <v>0.41677150378234001</v>
      </c>
      <c r="AU266">
        <v>18354592.329999998</v>
      </c>
    </row>
    <row r="267" spans="1:47" ht="15" x14ac:dyDescent="0.25">
      <c r="A267" t="s">
        <v>1238</v>
      </c>
      <c r="B267" t="s">
        <v>757</v>
      </c>
      <c r="C267" t="s">
        <v>182</v>
      </c>
      <c r="D267" t="s">
        <v>951</v>
      </c>
      <c r="E267">
        <v>97.510999999999996</v>
      </c>
      <c r="F267">
        <v>-3.65</v>
      </c>
      <c r="G267" s="129">
        <v>2063233</v>
      </c>
      <c r="H267">
        <v>0.18495234031601801</v>
      </c>
      <c r="I267">
        <v>2255379</v>
      </c>
      <c r="J267">
        <v>3.32219152449993E-3</v>
      </c>
      <c r="K267">
        <v>0.67686984469381595</v>
      </c>
      <c r="L267" s="130">
        <v>250504.57500000001</v>
      </c>
      <c r="M267" s="129">
        <v>55925</v>
      </c>
      <c r="N267">
        <v>138</v>
      </c>
      <c r="O267">
        <v>81.137876000000006</v>
      </c>
      <c r="P267">
        <v>2.82</v>
      </c>
      <c r="Q267">
        <v>49.73</v>
      </c>
      <c r="R267">
        <v>14113.6</v>
      </c>
      <c r="S267">
        <v>4844.8800869999995</v>
      </c>
      <c r="T267">
        <v>6084.0756083329297</v>
      </c>
      <c r="U267">
        <v>0.25960026820370702</v>
      </c>
      <c r="V267">
        <v>0.15672755142845701</v>
      </c>
      <c r="W267">
        <v>9.6486896188479401E-2</v>
      </c>
      <c r="X267">
        <v>11238.9</v>
      </c>
      <c r="Y267">
        <v>267.36</v>
      </c>
      <c r="Z267">
        <v>78272.2059769599</v>
      </c>
      <c r="AA267">
        <v>15.3257328990228</v>
      </c>
      <c r="AB267">
        <v>18.121185244614001</v>
      </c>
      <c r="AC267">
        <v>25</v>
      </c>
      <c r="AD267">
        <v>193.79520348</v>
      </c>
      <c r="AE267">
        <v>0.38080000000000003</v>
      </c>
      <c r="AF267">
        <v>0.119679595798557</v>
      </c>
      <c r="AG267">
        <v>0.170505153332002</v>
      </c>
      <c r="AH267">
        <v>0.29417920763439898</v>
      </c>
      <c r="AI267">
        <v>139.348959701095</v>
      </c>
      <c r="AJ267">
        <v>5.5096232275609598</v>
      </c>
      <c r="AK267">
        <v>1.33527635459297</v>
      </c>
      <c r="AL267">
        <v>2.1872548949904398</v>
      </c>
      <c r="AM267">
        <v>3</v>
      </c>
      <c r="AN267">
        <v>0.99854511767176102</v>
      </c>
      <c r="AO267">
        <v>21</v>
      </c>
      <c r="AP267">
        <v>3.7083595223130102E-2</v>
      </c>
      <c r="AQ267">
        <v>147.81</v>
      </c>
      <c r="AR267">
        <v>4.0250026672539096</v>
      </c>
      <c r="AS267">
        <v>305459.15000000002</v>
      </c>
      <c r="AT267">
        <v>0.48834828652156298</v>
      </c>
      <c r="AU267">
        <v>68378529.870000005</v>
      </c>
    </row>
    <row r="268" spans="1:47" ht="15" x14ac:dyDescent="0.25">
      <c r="A268" t="s">
        <v>1239</v>
      </c>
      <c r="B268" t="s">
        <v>550</v>
      </c>
      <c r="C268" t="s">
        <v>268</v>
      </c>
      <c r="D268" t="s">
        <v>953</v>
      </c>
      <c r="E268">
        <v>100.961</v>
      </c>
      <c r="F268">
        <v>7.89</v>
      </c>
      <c r="G268" s="129">
        <v>69401</v>
      </c>
      <c r="H268">
        <v>0.58341842748684003</v>
      </c>
      <c r="I268">
        <v>-73804</v>
      </c>
      <c r="J268">
        <v>0</v>
      </c>
      <c r="K268">
        <v>0.78220056251970504</v>
      </c>
      <c r="L268" s="130">
        <v>372168.91489999997</v>
      </c>
      <c r="M268" t="s">
        <v>944</v>
      </c>
      <c r="N268">
        <v>27</v>
      </c>
      <c r="O268">
        <v>8.169492</v>
      </c>
      <c r="P268">
        <v>1</v>
      </c>
      <c r="Q268">
        <v>-3</v>
      </c>
      <c r="R268">
        <v>15465.9</v>
      </c>
      <c r="S268">
        <v>1082.1363409999999</v>
      </c>
      <c r="T268">
        <v>1198.20802401628</v>
      </c>
      <c r="U268">
        <v>0</v>
      </c>
      <c r="V268">
        <v>0</v>
      </c>
      <c r="W268">
        <v>0</v>
      </c>
      <c r="X268">
        <v>13967.7</v>
      </c>
      <c r="Y268">
        <v>71.400000000000006</v>
      </c>
      <c r="Z268">
        <v>75845.784313725497</v>
      </c>
      <c r="AA268">
        <v>15.712328767123299</v>
      </c>
      <c r="AB268">
        <v>15.155971162465001</v>
      </c>
      <c r="AC268">
        <v>8.4499999999999993</v>
      </c>
      <c r="AD268">
        <v>128.063472307692</v>
      </c>
      <c r="AE268">
        <v>0.44230000000000003</v>
      </c>
      <c r="AF268">
        <v>0.10988261705188999</v>
      </c>
      <c r="AG268">
        <v>0.12825233974238701</v>
      </c>
      <c r="AH268">
        <v>0.23819867564268701</v>
      </c>
      <c r="AI268">
        <v>202.01243754367201</v>
      </c>
      <c r="AJ268">
        <v>6.4687164520482101</v>
      </c>
      <c r="AK268">
        <v>1.19171546853915</v>
      </c>
      <c r="AL268">
        <v>3.6309322293634598</v>
      </c>
      <c r="AM268">
        <v>2.0499999999999998</v>
      </c>
      <c r="AN268">
        <v>0.62021981577751595</v>
      </c>
      <c r="AO268">
        <v>25</v>
      </c>
      <c r="AP268">
        <v>0.128205128205128</v>
      </c>
      <c r="AQ268">
        <v>20.239999999999998</v>
      </c>
      <c r="AR268" t="s">
        <v>944</v>
      </c>
      <c r="AS268">
        <v>-51465.84</v>
      </c>
      <c r="AT268" t="s">
        <v>944</v>
      </c>
      <c r="AU268">
        <v>16736245.140000001</v>
      </c>
    </row>
    <row r="269" spans="1:47" ht="15" x14ac:dyDescent="0.25">
      <c r="A269" t="s">
        <v>1240</v>
      </c>
      <c r="B269" t="s">
        <v>743</v>
      </c>
      <c r="C269" t="s">
        <v>191</v>
      </c>
      <c r="D269" t="s">
        <v>951</v>
      </c>
      <c r="E269">
        <v>85.545000000000002</v>
      </c>
      <c r="F269">
        <v>-4.8600000000000003</v>
      </c>
      <c r="G269" s="129">
        <v>1504796</v>
      </c>
      <c r="H269">
        <v>0.35631656333339101</v>
      </c>
      <c r="I269">
        <v>1244054</v>
      </c>
      <c r="J269">
        <v>1.33281273567839E-2</v>
      </c>
      <c r="K269">
        <v>0.66213484856679705</v>
      </c>
      <c r="L269" s="130">
        <v>135377.1949</v>
      </c>
      <c r="M269" s="129">
        <v>35811</v>
      </c>
      <c r="N269">
        <v>30</v>
      </c>
      <c r="O269">
        <v>44.96922</v>
      </c>
      <c r="P269">
        <v>1</v>
      </c>
      <c r="Q269">
        <v>184.26</v>
      </c>
      <c r="R269">
        <v>14481.1</v>
      </c>
      <c r="S269">
        <v>998.02792499999998</v>
      </c>
      <c r="T269">
        <v>1267.71973700485</v>
      </c>
      <c r="U269">
        <v>0.73271652393894704</v>
      </c>
      <c r="V269">
        <v>0.14016646778696101</v>
      </c>
      <c r="W269">
        <v>0</v>
      </c>
      <c r="X269">
        <v>11400.5</v>
      </c>
      <c r="Y269">
        <v>71.55</v>
      </c>
      <c r="Z269">
        <v>67214.039552760296</v>
      </c>
      <c r="AA269">
        <v>15.518072289156599</v>
      </c>
      <c r="AB269">
        <v>13.948678197065</v>
      </c>
      <c r="AC269">
        <v>6.68</v>
      </c>
      <c r="AD269">
        <v>149.40537799401201</v>
      </c>
      <c r="AE269">
        <v>0.41770000000000002</v>
      </c>
      <c r="AF269">
        <v>0.102075296578524</v>
      </c>
      <c r="AG269">
        <v>0.16727954254491401</v>
      </c>
      <c r="AH269">
        <v>0.27470206088691601</v>
      </c>
      <c r="AI269">
        <v>220.136124948608</v>
      </c>
      <c r="AJ269">
        <v>6.5501319969777203</v>
      </c>
      <c r="AK269">
        <v>1.3149903505657701</v>
      </c>
      <c r="AL269">
        <v>3.24011429117623</v>
      </c>
      <c r="AM269">
        <v>3.5</v>
      </c>
      <c r="AN269">
        <v>1.2173984496135599</v>
      </c>
      <c r="AO269">
        <v>36</v>
      </c>
      <c r="AP269">
        <v>8.4317032040472206E-3</v>
      </c>
      <c r="AQ269">
        <v>16.39</v>
      </c>
      <c r="AR269">
        <v>3.6462744711719299</v>
      </c>
      <c r="AS269">
        <v>17284.2</v>
      </c>
      <c r="AT269">
        <v>0.64277315242011401</v>
      </c>
      <c r="AU269">
        <v>14452590.83</v>
      </c>
    </row>
    <row r="270" spans="1:47" ht="15" x14ac:dyDescent="0.25">
      <c r="A270" t="s">
        <v>1241</v>
      </c>
      <c r="B270" t="s">
        <v>709</v>
      </c>
      <c r="C270" t="s">
        <v>99</v>
      </c>
      <c r="D270" t="s">
        <v>954</v>
      </c>
      <c r="E270">
        <v>102.57599999999999</v>
      </c>
      <c r="F270">
        <v>5.32</v>
      </c>
      <c r="G270" s="129">
        <v>-2121432</v>
      </c>
      <c r="H270">
        <v>0.219482403054195</v>
      </c>
      <c r="I270">
        <v>-2035322</v>
      </c>
      <c r="J270">
        <v>8.4541693128547604E-3</v>
      </c>
      <c r="K270">
        <v>0.842639297586529</v>
      </c>
      <c r="L270" s="130">
        <v>185242.90100000001</v>
      </c>
      <c r="M270" s="129">
        <v>47657.5</v>
      </c>
      <c r="N270">
        <v>240</v>
      </c>
      <c r="O270">
        <v>51.513119000000003</v>
      </c>
      <c r="P270">
        <v>0.83</v>
      </c>
      <c r="Q270">
        <v>-30.29</v>
      </c>
      <c r="R270">
        <v>12644.8</v>
      </c>
      <c r="S270">
        <v>3194.744091</v>
      </c>
      <c r="T270">
        <v>3766.1048109245598</v>
      </c>
      <c r="U270">
        <v>0.225601665361884</v>
      </c>
      <c r="V270">
        <v>0.116412573224406</v>
      </c>
      <c r="W270">
        <v>1.40781644959318E-2</v>
      </c>
      <c r="X270">
        <v>10726.4</v>
      </c>
      <c r="Y270">
        <v>182.31</v>
      </c>
      <c r="Z270">
        <v>70595.515221326306</v>
      </c>
      <c r="AA270">
        <v>15.7248677248677</v>
      </c>
      <c r="AB270">
        <v>17.5236909165707</v>
      </c>
      <c r="AC270">
        <v>18</v>
      </c>
      <c r="AD270">
        <v>177.48578283333299</v>
      </c>
      <c r="AE270">
        <v>0.36859999999999998</v>
      </c>
      <c r="AF270">
        <v>0.105021521344158</v>
      </c>
      <c r="AG270">
        <v>0.19449487408587199</v>
      </c>
      <c r="AH270">
        <v>0.30194808345510699</v>
      </c>
      <c r="AI270">
        <v>141.424786189549</v>
      </c>
      <c r="AJ270">
        <v>7.6879793322945602</v>
      </c>
      <c r="AK270">
        <v>1.2124440922853601</v>
      </c>
      <c r="AL270">
        <v>2.9387315411583499</v>
      </c>
      <c r="AM270">
        <v>1.5</v>
      </c>
      <c r="AN270">
        <v>0.82691665897764399</v>
      </c>
      <c r="AO270">
        <v>27</v>
      </c>
      <c r="AP270">
        <v>1.6E-2</v>
      </c>
      <c r="AQ270">
        <v>71.7</v>
      </c>
      <c r="AR270">
        <v>4.7325868913660702</v>
      </c>
      <c r="AS270">
        <v>-30999.22</v>
      </c>
      <c r="AT270">
        <v>0.33609542996378</v>
      </c>
      <c r="AU270">
        <v>40396792.43</v>
      </c>
    </row>
    <row r="271" spans="1:47" ht="15" x14ac:dyDescent="0.25">
      <c r="A271" t="s">
        <v>1242</v>
      </c>
      <c r="B271" t="s">
        <v>779</v>
      </c>
      <c r="C271" t="s">
        <v>123</v>
      </c>
      <c r="D271" t="s">
        <v>952</v>
      </c>
      <c r="E271">
        <v>86.694000000000003</v>
      </c>
      <c r="F271">
        <v>-9.33</v>
      </c>
      <c r="G271" t="s">
        <v>973</v>
      </c>
      <c r="H271" t="s">
        <v>973</v>
      </c>
      <c r="I271" t="s">
        <v>973</v>
      </c>
      <c r="J271" t="s">
        <v>973</v>
      </c>
      <c r="K271" t="s">
        <v>973</v>
      </c>
      <c r="L271" s="130">
        <v>186779.86180000001</v>
      </c>
      <c r="M271" s="129">
        <v>43022</v>
      </c>
      <c r="N271">
        <v>67</v>
      </c>
      <c r="O271">
        <v>45.588289000000003</v>
      </c>
      <c r="P271">
        <v>0</v>
      </c>
      <c r="Q271">
        <v>71.12</v>
      </c>
      <c r="R271">
        <v>14247.9</v>
      </c>
      <c r="S271">
        <v>1531.5608239999999</v>
      </c>
      <c r="T271">
        <v>1827.36863041323</v>
      </c>
      <c r="U271">
        <v>0.437742940726982</v>
      </c>
      <c r="V271">
        <v>0.11563635620912199</v>
      </c>
      <c r="W271">
        <v>9.1410016374250096E-3</v>
      </c>
      <c r="X271">
        <v>11941.5</v>
      </c>
      <c r="Y271">
        <v>105.67</v>
      </c>
      <c r="Z271">
        <v>68417.691587016205</v>
      </c>
      <c r="AA271">
        <v>13.695652173913</v>
      </c>
      <c r="AB271">
        <v>14.4938092552285</v>
      </c>
      <c r="AC271">
        <v>9</v>
      </c>
      <c r="AD271">
        <v>170.173424888889</v>
      </c>
      <c r="AE271">
        <v>0.18429999999999999</v>
      </c>
      <c r="AF271">
        <v>0.11699621173863101</v>
      </c>
      <c r="AG271">
        <v>0.176390438305118</v>
      </c>
      <c r="AH271">
        <v>0.29802587934428998</v>
      </c>
      <c r="AI271">
        <v>222.64868274013801</v>
      </c>
      <c r="AJ271">
        <v>5.8548112316715502</v>
      </c>
      <c r="AK271">
        <v>1.3219484164222901</v>
      </c>
      <c r="AL271">
        <v>3.6222766568915001</v>
      </c>
      <c r="AM271">
        <v>1.4</v>
      </c>
      <c r="AN271">
        <v>0.87333546962077901</v>
      </c>
      <c r="AO271">
        <v>37</v>
      </c>
      <c r="AP271">
        <v>2.47641509433962E-2</v>
      </c>
      <c r="AQ271">
        <v>21.92</v>
      </c>
      <c r="AR271">
        <v>3.9479812733197899</v>
      </c>
      <c r="AS271">
        <v>28075.840000000098</v>
      </c>
      <c r="AT271">
        <v>0.460833440882296</v>
      </c>
      <c r="AU271">
        <v>21821485.25</v>
      </c>
    </row>
    <row r="272" spans="1:47" ht="15" x14ac:dyDescent="0.25">
      <c r="A272" t="s">
        <v>1243</v>
      </c>
      <c r="B272" t="s">
        <v>737</v>
      </c>
      <c r="C272" t="s">
        <v>191</v>
      </c>
      <c r="D272" t="s">
        <v>950</v>
      </c>
      <c r="E272">
        <v>99.424999999999997</v>
      </c>
      <c r="F272">
        <v>-0.09</v>
      </c>
      <c r="G272" s="129">
        <v>1602117</v>
      </c>
      <c r="H272">
        <v>0.12555960614765799</v>
      </c>
      <c r="I272">
        <v>264529</v>
      </c>
      <c r="J272">
        <v>0</v>
      </c>
      <c r="K272">
        <v>0.73874990442428501</v>
      </c>
      <c r="L272" s="130">
        <v>183566.46580000001</v>
      </c>
      <c r="M272" s="129">
        <v>41487.5</v>
      </c>
      <c r="N272">
        <v>50</v>
      </c>
      <c r="O272">
        <v>55.962164000000001</v>
      </c>
      <c r="P272">
        <v>4</v>
      </c>
      <c r="Q272">
        <v>-43.9</v>
      </c>
      <c r="R272">
        <v>11370.3</v>
      </c>
      <c r="S272">
        <v>1464.9372980000001</v>
      </c>
      <c r="T272">
        <v>1667.9180945540199</v>
      </c>
      <c r="U272">
        <v>0.3033571611609</v>
      </c>
      <c r="V272">
        <v>9.7093984291469704E-2</v>
      </c>
      <c r="W272">
        <v>3.3168122667322501E-3</v>
      </c>
      <c r="X272">
        <v>9986.5</v>
      </c>
      <c r="Y272">
        <v>92.2</v>
      </c>
      <c r="Z272">
        <v>62687.883405639899</v>
      </c>
      <c r="AA272">
        <v>13.920792079207899</v>
      </c>
      <c r="AB272">
        <v>15.888690867678999</v>
      </c>
      <c r="AC272">
        <v>9.2100000000000009</v>
      </c>
      <c r="AD272">
        <v>159.05942432139</v>
      </c>
      <c r="AE272">
        <v>0.44230000000000003</v>
      </c>
      <c r="AF272">
        <v>0.11038104294623199</v>
      </c>
      <c r="AG272">
        <v>0.176500362339849</v>
      </c>
      <c r="AH272">
        <v>0.290146362803545</v>
      </c>
      <c r="AI272">
        <v>137.95812303770001</v>
      </c>
      <c r="AJ272">
        <v>9.2811047006432492</v>
      </c>
      <c r="AK272">
        <v>1.5454816922315699</v>
      </c>
      <c r="AL272">
        <v>4.33743221177635</v>
      </c>
      <c r="AM272">
        <v>1.9</v>
      </c>
      <c r="AN272">
        <v>0.97152655744970695</v>
      </c>
      <c r="AO272">
        <v>28</v>
      </c>
      <c r="AP272">
        <v>5.7273768613974804E-3</v>
      </c>
      <c r="AQ272">
        <v>31.04</v>
      </c>
      <c r="AR272">
        <v>5.5160569354807798</v>
      </c>
      <c r="AS272">
        <v>69676.63</v>
      </c>
      <c r="AT272">
        <v>0.33544856273508</v>
      </c>
      <c r="AU272">
        <v>16656722.66</v>
      </c>
    </row>
    <row r="273" spans="1:47" ht="15" x14ac:dyDescent="0.25">
      <c r="A273" t="s">
        <v>1244</v>
      </c>
      <c r="B273" t="s">
        <v>213</v>
      </c>
      <c r="C273" t="s">
        <v>108</v>
      </c>
      <c r="D273" t="s">
        <v>950</v>
      </c>
      <c r="E273">
        <v>94.212000000000003</v>
      </c>
      <c r="F273">
        <v>0.43</v>
      </c>
      <c r="G273" s="129">
        <v>2160366</v>
      </c>
      <c r="H273">
        <v>0.57264140652338802</v>
      </c>
      <c r="I273">
        <v>1660366</v>
      </c>
      <c r="J273">
        <v>0</v>
      </c>
      <c r="K273">
        <v>0.80717005248797502</v>
      </c>
      <c r="L273" s="130">
        <v>320579.35430000001</v>
      </c>
      <c r="M273" t="s">
        <v>944</v>
      </c>
      <c r="N273">
        <v>48</v>
      </c>
      <c r="O273">
        <v>118.168357</v>
      </c>
      <c r="P273">
        <v>8</v>
      </c>
      <c r="Q273">
        <v>-30.6</v>
      </c>
      <c r="R273">
        <v>20168.5</v>
      </c>
      <c r="S273">
        <v>4312.7814619999999</v>
      </c>
      <c r="T273">
        <v>5597.8233828420498</v>
      </c>
      <c r="U273">
        <v>0</v>
      </c>
      <c r="V273">
        <v>0</v>
      </c>
      <c r="W273">
        <v>0</v>
      </c>
      <c r="X273">
        <v>15538.6</v>
      </c>
      <c r="Y273">
        <v>331.4</v>
      </c>
      <c r="Z273">
        <v>91947.139951720004</v>
      </c>
      <c r="AA273">
        <v>17.3976261127596</v>
      </c>
      <c r="AB273">
        <v>13.0138245684973</v>
      </c>
      <c r="AC273">
        <v>37</v>
      </c>
      <c r="AD273">
        <v>116.561661135135</v>
      </c>
      <c r="AE273">
        <v>0.31940000000000002</v>
      </c>
      <c r="AF273">
        <v>0.109852672309027</v>
      </c>
      <c r="AG273">
        <v>0.16188601711525699</v>
      </c>
      <c r="AH273">
        <v>0.27476422249782501</v>
      </c>
      <c r="AI273">
        <v>268.43743653617099</v>
      </c>
      <c r="AJ273">
        <v>7.87500391289025</v>
      </c>
      <c r="AK273">
        <v>1.5391907054604299</v>
      </c>
      <c r="AL273">
        <v>4.6481713327667</v>
      </c>
      <c r="AM273">
        <v>1.5</v>
      </c>
      <c r="AN273" t="s">
        <v>944</v>
      </c>
      <c r="AO273">
        <v>6</v>
      </c>
      <c r="AP273">
        <v>0.39610389610389601</v>
      </c>
      <c r="AQ273" t="s">
        <v>944</v>
      </c>
      <c r="AR273">
        <v>4.7728588234938298</v>
      </c>
      <c r="AS273">
        <v>115628.19</v>
      </c>
      <c r="AT273">
        <v>0.358511866867539</v>
      </c>
      <c r="AU273">
        <v>86982306.700000003</v>
      </c>
    </row>
    <row r="274" spans="1:47" ht="15" x14ac:dyDescent="0.25">
      <c r="A274" t="s">
        <v>1245</v>
      </c>
      <c r="B274" t="s">
        <v>560</v>
      </c>
      <c r="C274" t="s">
        <v>199</v>
      </c>
      <c r="D274" t="s">
        <v>954</v>
      </c>
      <c r="E274">
        <v>84.784999999999997</v>
      </c>
      <c r="F274">
        <v>3.38</v>
      </c>
      <c r="G274" s="129">
        <v>1929875</v>
      </c>
      <c r="H274">
        <v>0.55661621263229399</v>
      </c>
      <c r="I274">
        <v>2022576</v>
      </c>
      <c r="J274">
        <v>9.9907710615324205E-3</v>
      </c>
      <c r="K274">
        <v>0.69675605734295298</v>
      </c>
      <c r="L274" s="130">
        <v>323298.43829999998</v>
      </c>
      <c r="M274" s="129">
        <v>44308</v>
      </c>
      <c r="N274">
        <v>97</v>
      </c>
      <c r="O274">
        <v>77.948860999999994</v>
      </c>
      <c r="P274">
        <v>6</v>
      </c>
      <c r="Q274">
        <v>-82.74</v>
      </c>
      <c r="R274">
        <v>16396.2</v>
      </c>
      <c r="S274">
        <v>1624.7939180000001</v>
      </c>
      <c r="T274">
        <v>2097.6514317495898</v>
      </c>
      <c r="U274">
        <v>0.52834216419069602</v>
      </c>
      <c r="V274">
        <v>0.18646979942720299</v>
      </c>
      <c r="W274">
        <v>6.4425007282677398E-3</v>
      </c>
      <c r="X274">
        <v>12700.1</v>
      </c>
      <c r="Y274">
        <v>122.69</v>
      </c>
      <c r="Z274">
        <v>69911.908713016499</v>
      </c>
      <c r="AA274">
        <v>16.714285714285701</v>
      </c>
      <c r="AB274">
        <v>13.243083527589899</v>
      </c>
      <c r="AC274">
        <v>17.5</v>
      </c>
      <c r="AD274">
        <v>92.845366742857195</v>
      </c>
      <c r="AE274" t="s">
        <v>944</v>
      </c>
      <c r="AF274">
        <v>0.101974461773188</v>
      </c>
      <c r="AG274">
        <v>0.18434588131473001</v>
      </c>
      <c r="AH274">
        <v>0.290812957215215</v>
      </c>
      <c r="AI274">
        <v>187.05633781182101</v>
      </c>
      <c r="AJ274">
        <v>8.8450303690347702</v>
      </c>
      <c r="AK274">
        <v>1.7364902542707501</v>
      </c>
      <c r="AL274">
        <v>3.02464906161986</v>
      </c>
      <c r="AM274">
        <v>0</v>
      </c>
      <c r="AN274">
        <v>1.09936870294626</v>
      </c>
      <c r="AO274">
        <v>85</v>
      </c>
      <c r="AP274">
        <v>2.00181983621474E-2</v>
      </c>
      <c r="AQ274">
        <v>12.11</v>
      </c>
      <c r="AR274">
        <v>4.5307339627848799</v>
      </c>
      <c r="AS274">
        <v>-24513.389999999901</v>
      </c>
      <c r="AT274">
        <v>0.59243752590714005</v>
      </c>
      <c r="AU274">
        <v>26640402.350000001</v>
      </c>
    </row>
    <row r="275" spans="1:47" ht="15" x14ac:dyDescent="0.25">
      <c r="A275" t="s">
        <v>1246</v>
      </c>
      <c r="B275" t="s">
        <v>423</v>
      </c>
      <c r="C275" t="s">
        <v>197</v>
      </c>
      <c r="D275" t="s">
        <v>954</v>
      </c>
      <c r="E275">
        <v>93.001999999999995</v>
      </c>
      <c r="F275">
        <v>3.6</v>
      </c>
      <c r="G275" s="129">
        <v>367334</v>
      </c>
      <c r="H275">
        <v>0.51402535206393796</v>
      </c>
      <c r="I275">
        <v>415352</v>
      </c>
      <c r="J275">
        <v>7.8229960717593108E-3</v>
      </c>
      <c r="K275">
        <v>0.74829213768238501</v>
      </c>
      <c r="L275" s="130">
        <v>215729.57019999999</v>
      </c>
      <c r="M275" s="129">
        <v>59421</v>
      </c>
      <c r="N275">
        <v>585</v>
      </c>
      <c r="O275">
        <v>278.88021300000003</v>
      </c>
      <c r="P275">
        <v>17.13</v>
      </c>
      <c r="Q275">
        <v>54.24</v>
      </c>
      <c r="R275">
        <v>13323.1</v>
      </c>
      <c r="S275">
        <v>17022.980029999999</v>
      </c>
      <c r="T275">
        <v>20918.215361557399</v>
      </c>
      <c r="U275">
        <v>0.32086476071604703</v>
      </c>
      <c r="V275">
        <v>0.110599290234849</v>
      </c>
      <c r="W275">
        <v>0.10792326230556</v>
      </c>
      <c r="X275">
        <v>10842.2</v>
      </c>
      <c r="Y275">
        <v>777.79</v>
      </c>
      <c r="Z275">
        <v>81688.274315689298</v>
      </c>
      <c r="AA275">
        <v>13.444578313253</v>
      </c>
      <c r="AB275">
        <v>21.886344681726399</v>
      </c>
      <c r="AC275">
        <v>97.6</v>
      </c>
      <c r="AD275">
        <v>174.415778995902</v>
      </c>
      <c r="AE275" t="s">
        <v>944</v>
      </c>
      <c r="AF275">
        <v>0.117400821428514</v>
      </c>
      <c r="AG275">
        <v>0.14944889522739799</v>
      </c>
      <c r="AH275">
        <v>0.26880493368265801</v>
      </c>
      <c r="AI275">
        <v>135.970611251431</v>
      </c>
      <c r="AJ275">
        <v>5.8489887605983704</v>
      </c>
      <c r="AK275">
        <v>1.22610010692877</v>
      </c>
      <c r="AL275">
        <v>3.55698021925798</v>
      </c>
      <c r="AM275">
        <v>2</v>
      </c>
      <c r="AN275">
        <v>0.72807468590900204</v>
      </c>
      <c r="AO275">
        <v>63</v>
      </c>
      <c r="AP275">
        <v>7.9328537170263794E-2</v>
      </c>
      <c r="AQ275">
        <v>156.24</v>
      </c>
      <c r="AR275">
        <v>5.0961133725700298</v>
      </c>
      <c r="AS275">
        <v>-54874.3100000005</v>
      </c>
      <c r="AT275">
        <v>0.41359777514035301</v>
      </c>
      <c r="AU275">
        <v>226798541.78999999</v>
      </c>
    </row>
    <row r="276" spans="1:47" ht="15" x14ac:dyDescent="0.25">
      <c r="A276" t="s">
        <v>1247</v>
      </c>
      <c r="B276" t="s">
        <v>685</v>
      </c>
      <c r="C276" t="s">
        <v>184</v>
      </c>
      <c r="D276" t="s">
        <v>951</v>
      </c>
      <c r="E276">
        <v>85.304000000000002</v>
      </c>
      <c r="F276">
        <v>-3.59</v>
      </c>
      <c r="G276" s="129">
        <v>62088</v>
      </c>
      <c r="H276">
        <v>0.58249451024358501</v>
      </c>
      <c r="I276">
        <v>62088</v>
      </c>
      <c r="J276">
        <v>0</v>
      </c>
      <c r="K276">
        <v>0.60499841352678996</v>
      </c>
      <c r="L276" s="130">
        <v>193872.6617</v>
      </c>
      <c r="M276" s="129">
        <v>41686</v>
      </c>
      <c r="N276">
        <v>38</v>
      </c>
      <c r="O276">
        <v>28.255330000000001</v>
      </c>
      <c r="P276">
        <v>11</v>
      </c>
      <c r="Q276">
        <v>7.77</v>
      </c>
      <c r="R276">
        <v>15091</v>
      </c>
      <c r="S276">
        <v>915.22206000000006</v>
      </c>
      <c r="T276">
        <v>1061.4906820787901</v>
      </c>
      <c r="U276">
        <v>0.45903355410816898</v>
      </c>
      <c r="V276">
        <v>0.13054368248073001</v>
      </c>
      <c r="W276">
        <v>1.0926310058566599E-3</v>
      </c>
      <c r="X276">
        <v>13011.5</v>
      </c>
      <c r="Y276">
        <v>66.430000000000007</v>
      </c>
      <c r="Z276">
        <v>60234.708715941597</v>
      </c>
      <c r="AA276">
        <v>16.8571428571429</v>
      </c>
      <c r="AB276">
        <v>13.7772401023634</v>
      </c>
      <c r="AC276">
        <v>8</v>
      </c>
      <c r="AD276">
        <v>114.40275750000001</v>
      </c>
      <c r="AE276">
        <v>0.54049999999999998</v>
      </c>
      <c r="AF276">
        <v>0.11097091984822401</v>
      </c>
      <c r="AG276">
        <v>0.188574164865283</v>
      </c>
      <c r="AH276">
        <v>0.305036301060299</v>
      </c>
      <c r="AI276">
        <v>187.92706985231499</v>
      </c>
      <c r="AJ276">
        <v>10.709736155120799</v>
      </c>
      <c r="AK276">
        <v>1.9892213145730999</v>
      </c>
      <c r="AL276">
        <v>2.8362162853571302</v>
      </c>
      <c r="AM276">
        <v>0</v>
      </c>
      <c r="AN276">
        <v>1.2031114003911201</v>
      </c>
      <c r="AO276">
        <v>127</v>
      </c>
      <c r="AP276">
        <v>2.3357664233576599E-2</v>
      </c>
      <c r="AQ276">
        <v>5.19</v>
      </c>
      <c r="AR276">
        <v>3.9623309157637201</v>
      </c>
      <c r="AS276">
        <v>-11662.309999999899</v>
      </c>
      <c r="AT276">
        <v>0.63776871811852998</v>
      </c>
      <c r="AU276">
        <v>13811574.029999999</v>
      </c>
    </row>
    <row r="277" spans="1:47" ht="15" x14ac:dyDescent="0.25">
      <c r="A277" t="s">
        <v>1248</v>
      </c>
      <c r="B277" t="s">
        <v>214</v>
      </c>
      <c r="C277" t="s">
        <v>215</v>
      </c>
      <c r="D277" t="s">
        <v>954</v>
      </c>
      <c r="E277">
        <v>78.92</v>
      </c>
      <c r="F277">
        <v>3.82</v>
      </c>
      <c r="G277" s="129">
        <v>7002096</v>
      </c>
      <c r="H277">
        <v>0.445405718034044</v>
      </c>
      <c r="I277">
        <v>7126704</v>
      </c>
      <c r="J277">
        <v>0</v>
      </c>
      <c r="K277">
        <v>0.76593505750747304</v>
      </c>
      <c r="L277" s="130">
        <v>208727.95170000001</v>
      </c>
      <c r="M277" s="129">
        <v>39303.5</v>
      </c>
      <c r="N277">
        <v>251</v>
      </c>
      <c r="O277">
        <v>208.16207600000001</v>
      </c>
      <c r="P277">
        <v>3</v>
      </c>
      <c r="Q277">
        <v>-206.44</v>
      </c>
      <c r="R277">
        <v>14834.2</v>
      </c>
      <c r="S277">
        <v>6188.7185300000001</v>
      </c>
      <c r="T277">
        <v>8235.6144162006694</v>
      </c>
      <c r="U277">
        <v>0.58727289961270901</v>
      </c>
      <c r="V277">
        <v>0.18811367884265401</v>
      </c>
      <c r="W277">
        <v>3.9609151524944196E-3</v>
      </c>
      <c r="X277">
        <v>11147.3</v>
      </c>
      <c r="Y277">
        <v>378.37</v>
      </c>
      <c r="Z277">
        <v>73113.647620054398</v>
      </c>
      <c r="AA277">
        <v>12.4742014742015</v>
      </c>
      <c r="AB277">
        <v>16.356261146496799</v>
      </c>
      <c r="AC277">
        <v>41.34</v>
      </c>
      <c r="AD277">
        <v>149.702915578133</v>
      </c>
      <c r="AE277">
        <v>0.44230000000000003</v>
      </c>
      <c r="AF277">
        <v>0.100018306222339</v>
      </c>
      <c r="AG277">
        <v>0.207879794683274</v>
      </c>
      <c r="AH277">
        <v>0.309249286907128</v>
      </c>
      <c r="AI277">
        <v>153.71582911527199</v>
      </c>
      <c r="AJ277">
        <v>7.3618854961190099</v>
      </c>
      <c r="AK277">
        <v>1.4086805164279801</v>
      </c>
      <c r="AL277">
        <v>4.9014341367218099</v>
      </c>
      <c r="AM277">
        <v>0.5</v>
      </c>
      <c r="AN277">
        <v>1.3284164169127799</v>
      </c>
      <c r="AO277">
        <v>57</v>
      </c>
      <c r="AP277">
        <v>1.3321084060633899E-2</v>
      </c>
      <c r="AQ277">
        <v>35.58</v>
      </c>
      <c r="AR277">
        <v>3.6071381458256901</v>
      </c>
      <c r="AS277">
        <v>-89468.089999999895</v>
      </c>
      <c r="AT277">
        <v>0.47236219461198597</v>
      </c>
      <c r="AU277">
        <v>91804720.370000005</v>
      </c>
    </row>
    <row r="278" spans="1:47" ht="15" x14ac:dyDescent="0.25">
      <c r="A278" t="s">
        <v>1249</v>
      </c>
      <c r="B278" t="s">
        <v>216</v>
      </c>
      <c r="C278" t="s">
        <v>182</v>
      </c>
      <c r="D278" t="s">
        <v>954</v>
      </c>
      <c r="E278">
        <v>91.132999999999996</v>
      </c>
      <c r="F278">
        <v>3.84</v>
      </c>
      <c r="G278" s="129">
        <v>-2380847</v>
      </c>
      <c r="H278">
        <v>0.34443043875512303</v>
      </c>
      <c r="I278">
        <v>-2380847</v>
      </c>
      <c r="J278">
        <v>1.4654046114799601E-2</v>
      </c>
      <c r="K278">
        <v>0.82180009389230302</v>
      </c>
      <c r="L278" s="130">
        <v>238928.0545</v>
      </c>
      <c r="M278" s="129">
        <v>51219</v>
      </c>
      <c r="N278">
        <v>415</v>
      </c>
      <c r="O278">
        <v>151.911193</v>
      </c>
      <c r="P278">
        <v>40.67</v>
      </c>
      <c r="Q278">
        <v>-89.03</v>
      </c>
      <c r="R278">
        <v>13859</v>
      </c>
      <c r="S278">
        <v>4951.0539570000001</v>
      </c>
      <c r="T278">
        <v>6209.0197203234302</v>
      </c>
      <c r="U278">
        <v>0.32776661436008703</v>
      </c>
      <c r="V278">
        <v>0.171842814558121</v>
      </c>
      <c r="W278">
        <v>2.8606827602787901E-2</v>
      </c>
      <c r="X278">
        <v>11051.1</v>
      </c>
      <c r="Y278">
        <v>283.52999999999997</v>
      </c>
      <c r="Z278">
        <v>75733.106761189294</v>
      </c>
      <c r="AA278">
        <v>14.806451612903199</v>
      </c>
      <c r="AB278">
        <v>17.462187271188199</v>
      </c>
      <c r="AC278">
        <v>39.9</v>
      </c>
      <c r="AD278">
        <v>124.08656533834601</v>
      </c>
      <c r="AE278">
        <v>0.33169999999999999</v>
      </c>
      <c r="AF278">
        <v>0.122915832112115</v>
      </c>
      <c r="AG278">
        <v>0.156973222765519</v>
      </c>
      <c r="AH278">
        <v>0.28732174536729799</v>
      </c>
      <c r="AI278">
        <v>155.50163797174699</v>
      </c>
      <c r="AJ278">
        <v>6.0281486224780698</v>
      </c>
      <c r="AK278">
        <v>1.1617404406043901</v>
      </c>
      <c r="AL278">
        <v>3.8652042026400899</v>
      </c>
      <c r="AM278">
        <v>2.5</v>
      </c>
      <c r="AN278">
        <v>0.84759831886735304</v>
      </c>
      <c r="AO278">
        <v>79</v>
      </c>
      <c r="AP278">
        <v>4.6518264840182601E-2</v>
      </c>
      <c r="AQ278">
        <v>41.9</v>
      </c>
      <c r="AR278">
        <v>4.6582303900282298</v>
      </c>
      <c r="AS278">
        <v>38858.5</v>
      </c>
      <c r="AT278">
        <v>0.38216442056575001</v>
      </c>
      <c r="AU278">
        <v>68616582.170000002</v>
      </c>
    </row>
    <row r="279" spans="1:47" ht="15" x14ac:dyDescent="0.25">
      <c r="A279" t="s">
        <v>1250</v>
      </c>
      <c r="B279" t="s">
        <v>366</v>
      </c>
      <c r="C279" t="s">
        <v>167</v>
      </c>
      <c r="D279" t="s">
        <v>954</v>
      </c>
      <c r="E279">
        <v>87.123000000000005</v>
      </c>
      <c r="F279">
        <v>4.0599999999999996</v>
      </c>
      <c r="G279" s="129">
        <v>95475</v>
      </c>
      <c r="H279">
        <v>0.84002238905355697</v>
      </c>
      <c r="I279">
        <v>90452</v>
      </c>
      <c r="J279">
        <v>0</v>
      </c>
      <c r="K279">
        <v>0.72147956326196405</v>
      </c>
      <c r="L279" s="130">
        <v>183071.85889999999</v>
      </c>
      <c r="M279" s="129">
        <v>35859</v>
      </c>
      <c r="N279">
        <v>51</v>
      </c>
      <c r="O279">
        <v>11.318737</v>
      </c>
      <c r="P279">
        <v>0.95</v>
      </c>
      <c r="Q279">
        <v>-38.950000000000003</v>
      </c>
      <c r="R279">
        <v>20869.7</v>
      </c>
      <c r="S279">
        <v>486.74228399999998</v>
      </c>
      <c r="T279">
        <v>628.750613501065</v>
      </c>
      <c r="U279">
        <v>0.62282463629151197</v>
      </c>
      <c r="V279">
        <v>0.210405995876044</v>
      </c>
      <c r="W279">
        <v>0</v>
      </c>
      <c r="X279">
        <v>16156.1</v>
      </c>
      <c r="Y279">
        <v>51.77</v>
      </c>
      <c r="Z279">
        <v>55704.415877921601</v>
      </c>
      <c r="AA279">
        <v>12.741379310344801</v>
      </c>
      <c r="AB279">
        <v>9.4020143712574793</v>
      </c>
      <c r="AC279">
        <v>4</v>
      </c>
      <c r="AD279">
        <v>121.685571</v>
      </c>
      <c r="AE279">
        <v>0.35630000000000001</v>
      </c>
      <c r="AF279">
        <v>0.12244550392145</v>
      </c>
      <c r="AG279">
        <v>0.18238432979033101</v>
      </c>
      <c r="AH279">
        <v>0.30842865008503401</v>
      </c>
      <c r="AI279">
        <v>270.42442032835601</v>
      </c>
      <c r="AJ279">
        <v>9.2280393840169594</v>
      </c>
      <c r="AK279">
        <v>0.93976349837039497</v>
      </c>
      <c r="AL279">
        <v>3.7822822825104301</v>
      </c>
      <c r="AM279">
        <v>4.0999999999999996</v>
      </c>
      <c r="AN279">
        <v>1.06807683887103</v>
      </c>
      <c r="AO279">
        <v>22</v>
      </c>
      <c r="AP279">
        <v>2.7118644067796599E-2</v>
      </c>
      <c r="AQ279">
        <v>12.95</v>
      </c>
      <c r="AR279">
        <v>5.2983519842846398</v>
      </c>
      <c r="AS279">
        <v>-85844.62</v>
      </c>
      <c r="AT279">
        <v>0.57633739044084698</v>
      </c>
      <c r="AU279">
        <v>10158162.41</v>
      </c>
    </row>
    <row r="280" spans="1:47" ht="15" x14ac:dyDescent="0.25">
      <c r="A280" t="s">
        <v>1251</v>
      </c>
      <c r="B280" t="s">
        <v>667</v>
      </c>
      <c r="C280" t="s">
        <v>663</v>
      </c>
      <c r="D280" t="s">
        <v>954</v>
      </c>
      <c r="E280">
        <v>93.545000000000002</v>
      </c>
      <c r="F280">
        <v>2.0499999999999998</v>
      </c>
      <c r="G280" s="129">
        <v>2344309</v>
      </c>
      <c r="H280">
        <v>0.82581989222777596</v>
      </c>
      <c r="I280">
        <v>2275798</v>
      </c>
      <c r="J280">
        <v>0</v>
      </c>
      <c r="K280">
        <v>0.64292356895337599</v>
      </c>
      <c r="L280" s="130">
        <v>152003.47330000001</v>
      </c>
      <c r="M280" s="129">
        <v>41811</v>
      </c>
      <c r="N280">
        <v>2</v>
      </c>
      <c r="O280">
        <v>8.8459920000000007</v>
      </c>
      <c r="P280">
        <v>0</v>
      </c>
      <c r="Q280">
        <v>-12.91</v>
      </c>
      <c r="R280">
        <v>13715.1</v>
      </c>
      <c r="S280">
        <v>631.15364699999998</v>
      </c>
      <c r="T280">
        <v>790.29615818013701</v>
      </c>
      <c r="U280">
        <v>0.496201393255991</v>
      </c>
      <c r="V280">
        <v>0.19084883304175901</v>
      </c>
      <c r="W280">
        <v>5.6562716811806697E-2</v>
      </c>
      <c r="X280">
        <v>10953.3</v>
      </c>
      <c r="Y280">
        <v>52.02</v>
      </c>
      <c r="Z280">
        <v>64636.8669742407</v>
      </c>
      <c r="AA280">
        <v>15.4</v>
      </c>
      <c r="AB280">
        <v>12.132903633218</v>
      </c>
      <c r="AC280">
        <v>11</v>
      </c>
      <c r="AD280">
        <v>57.377604272727297</v>
      </c>
      <c r="AE280">
        <v>0.17199999999999999</v>
      </c>
      <c r="AF280">
        <v>0.10337500751049</v>
      </c>
      <c r="AG280">
        <v>0.21238975576232899</v>
      </c>
      <c r="AH280">
        <v>0.331288908661663</v>
      </c>
      <c r="AI280">
        <v>222.267589939158</v>
      </c>
      <c r="AJ280">
        <v>6.5172259329222699</v>
      </c>
      <c r="AK280">
        <v>1.20401753573083</v>
      </c>
      <c r="AL280">
        <v>2.9994792030509299</v>
      </c>
      <c r="AM280">
        <v>0</v>
      </c>
      <c r="AN280">
        <v>1.13558680151017</v>
      </c>
      <c r="AO280">
        <v>58</v>
      </c>
      <c r="AP280">
        <v>4.7619047619047603E-2</v>
      </c>
      <c r="AQ280">
        <v>3.52</v>
      </c>
      <c r="AR280">
        <v>4.3533636018030704</v>
      </c>
      <c r="AS280">
        <v>42915.23</v>
      </c>
      <c r="AT280">
        <v>0.65697156622783504</v>
      </c>
      <c r="AU280">
        <v>8656341.3599999994</v>
      </c>
    </row>
    <row r="281" spans="1:47" ht="15" x14ac:dyDescent="0.25">
      <c r="A281" t="s">
        <v>1252</v>
      </c>
      <c r="B281" t="s">
        <v>674</v>
      </c>
      <c r="C281" t="s">
        <v>227</v>
      </c>
      <c r="D281" t="s">
        <v>951</v>
      </c>
      <c r="E281">
        <v>94.275999999999996</v>
      </c>
      <c r="F281">
        <v>-3.75</v>
      </c>
      <c r="G281" s="129">
        <v>-506821</v>
      </c>
      <c r="H281">
        <v>0.27606054061435498</v>
      </c>
      <c r="I281">
        <v>-486081</v>
      </c>
      <c r="J281">
        <v>0</v>
      </c>
      <c r="K281">
        <v>0.83105855664609096</v>
      </c>
      <c r="L281" s="130">
        <v>168299.92259999999</v>
      </c>
      <c r="M281" t="s">
        <v>944</v>
      </c>
      <c r="N281">
        <v>131</v>
      </c>
      <c r="O281">
        <v>95.915981000000002</v>
      </c>
      <c r="P281">
        <v>9</v>
      </c>
      <c r="Q281">
        <v>-173.94</v>
      </c>
      <c r="R281">
        <v>13073.1</v>
      </c>
      <c r="S281">
        <v>2266.2581500000001</v>
      </c>
      <c r="T281">
        <v>2841.0364888887402</v>
      </c>
      <c r="U281">
        <v>0</v>
      </c>
      <c r="V281">
        <v>0</v>
      </c>
      <c r="W281">
        <v>0</v>
      </c>
      <c r="X281">
        <v>10428.200000000001</v>
      </c>
      <c r="Y281">
        <v>152.76</v>
      </c>
      <c r="Z281">
        <v>60161.455878502202</v>
      </c>
      <c r="AA281">
        <v>14.612121212121201</v>
      </c>
      <c r="AB281">
        <v>14.835416012045</v>
      </c>
      <c r="AC281">
        <v>21.42</v>
      </c>
      <c r="AD281">
        <v>105.801034080299</v>
      </c>
      <c r="AE281">
        <v>0.31940000000000002</v>
      </c>
      <c r="AF281">
        <v>0.117706301310503</v>
      </c>
      <c r="AG281">
        <v>0.205689029374065</v>
      </c>
      <c r="AH281">
        <v>0.32662895542753101</v>
      </c>
      <c r="AI281">
        <v>154.241916350086</v>
      </c>
      <c r="AJ281">
        <v>6.1066134080194097</v>
      </c>
      <c r="AK281">
        <v>1.1560581830457299</v>
      </c>
      <c r="AL281">
        <v>4.4366390980455002</v>
      </c>
      <c r="AM281">
        <v>3.2</v>
      </c>
      <c r="AN281">
        <v>1.28450655157844</v>
      </c>
      <c r="AO281">
        <v>53</v>
      </c>
      <c r="AP281">
        <v>3.1316725978647701E-2</v>
      </c>
      <c r="AQ281">
        <v>25.38</v>
      </c>
      <c r="AR281">
        <v>4.6155961799171701</v>
      </c>
      <c r="AS281">
        <v>84769.109999999899</v>
      </c>
      <c r="AT281">
        <v>0.46007066268637098</v>
      </c>
      <c r="AU281">
        <v>29626914.579999998</v>
      </c>
    </row>
    <row r="282" spans="1:47" ht="15" x14ac:dyDescent="0.25">
      <c r="A282" t="s">
        <v>1253</v>
      </c>
      <c r="B282" t="s">
        <v>530</v>
      </c>
      <c r="C282" t="s">
        <v>245</v>
      </c>
      <c r="D282" t="s">
        <v>950</v>
      </c>
      <c r="E282">
        <v>96.337000000000003</v>
      </c>
      <c r="F282">
        <v>-0.4</v>
      </c>
      <c r="G282" s="129">
        <v>887483</v>
      </c>
      <c r="H282">
        <v>0.53626329118451599</v>
      </c>
      <c r="I282">
        <v>725688</v>
      </c>
      <c r="J282">
        <v>3.5777906658285702E-3</v>
      </c>
      <c r="K282">
        <v>0.73091698812596295</v>
      </c>
      <c r="L282" s="130">
        <v>204433.94990000001</v>
      </c>
      <c r="M282" s="129">
        <v>43561</v>
      </c>
      <c r="N282">
        <v>40</v>
      </c>
      <c r="O282">
        <v>4.1072949999999997</v>
      </c>
      <c r="P282">
        <v>2</v>
      </c>
      <c r="Q282">
        <v>142.56</v>
      </c>
      <c r="R282">
        <v>15562.8</v>
      </c>
      <c r="S282">
        <v>995.87701400000003</v>
      </c>
      <c r="T282">
        <v>1184.90648419183</v>
      </c>
      <c r="U282">
        <v>0.275786304070675</v>
      </c>
      <c r="V282">
        <v>0.14103272394637301</v>
      </c>
      <c r="W282">
        <v>0</v>
      </c>
      <c r="X282">
        <v>13080</v>
      </c>
      <c r="Y282">
        <v>74.53</v>
      </c>
      <c r="Z282">
        <v>78171.039178854204</v>
      </c>
      <c r="AA282">
        <v>16.324675324675301</v>
      </c>
      <c r="AB282">
        <v>13.362095988192699</v>
      </c>
      <c r="AC282">
        <v>10</v>
      </c>
      <c r="AD282">
        <v>99.5877014</v>
      </c>
      <c r="AE282">
        <v>0.30709999999999998</v>
      </c>
      <c r="AF282">
        <v>0.12371527994326</v>
      </c>
      <c r="AG282">
        <v>0.16748713642909499</v>
      </c>
      <c r="AH282">
        <v>0.294017084666779</v>
      </c>
      <c r="AI282">
        <v>161.24380595453701</v>
      </c>
      <c r="AJ282">
        <v>7.6817098748902399</v>
      </c>
      <c r="AK282">
        <v>1.4985259591852</v>
      </c>
      <c r="AL282">
        <v>4.38187583681552</v>
      </c>
      <c r="AM282">
        <v>1.75</v>
      </c>
      <c r="AN282">
        <v>1.09999933170205</v>
      </c>
      <c r="AO282">
        <v>74</v>
      </c>
      <c r="AP282">
        <v>2.5706940874036001E-2</v>
      </c>
      <c r="AQ282">
        <v>5.03</v>
      </c>
      <c r="AR282">
        <v>5.7235639242814598</v>
      </c>
      <c r="AS282">
        <v>728.57000000000698</v>
      </c>
      <c r="AT282">
        <v>0.42782502771081199</v>
      </c>
      <c r="AU282">
        <v>15498589.9</v>
      </c>
    </row>
    <row r="283" spans="1:47" ht="15" x14ac:dyDescent="0.25">
      <c r="A283" t="s">
        <v>1254</v>
      </c>
      <c r="B283" t="s">
        <v>738</v>
      </c>
      <c r="C283" t="s">
        <v>191</v>
      </c>
      <c r="D283" t="s">
        <v>951</v>
      </c>
      <c r="E283">
        <v>72.188000000000002</v>
      </c>
      <c r="F283">
        <v>-4.57</v>
      </c>
      <c r="G283" s="129">
        <v>1699066</v>
      </c>
      <c r="H283">
        <v>0.34390886456470399</v>
      </c>
      <c r="I283">
        <v>1699066</v>
      </c>
      <c r="J283">
        <v>3.0363250739865899E-2</v>
      </c>
      <c r="K283">
        <v>0.61905694377310005</v>
      </c>
      <c r="L283" s="130">
        <v>163366.97560000001</v>
      </c>
      <c r="M283" s="129">
        <v>37248.5</v>
      </c>
      <c r="N283">
        <v>0</v>
      </c>
      <c r="O283">
        <v>59.691859999999998</v>
      </c>
      <c r="P283">
        <v>49.6</v>
      </c>
      <c r="Q283">
        <v>-222.53</v>
      </c>
      <c r="R283">
        <v>14472.5</v>
      </c>
      <c r="S283">
        <v>1161.5829189999999</v>
      </c>
      <c r="T283">
        <v>1549.59995484403</v>
      </c>
      <c r="U283">
        <v>0.77332566647357903</v>
      </c>
      <c r="V283">
        <v>0.17468679737016701</v>
      </c>
      <c r="W283">
        <v>1.9521215084258699E-2</v>
      </c>
      <c r="X283">
        <v>10848.6</v>
      </c>
      <c r="Y283">
        <v>83.31</v>
      </c>
      <c r="Z283">
        <v>59413.405593566204</v>
      </c>
      <c r="AA283">
        <v>10.202127659574501</v>
      </c>
      <c r="AB283">
        <v>13.942899039731101</v>
      </c>
      <c r="AC283">
        <v>14.18</v>
      </c>
      <c r="AD283">
        <v>81.916990056417504</v>
      </c>
      <c r="AE283">
        <v>0.54049999999999998</v>
      </c>
      <c r="AF283">
        <v>0.107185800282772</v>
      </c>
      <c r="AG283">
        <v>0.168932228765655</v>
      </c>
      <c r="AH283">
        <v>0.280592256869798</v>
      </c>
      <c r="AI283">
        <v>223.488134814765</v>
      </c>
      <c r="AJ283">
        <v>6.2618924114021599</v>
      </c>
      <c r="AK283">
        <v>1.2503355546995401</v>
      </c>
      <c r="AL283">
        <v>3.24928674884438</v>
      </c>
      <c r="AM283">
        <v>0.9</v>
      </c>
      <c r="AN283" t="s">
        <v>944</v>
      </c>
      <c r="AO283">
        <v>19</v>
      </c>
      <c r="AP283">
        <v>0</v>
      </c>
      <c r="AQ283" t="s">
        <v>944</v>
      </c>
      <c r="AR283">
        <v>3.2605885044235499</v>
      </c>
      <c r="AS283">
        <v>152514.23000000001</v>
      </c>
      <c r="AT283">
        <v>0.54975747184595902</v>
      </c>
      <c r="AU283">
        <v>16811066.300000001</v>
      </c>
    </row>
    <row r="284" spans="1:47" ht="15" x14ac:dyDescent="0.25">
      <c r="A284" t="s">
        <v>1255</v>
      </c>
      <c r="B284" t="s">
        <v>482</v>
      </c>
      <c r="C284" t="s">
        <v>215</v>
      </c>
      <c r="D284" t="s">
        <v>954</v>
      </c>
      <c r="E284">
        <v>87.637</v>
      </c>
      <c r="F284">
        <v>2.2599999999999998</v>
      </c>
      <c r="G284" s="129">
        <v>965922</v>
      </c>
      <c r="H284">
        <v>0.68503387812944005</v>
      </c>
      <c r="I284">
        <v>965922</v>
      </c>
      <c r="J284">
        <v>0</v>
      </c>
      <c r="K284">
        <v>0.64526148126878902</v>
      </c>
      <c r="L284" s="130">
        <v>241875.21840000001</v>
      </c>
      <c r="M284" s="129">
        <v>46929.5</v>
      </c>
      <c r="N284">
        <v>79</v>
      </c>
      <c r="O284">
        <v>25.951696999999999</v>
      </c>
      <c r="P284">
        <v>9.75</v>
      </c>
      <c r="Q284">
        <v>23.59</v>
      </c>
      <c r="R284">
        <v>16343.3</v>
      </c>
      <c r="S284">
        <v>1163.812602</v>
      </c>
      <c r="T284">
        <v>1427.5077963925301</v>
      </c>
      <c r="U284">
        <v>0.36656761601211801</v>
      </c>
      <c r="V284">
        <v>0.18561188427481901</v>
      </c>
      <c r="W284">
        <v>2.8678371365495801E-3</v>
      </c>
      <c r="X284">
        <v>13324.3</v>
      </c>
      <c r="Y284">
        <v>78.430000000000007</v>
      </c>
      <c r="Z284">
        <v>68146.076373836506</v>
      </c>
      <c r="AA284">
        <v>13.4565217391304</v>
      </c>
      <c r="AB284">
        <v>14.838870355731199</v>
      </c>
      <c r="AC284">
        <v>10</v>
      </c>
      <c r="AD284">
        <v>116.3812602</v>
      </c>
      <c r="AE284">
        <v>0.18429999999999999</v>
      </c>
      <c r="AF284">
        <v>0.119882969294989</v>
      </c>
      <c r="AG284">
        <v>0.14919208238335999</v>
      </c>
      <c r="AH284">
        <v>0.27293044670984501</v>
      </c>
      <c r="AI284">
        <v>165.90127969760499</v>
      </c>
      <c r="AJ284">
        <v>11.7680791700763</v>
      </c>
      <c r="AK284">
        <v>2.3864573384849601</v>
      </c>
      <c r="AL284">
        <v>3.8245007199162999</v>
      </c>
      <c r="AM284">
        <v>0.5</v>
      </c>
      <c r="AN284">
        <v>1.15305430440206</v>
      </c>
      <c r="AO284">
        <v>52</v>
      </c>
      <c r="AP284">
        <v>1.4204545454545499E-2</v>
      </c>
      <c r="AQ284">
        <v>13.02</v>
      </c>
      <c r="AR284">
        <v>4.6051876643029104</v>
      </c>
      <c r="AS284">
        <v>10089.67</v>
      </c>
      <c r="AT284">
        <v>0.49956018988394202</v>
      </c>
      <c r="AU284">
        <v>19020562.350000001</v>
      </c>
    </row>
    <row r="285" spans="1:47" ht="15" x14ac:dyDescent="0.25">
      <c r="A285" t="s">
        <v>1256</v>
      </c>
      <c r="B285" t="s">
        <v>520</v>
      </c>
      <c r="C285" t="s">
        <v>178</v>
      </c>
      <c r="D285" t="s">
        <v>954</v>
      </c>
      <c r="E285">
        <v>99.085999999999999</v>
      </c>
      <c r="F285">
        <v>3.45</v>
      </c>
      <c r="G285" s="129">
        <v>1022838</v>
      </c>
      <c r="H285">
        <v>0.53154477156430502</v>
      </c>
      <c r="I285">
        <v>1246318</v>
      </c>
      <c r="J285">
        <v>0</v>
      </c>
      <c r="K285">
        <v>0.67583655792950903</v>
      </c>
      <c r="L285" s="130">
        <v>227385.20879999999</v>
      </c>
      <c r="M285" s="129">
        <v>52232</v>
      </c>
      <c r="N285">
        <v>46</v>
      </c>
      <c r="O285">
        <v>11.496855999999999</v>
      </c>
      <c r="P285">
        <v>1</v>
      </c>
      <c r="Q285">
        <v>249.64</v>
      </c>
      <c r="R285">
        <v>11249</v>
      </c>
      <c r="S285">
        <v>1505.0200809999999</v>
      </c>
      <c r="T285">
        <v>1675.6616564286601</v>
      </c>
      <c r="U285">
        <v>0.24007807906451401</v>
      </c>
      <c r="V285">
        <v>8.3757959505923699E-2</v>
      </c>
      <c r="W285">
        <v>1.09956340177231E-2</v>
      </c>
      <c r="X285">
        <v>10103.4</v>
      </c>
      <c r="Y285">
        <v>89.44</v>
      </c>
      <c r="Z285">
        <v>65843.6472495528</v>
      </c>
      <c r="AA285">
        <v>15.656862745098</v>
      </c>
      <c r="AB285">
        <v>16.8271475961538</v>
      </c>
      <c r="AC285">
        <v>16.13</v>
      </c>
      <c r="AD285">
        <v>93.305646683199001</v>
      </c>
      <c r="AE285">
        <v>0.20880000000000001</v>
      </c>
      <c r="AF285">
        <v>0.11254772174835</v>
      </c>
      <c r="AG285">
        <v>0.15585558614450001</v>
      </c>
      <c r="AH285">
        <v>0.281178931141017</v>
      </c>
      <c r="AI285">
        <v>157.05305396519799</v>
      </c>
      <c r="AJ285">
        <v>6.3307415555405102</v>
      </c>
      <c r="AK285">
        <v>1.5508269308874301</v>
      </c>
      <c r="AL285">
        <v>2.6376332244635501</v>
      </c>
      <c r="AM285">
        <v>0.5</v>
      </c>
      <c r="AN285">
        <v>1.3168126561415601</v>
      </c>
      <c r="AO285">
        <v>49</v>
      </c>
      <c r="AP285">
        <v>4.4359949302915098E-2</v>
      </c>
      <c r="AQ285">
        <v>15.9</v>
      </c>
      <c r="AR285">
        <v>5.3799796837661598</v>
      </c>
      <c r="AS285">
        <v>37268.1899999999</v>
      </c>
      <c r="AT285">
        <v>0.38556886796043299</v>
      </c>
      <c r="AU285">
        <v>16929961.530000001</v>
      </c>
    </row>
    <row r="286" spans="1:47" ht="15" x14ac:dyDescent="0.25">
      <c r="A286" t="s">
        <v>1257</v>
      </c>
      <c r="B286" t="s">
        <v>561</v>
      </c>
      <c r="C286" t="s">
        <v>199</v>
      </c>
      <c r="D286" t="s">
        <v>953</v>
      </c>
      <c r="E286">
        <v>81.936999999999998</v>
      </c>
      <c r="F286">
        <v>27.63</v>
      </c>
      <c r="G286" s="129">
        <v>11798108</v>
      </c>
      <c r="H286">
        <v>0.56006303144754299</v>
      </c>
      <c r="I286">
        <v>12242026</v>
      </c>
      <c r="J286">
        <v>0</v>
      </c>
      <c r="K286">
        <v>0.55797212900681903</v>
      </c>
      <c r="L286" s="130">
        <v>172617.31690000001</v>
      </c>
      <c r="M286" s="129">
        <v>48460</v>
      </c>
      <c r="N286">
        <v>142</v>
      </c>
      <c r="O286">
        <v>152.50859500000001</v>
      </c>
      <c r="P286">
        <v>13.09</v>
      </c>
      <c r="Q286">
        <v>22.95</v>
      </c>
      <c r="R286">
        <v>11878.3</v>
      </c>
      <c r="S286">
        <v>5131.5266410000004</v>
      </c>
      <c r="T286">
        <v>6875.5498134644804</v>
      </c>
      <c r="U286">
        <v>0.60567947093310204</v>
      </c>
      <c r="V286">
        <v>0.14112077158755201</v>
      </c>
      <c r="W286">
        <v>0.17503883363352499</v>
      </c>
      <c r="X286">
        <v>8865.2999999999993</v>
      </c>
      <c r="Y286">
        <v>291.25</v>
      </c>
      <c r="Z286">
        <v>64300.760583691001</v>
      </c>
      <c r="AA286">
        <v>9.5445859872611507</v>
      </c>
      <c r="AB286">
        <v>17.618975591416302</v>
      </c>
      <c r="AC286">
        <v>41.5</v>
      </c>
      <c r="AD286">
        <v>123.651244361446</v>
      </c>
      <c r="AE286">
        <v>0.34399999999999997</v>
      </c>
      <c r="AF286">
        <v>0.11575293180955</v>
      </c>
      <c r="AG286">
        <v>0.126910042551071</v>
      </c>
      <c r="AH286">
        <v>0.247823866444734</v>
      </c>
      <c r="AI286">
        <v>150.057098768164</v>
      </c>
      <c r="AJ286">
        <v>7.4830307186028504</v>
      </c>
      <c r="AK286">
        <v>1.4189020183838901</v>
      </c>
      <c r="AL286">
        <v>2.9879151374895798</v>
      </c>
      <c r="AM286">
        <v>1.99</v>
      </c>
      <c r="AN286">
        <v>1.4930456081349399</v>
      </c>
      <c r="AO286">
        <v>36</v>
      </c>
      <c r="AP286">
        <v>1.3157894736842099E-2</v>
      </c>
      <c r="AQ286">
        <v>107.86</v>
      </c>
      <c r="AR286">
        <v>3.4466039709863998</v>
      </c>
      <c r="AS286">
        <v>418332.3</v>
      </c>
      <c r="AT286">
        <v>0.61353411702314198</v>
      </c>
      <c r="AU286">
        <v>60953722.640000001</v>
      </c>
    </row>
    <row r="287" spans="1:47" ht="15" x14ac:dyDescent="0.25">
      <c r="A287" t="s">
        <v>1258</v>
      </c>
      <c r="B287" t="s">
        <v>562</v>
      </c>
      <c r="C287" t="s">
        <v>199</v>
      </c>
      <c r="D287" t="s">
        <v>951</v>
      </c>
      <c r="E287">
        <v>83.513999999999996</v>
      </c>
      <c r="F287">
        <v>-5.5</v>
      </c>
      <c r="G287" s="129">
        <v>4159263</v>
      </c>
      <c r="H287">
        <v>0.68740714752926801</v>
      </c>
      <c r="I287">
        <v>4159263</v>
      </c>
      <c r="J287">
        <v>0</v>
      </c>
      <c r="K287">
        <v>0.64171661884840903</v>
      </c>
      <c r="L287" s="130">
        <v>156053.53260000001</v>
      </c>
      <c r="M287" s="129">
        <v>45372</v>
      </c>
      <c r="N287">
        <v>97</v>
      </c>
      <c r="O287">
        <v>33.654482000000002</v>
      </c>
      <c r="P287">
        <v>3</v>
      </c>
      <c r="Q287">
        <v>136.72999999999999</v>
      </c>
      <c r="R287">
        <v>11607.9</v>
      </c>
      <c r="S287">
        <v>2008.681425</v>
      </c>
      <c r="T287">
        <v>2420.3678490930702</v>
      </c>
      <c r="U287">
        <v>0.39420323857477801</v>
      </c>
      <c r="V287">
        <v>0.13461799249724199</v>
      </c>
      <c r="W287">
        <v>9.7506701442216001E-4</v>
      </c>
      <c r="X287">
        <v>9633.5</v>
      </c>
      <c r="Y287">
        <v>126.22</v>
      </c>
      <c r="Z287">
        <v>62310.571620979201</v>
      </c>
      <c r="AA287">
        <v>12.0859375</v>
      </c>
      <c r="AB287">
        <v>15.9141294961179</v>
      </c>
      <c r="AC287">
        <v>23.5</v>
      </c>
      <c r="AD287">
        <v>85.475805319148904</v>
      </c>
      <c r="AE287">
        <v>0.18429999999999999</v>
      </c>
      <c r="AF287">
        <v>0.122005937754382</v>
      </c>
      <c r="AG287">
        <v>8.5541446853629105E-2</v>
      </c>
      <c r="AH287">
        <v>0.21027962628855701</v>
      </c>
      <c r="AI287">
        <v>177.74645374639201</v>
      </c>
      <c r="AJ287">
        <v>7.0957162022877203</v>
      </c>
      <c r="AK287">
        <v>1.8197815906519199</v>
      </c>
      <c r="AL287">
        <v>3.5858364422635201</v>
      </c>
      <c r="AM287">
        <v>1</v>
      </c>
      <c r="AN287">
        <v>1.17744190416711</v>
      </c>
      <c r="AO287">
        <v>108</v>
      </c>
      <c r="AP287">
        <v>8.7642418930762508E-3</v>
      </c>
      <c r="AQ287">
        <v>10.36</v>
      </c>
      <c r="AR287">
        <v>3.6851091888912699</v>
      </c>
      <c r="AS287">
        <v>-80113.180000000197</v>
      </c>
      <c r="AT287">
        <v>0.57668566222629203</v>
      </c>
      <c r="AU287">
        <v>23316514.969999999</v>
      </c>
    </row>
    <row r="288" spans="1:47" ht="15" x14ac:dyDescent="0.25">
      <c r="A288" t="s">
        <v>1259</v>
      </c>
      <c r="B288" t="s">
        <v>217</v>
      </c>
      <c r="C288" t="s">
        <v>163</v>
      </c>
      <c r="D288" t="s">
        <v>952</v>
      </c>
      <c r="E288">
        <v>61.542000000000002</v>
      </c>
      <c r="F288">
        <v>-15.86</v>
      </c>
      <c r="G288" s="129">
        <v>-465267</v>
      </c>
      <c r="H288">
        <v>0.54014868322262299</v>
      </c>
      <c r="I288">
        <v>714844</v>
      </c>
      <c r="J288">
        <v>8.1686720753918508E-3</v>
      </c>
      <c r="K288">
        <v>0.80765092236445002</v>
      </c>
      <c r="L288" s="130">
        <v>74558.987299999993</v>
      </c>
      <c r="M288" s="129">
        <v>30193.5</v>
      </c>
      <c r="N288">
        <v>96</v>
      </c>
      <c r="O288">
        <v>309.011438</v>
      </c>
      <c r="P288">
        <v>453.85</v>
      </c>
      <c r="Q288">
        <v>-558.46</v>
      </c>
      <c r="R288">
        <v>18968.3</v>
      </c>
      <c r="S288">
        <v>3306.4416890000002</v>
      </c>
      <c r="T288">
        <v>4736.1013353875196</v>
      </c>
      <c r="U288">
        <v>1</v>
      </c>
      <c r="V288">
        <v>0.22117679722976699</v>
      </c>
      <c r="W288">
        <v>2.0249099877593501E-2</v>
      </c>
      <c r="X288">
        <v>13242.4</v>
      </c>
      <c r="Y288">
        <v>290.51</v>
      </c>
      <c r="Z288">
        <v>58990.325462118402</v>
      </c>
      <c r="AA288">
        <v>12.4115646258503</v>
      </c>
      <c r="AB288">
        <v>11.381507311280201</v>
      </c>
      <c r="AC288">
        <v>41</v>
      </c>
      <c r="AD288">
        <v>80.644919243902507</v>
      </c>
      <c r="AE288">
        <v>0.3931</v>
      </c>
      <c r="AF288">
        <v>0.119175282043624</v>
      </c>
      <c r="AG288">
        <v>0.123829340638898</v>
      </c>
      <c r="AH288">
        <v>0.24713036700159599</v>
      </c>
      <c r="AI288">
        <v>259.35978331417698</v>
      </c>
      <c r="AJ288">
        <v>8.82742601666593</v>
      </c>
      <c r="AK288">
        <v>1.43917857451041</v>
      </c>
      <c r="AL288">
        <v>2.94341627038638</v>
      </c>
      <c r="AM288">
        <v>1.5</v>
      </c>
      <c r="AN288">
        <v>0.68226960116355195</v>
      </c>
      <c r="AO288">
        <v>9</v>
      </c>
      <c r="AP288">
        <v>9.4425483503981805E-2</v>
      </c>
      <c r="AQ288">
        <v>87</v>
      </c>
      <c r="AR288">
        <v>3.99755969115468</v>
      </c>
      <c r="AS288">
        <v>726329.96</v>
      </c>
      <c r="AT288">
        <v>0.74995525902750404</v>
      </c>
      <c r="AU288">
        <v>62717575.600000001</v>
      </c>
    </row>
    <row r="289" spans="1:47" ht="15" x14ac:dyDescent="0.25">
      <c r="A289" t="s">
        <v>1260</v>
      </c>
      <c r="B289" t="s">
        <v>752</v>
      </c>
      <c r="C289" t="s">
        <v>310</v>
      </c>
      <c r="D289" t="s">
        <v>950</v>
      </c>
      <c r="E289">
        <v>96.960999999999999</v>
      </c>
      <c r="F289">
        <v>-0.65</v>
      </c>
      <c r="G289" s="129">
        <v>1410669</v>
      </c>
      <c r="H289">
        <v>0.93034387757590498</v>
      </c>
      <c r="I289">
        <v>1225606</v>
      </c>
      <c r="J289">
        <v>0</v>
      </c>
      <c r="K289">
        <v>0.64367258563305096</v>
      </c>
      <c r="L289" s="130">
        <v>229793.74960000001</v>
      </c>
      <c r="M289" s="129">
        <v>41775</v>
      </c>
      <c r="N289">
        <v>34</v>
      </c>
      <c r="O289">
        <v>2.5035229999999999</v>
      </c>
      <c r="P289">
        <v>1</v>
      </c>
      <c r="Q289">
        <v>109.24</v>
      </c>
      <c r="R289">
        <v>15743.7</v>
      </c>
      <c r="S289">
        <v>809.04895199999999</v>
      </c>
      <c r="T289">
        <v>979.84249583115502</v>
      </c>
      <c r="U289">
        <v>0.391351781888224</v>
      </c>
      <c r="V289">
        <v>0.15237961645613801</v>
      </c>
      <c r="W289">
        <v>4.9440766100887299E-3</v>
      </c>
      <c r="X289">
        <v>12999.4</v>
      </c>
      <c r="Y289">
        <v>64.760000000000005</v>
      </c>
      <c r="Z289">
        <v>65190.804508956098</v>
      </c>
      <c r="AA289">
        <v>16.507042253521099</v>
      </c>
      <c r="AB289">
        <v>12.4930350833848</v>
      </c>
      <c r="AC289">
        <v>8</v>
      </c>
      <c r="AD289">
        <v>101.131119</v>
      </c>
      <c r="AE289">
        <v>0.17199999999999999</v>
      </c>
      <c r="AF289">
        <v>0.11325596067975401</v>
      </c>
      <c r="AG289">
        <v>0.15203686754551499</v>
      </c>
      <c r="AH289">
        <v>0.28470936899322002</v>
      </c>
      <c r="AI289">
        <v>204.61431856598</v>
      </c>
      <c r="AJ289">
        <v>7.6124360438073504</v>
      </c>
      <c r="AK289">
        <v>1.3943250998230099</v>
      </c>
      <c r="AL289">
        <v>3.82125894782624</v>
      </c>
      <c r="AM289">
        <v>3</v>
      </c>
      <c r="AN289">
        <v>0.87063771095994502</v>
      </c>
      <c r="AO289">
        <v>145</v>
      </c>
      <c r="AP289">
        <v>2.8409090909090901E-3</v>
      </c>
      <c r="AQ289">
        <v>2.2400000000000002</v>
      </c>
      <c r="AR289">
        <v>4.6249868207429996</v>
      </c>
      <c r="AS289">
        <v>-63733.15</v>
      </c>
      <c r="AT289">
        <v>0.53939189138761101</v>
      </c>
      <c r="AU289">
        <v>12737411.32</v>
      </c>
    </row>
    <row r="290" spans="1:47" ht="15" x14ac:dyDescent="0.25">
      <c r="A290" t="s">
        <v>1261</v>
      </c>
      <c r="B290" t="s">
        <v>367</v>
      </c>
      <c r="C290" t="s">
        <v>167</v>
      </c>
      <c r="D290" t="s">
        <v>952</v>
      </c>
      <c r="E290">
        <v>78.319000000000003</v>
      </c>
      <c r="F290">
        <v>-5.95</v>
      </c>
      <c r="G290" s="129">
        <v>1243479</v>
      </c>
      <c r="H290">
        <v>0.50921615676715504</v>
      </c>
      <c r="I290">
        <v>1232459</v>
      </c>
      <c r="J290">
        <v>0</v>
      </c>
      <c r="K290">
        <v>0.62965656091755795</v>
      </c>
      <c r="L290" s="130">
        <v>169710.7444</v>
      </c>
      <c r="M290" s="129">
        <v>35339</v>
      </c>
      <c r="N290">
        <v>48</v>
      </c>
      <c r="O290">
        <v>29.126555</v>
      </c>
      <c r="P290">
        <v>1</v>
      </c>
      <c r="Q290">
        <v>25.67</v>
      </c>
      <c r="R290">
        <v>16890.599999999999</v>
      </c>
      <c r="S290">
        <v>705.77423899999997</v>
      </c>
      <c r="T290">
        <v>962.08080411235596</v>
      </c>
      <c r="U290">
        <v>0.813326265369683</v>
      </c>
      <c r="V290">
        <v>0.189322258615336</v>
      </c>
      <c r="W290">
        <v>7.0844169760069702E-3</v>
      </c>
      <c r="X290">
        <v>12390.8</v>
      </c>
      <c r="Y290">
        <v>61.55</v>
      </c>
      <c r="Z290">
        <v>59066.876198212798</v>
      </c>
      <c r="AA290">
        <v>13.469696969697001</v>
      </c>
      <c r="AB290">
        <v>11.466681380991099</v>
      </c>
      <c r="AC290">
        <v>9.5</v>
      </c>
      <c r="AD290">
        <v>74.292025157894699</v>
      </c>
      <c r="AE290">
        <v>0.18429999999999999</v>
      </c>
      <c r="AF290">
        <v>0.119721510333141</v>
      </c>
      <c r="AG290">
        <v>0.162835889216289</v>
      </c>
      <c r="AH290">
        <v>0.28510417522461901</v>
      </c>
      <c r="AI290">
        <v>265.89380800564999</v>
      </c>
      <c r="AJ290">
        <v>7.0587876010465704</v>
      </c>
      <c r="AK290">
        <v>1.3802199178305601</v>
      </c>
      <c r="AL290">
        <v>2.2350680748796998</v>
      </c>
      <c r="AM290">
        <v>5.0999999999999996</v>
      </c>
      <c r="AN290">
        <v>1.1340989093427201</v>
      </c>
      <c r="AO290">
        <v>25</v>
      </c>
      <c r="AP290">
        <v>2.7397260273972601E-2</v>
      </c>
      <c r="AQ290">
        <v>11.36</v>
      </c>
      <c r="AR290">
        <v>4.5021382690880696</v>
      </c>
      <c r="AS290">
        <v>-3583.4400000000601</v>
      </c>
      <c r="AT290">
        <v>0.68023011093337604</v>
      </c>
      <c r="AU290">
        <v>11920936.52</v>
      </c>
    </row>
    <row r="291" spans="1:47" ht="15" x14ac:dyDescent="0.25">
      <c r="A291" t="s">
        <v>1262</v>
      </c>
      <c r="B291" t="s">
        <v>758</v>
      </c>
      <c r="C291" t="s">
        <v>182</v>
      </c>
      <c r="D291" t="s">
        <v>954</v>
      </c>
      <c r="E291">
        <v>91.823999999999998</v>
      </c>
      <c r="F291">
        <v>5.3</v>
      </c>
      <c r="G291" s="129">
        <v>-1290603</v>
      </c>
      <c r="H291">
        <v>0.49054047775587201</v>
      </c>
      <c r="I291">
        <v>-1290603</v>
      </c>
      <c r="J291">
        <v>0</v>
      </c>
      <c r="K291">
        <v>0.824160590504321</v>
      </c>
      <c r="L291" s="130">
        <v>248198.77170000001</v>
      </c>
      <c r="M291" s="129">
        <v>60531</v>
      </c>
      <c r="N291">
        <v>425</v>
      </c>
      <c r="O291">
        <v>155.531136</v>
      </c>
      <c r="P291">
        <v>5</v>
      </c>
      <c r="Q291">
        <v>-175.44</v>
      </c>
      <c r="R291">
        <v>13173.2</v>
      </c>
      <c r="S291">
        <v>5228.7142439999998</v>
      </c>
      <c r="T291">
        <v>6208.6179709964299</v>
      </c>
      <c r="U291">
        <v>0.26535874026624301</v>
      </c>
      <c r="V291">
        <v>0.112791879700971</v>
      </c>
      <c r="W291">
        <v>4.24527975026971E-2</v>
      </c>
      <c r="X291">
        <v>11094.1</v>
      </c>
      <c r="Y291">
        <v>315.07</v>
      </c>
      <c r="Z291">
        <v>63785.5756181166</v>
      </c>
      <c r="AA291">
        <v>12.228323699422001</v>
      </c>
      <c r="AB291">
        <v>16.5954049703241</v>
      </c>
      <c r="AC291">
        <v>43.5</v>
      </c>
      <c r="AD291">
        <v>120.200327448276</v>
      </c>
      <c r="AE291">
        <v>0.41770000000000002</v>
      </c>
      <c r="AF291">
        <v>0.10515730424759399</v>
      </c>
      <c r="AG291">
        <v>0.20067991495690399</v>
      </c>
      <c r="AH291">
        <v>0.31027875626054602</v>
      </c>
      <c r="AI291">
        <v>149.24051374493101</v>
      </c>
      <c r="AJ291">
        <v>8.2871883393820092</v>
      </c>
      <c r="AK291">
        <v>1.6085974246990999</v>
      </c>
      <c r="AL291">
        <v>2.86590974913371</v>
      </c>
      <c r="AM291">
        <v>3</v>
      </c>
      <c r="AN291">
        <v>1.3570078078846799</v>
      </c>
      <c r="AO291">
        <v>100</v>
      </c>
      <c r="AP291">
        <v>6.85518423307626E-2</v>
      </c>
      <c r="AQ291">
        <v>45.61</v>
      </c>
      <c r="AR291">
        <v>4.4765709048536104</v>
      </c>
      <c r="AS291">
        <v>144816.38</v>
      </c>
      <c r="AT291">
        <v>0.42674077247881698</v>
      </c>
      <c r="AU291">
        <v>68878942.530000001</v>
      </c>
    </row>
    <row r="292" spans="1:47" ht="15" x14ac:dyDescent="0.25">
      <c r="A292" t="s">
        <v>1263</v>
      </c>
      <c r="B292" t="s">
        <v>218</v>
      </c>
      <c r="C292" t="s">
        <v>144</v>
      </c>
      <c r="D292" t="s">
        <v>951</v>
      </c>
      <c r="E292">
        <v>53.076999999999998</v>
      </c>
      <c r="F292">
        <v>-2.5499999999999998</v>
      </c>
      <c r="G292" s="129">
        <v>2013265</v>
      </c>
      <c r="H292">
        <v>1.1427423379208701</v>
      </c>
      <c r="I292">
        <v>2013265</v>
      </c>
      <c r="J292">
        <v>0</v>
      </c>
      <c r="K292">
        <v>0.51984775674800199</v>
      </c>
      <c r="L292" s="130">
        <v>113528.1828</v>
      </c>
      <c r="M292" s="129">
        <v>32812.5</v>
      </c>
      <c r="N292">
        <v>3</v>
      </c>
      <c r="O292">
        <v>90.764447000000004</v>
      </c>
      <c r="P292">
        <v>79.17</v>
      </c>
      <c r="Q292">
        <v>-32.299999999999997</v>
      </c>
      <c r="R292">
        <v>18325.099999999999</v>
      </c>
      <c r="S292">
        <v>463.69231400000001</v>
      </c>
      <c r="T292">
        <v>663.28317418439406</v>
      </c>
      <c r="U292">
        <v>0.998308294150418</v>
      </c>
      <c r="V292">
        <v>0.161896841361058</v>
      </c>
      <c r="W292">
        <v>0.15684331140325999</v>
      </c>
      <c r="X292">
        <v>12810.8</v>
      </c>
      <c r="Y292">
        <v>27.65</v>
      </c>
      <c r="Z292">
        <v>66336.708860759507</v>
      </c>
      <c r="AA292">
        <v>13.709677419354801</v>
      </c>
      <c r="AB292">
        <v>16.770065605786598</v>
      </c>
      <c r="AC292">
        <v>8.57</v>
      </c>
      <c r="AD292">
        <v>54.106454375729299</v>
      </c>
      <c r="AE292">
        <v>0.61439999999999995</v>
      </c>
      <c r="AF292">
        <v>0.160578180102361</v>
      </c>
      <c r="AG292">
        <v>0.116875606328967</v>
      </c>
      <c r="AH292">
        <v>0.28261870481725099</v>
      </c>
      <c r="AI292">
        <v>282.08360598360099</v>
      </c>
      <c r="AJ292">
        <v>5.0310840978593303</v>
      </c>
      <c r="AK292">
        <v>1.1788263761467901</v>
      </c>
      <c r="AL292">
        <v>0.47112515290519902</v>
      </c>
      <c r="AM292">
        <v>1</v>
      </c>
      <c r="AN292" t="s">
        <v>944</v>
      </c>
      <c r="AO292">
        <v>2</v>
      </c>
      <c r="AP292">
        <v>0</v>
      </c>
      <c r="AQ292" t="s">
        <v>944</v>
      </c>
      <c r="AR292" t="s">
        <v>944</v>
      </c>
      <c r="AS292" t="s">
        <v>944</v>
      </c>
      <c r="AT292" t="s">
        <v>944</v>
      </c>
      <c r="AU292">
        <v>8497186.3499999996</v>
      </c>
    </row>
    <row r="293" spans="1:47" ht="15" x14ac:dyDescent="0.25">
      <c r="A293" t="s">
        <v>1264</v>
      </c>
      <c r="B293" t="s">
        <v>643</v>
      </c>
      <c r="C293" t="s">
        <v>146</v>
      </c>
      <c r="D293" t="s">
        <v>954</v>
      </c>
      <c r="E293">
        <v>86.902000000000001</v>
      </c>
      <c r="F293">
        <v>3.79</v>
      </c>
      <c r="G293" s="129">
        <v>1203769</v>
      </c>
      <c r="H293">
        <v>0.57165301067821495</v>
      </c>
      <c r="I293">
        <v>983146</v>
      </c>
      <c r="J293">
        <v>0</v>
      </c>
      <c r="K293">
        <v>0.72147586396529395</v>
      </c>
      <c r="L293" s="130">
        <v>239733.06909999999</v>
      </c>
      <c r="M293" s="129">
        <v>44872</v>
      </c>
      <c r="N293">
        <v>132</v>
      </c>
      <c r="O293">
        <v>44.196472</v>
      </c>
      <c r="P293">
        <v>6.87</v>
      </c>
      <c r="Q293">
        <v>-68.510000000000005</v>
      </c>
      <c r="R293">
        <v>15392.1</v>
      </c>
      <c r="S293">
        <v>1646.6112539999999</v>
      </c>
      <c r="T293">
        <v>2100.5136709130002</v>
      </c>
      <c r="U293">
        <v>0.481467299627724</v>
      </c>
      <c r="V293">
        <v>0.18191639967984799</v>
      </c>
      <c r="W293">
        <v>1.5185709401206401E-3</v>
      </c>
      <c r="X293">
        <v>12066</v>
      </c>
      <c r="Y293">
        <v>119</v>
      </c>
      <c r="Z293">
        <v>67968.915966386601</v>
      </c>
      <c r="AA293">
        <v>19.848739495798299</v>
      </c>
      <c r="AB293">
        <v>13.837069361344501</v>
      </c>
      <c r="AC293">
        <v>16</v>
      </c>
      <c r="AD293">
        <v>102.91320337499999</v>
      </c>
      <c r="AE293">
        <v>0.20880000000000001</v>
      </c>
      <c r="AF293">
        <v>0.1164787982465</v>
      </c>
      <c r="AG293">
        <v>0.17162226515587001</v>
      </c>
      <c r="AH293">
        <v>0.29186261310193801</v>
      </c>
      <c r="AI293">
        <v>178.46167350438901</v>
      </c>
      <c r="AJ293">
        <v>6.9223797629459201</v>
      </c>
      <c r="AK293">
        <v>1.4871050204691401</v>
      </c>
      <c r="AL293">
        <v>4.0230320189752202</v>
      </c>
      <c r="AM293">
        <v>0.5</v>
      </c>
      <c r="AN293">
        <v>1.62363678159909</v>
      </c>
      <c r="AO293">
        <v>198</v>
      </c>
      <c r="AP293">
        <v>4.7619047619047603E-2</v>
      </c>
      <c r="AQ293">
        <v>5.92</v>
      </c>
      <c r="AR293">
        <v>4.4348873897130501</v>
      </c>
      <c r="AS293">
        <v>92952.019999999902</v>
      </c>
      <c r="AT293">
        <v>0.46845031192502401</v>
      </c>
      <c r="AU293">
        <v>25344882.399999999</v>
      </c>
    </row>
    <row r="294" spans="1:47" ht="15" x14ac:dyDescent="0.25">
      <c r="A294" t="s">
        <v>1265</v>
      </c>
      <c r="B294" t="s">
        <v>219</v>
      </c>
      <c r="C294" t="s">
        <v>220</v>
      </c>
      <c r="D294" t="s">
        <v>951</v>
      </c>
      <c r="E294">
        <v>88.19</v>
      </c>
      <c r="F294">
        <v>-11.75</v>
      </c>
      <c r="G294" s="129">
        <v>962757</v>
      </c>
      <c r="H294">
        <v>0.22761199083474801</v>
      </c>
      <c r="I294">
        <v>1572283</v>
      </c>
      <c r="J294">
        <v>5.3841310141915905E-4</v>
      </c>
      <c r="K294">
        <v>0.86527851027250102</v>
      </c>
      <c r="L294" s="130">
        <v>296998.0024</v>
      </c>
      <c r="M294" s="129">
        <v>37356</v>
      </c>
      <c r="N294">
        <v>176</v>
      </c>
      <c r="O294">
        <v>67.988833</v>
      </c>
      <c r="P294">
        <v>6</v>
      </c>
      <c r="Q294">
        <v>12.22</v>
      </c>
      <c r="R294">
        <v>16913.599999999999</v>
      </c>
      <c r="S294">
        <v>3434.1472180000001</v>
      </c>
      <c r="T294">
        <v>5169.6090703054697</v>
      </c>
      <c r="U294">
        <v>1</v>
      </c>
      <c r="V294">
        <v>0.24367206991415599</v>
      </c>
      <c r="W294">
        <v>1.2341981082769099E-3</v>
      </c>
      <c r="X294">
        <v>11235.6</v>
      </c>
      <c r="Y294">
        <v>233.62</v>
      </c>
      <c r="Z294">
        <v>75222.1488742402</v>
      </c>
      <c r="AA294">
        <v>15.7131474103586</v>
      </c>
      <c r="AB294">
        <v>14.699714142624799</v>
      </c>
      <c r="AC294">
        <v>24</v>
      </c>
      <c r="AD294">
        <v>143.08946741666699</v>
      </c>
      <c r="AE294">
        <v>0.34399999999999997</v>
      </c>
      <c r="AF294">
        <v>0.100799844716618</v>
      </c>
      <c r="AG294">
        <v>0.195817247289364</v>
      </c>
      <c r="AH294">
        <v>0.30033028436877801</v>
      </c>
      <c r="AI294">
        <v>212.63357498845599</v>
      </c>
      <c r="AJ294">
        <v>6.7342357524838601</v>
      </c>
      <c r="AK294">
        <v>1.19379773080531</v>
      </c>
      <c r="AL294">
        <v>4.0668614312223097</v>
      </c>
      <c r="AM294">
        <v>4.4000000000000004</v>
      </c>
      <c r="AN294">
        <v>1.2479159678024101</v>
      </c>
      <c r="AO294">
        <v>317</v>
      </c>
      <c r="AP294">
        <v>5.3160070880094498E-3</v>
      </c>
      <c r="AQ294">
        <v>5.08</v>
      </c>
      <c r="AR294">
        <v>3.8778927983490501</v>
      </c>
      <c r="AS294">
        <v>-518224.11</v>
      </c>
      <c r="AT294">
        <v>0.60085109348131405</v>
      </c>
      <c r="AU294">
        <v>58083664.469999999</v>
      </c>
    </row>
    <row r="295" spans="1:47" ht="15" x14ac:dyDescent="0.25">
      <c r="A295" t="s">
        <v>1266</v>
      </c>
      <c r="B295" t="s">
        <v>221</v>
      </c>
      <c r="C295" t="s">
        <v>222</v>
      </c>
      <c r="D295" t="s">
        <v>950</v>
      </c>
      <c r="E295">
        <v>79.84</v>
      </c>
      <c r="F295">
        <v>0</v>
      </c>
      <c r="G295" s="129">
        <v>330185</v>
      </c>
      <c r="H295">
        <v>0.48556690948074599</v>
      </c>
      <c r="I295">
        <v>330185</v>
      </c>
      <c r="J295">
        <v>2.0660031957285001E-3</v>
      </c>
      <c r="K295">
        <v>0.67419700661635595</v>
      </c>
      <c r="L295" s="130">
        <v>192303.2671</v>
      </c>
      <c r="M295" s="129">
        <v>43310</v>
      </c>
      <c r="N295">
        <v>96</v>
      </c>
      <c r="O295">
        <v>117.25067900000001</v>
      </c>
      <c r="P295">
        <v>0</v>
      </c>
      <c r="Q295">
        <v>28.92</v>
      </c>
      <c r="R295">
        <v>13080.5</v>
      </c>
      <c r="S295">
        <v>1995.1275840000001</v>
      </c>
      <c r="T295">
        <v>2526.1557314619999</v>
      </c>
      <c r="U295">
        <v>0.51602245954412096</v>
      </c>
      <c r="V295">
        <v>0.17407164723957799</v>
      </c>
      <c r="W295">
        <v>9.7688860383176399E-3</v>
      </c>
      <c r="X295">
        <v>10330.799999999999</v>
      </c>
      <c r="Y295">
        <v>127.5</v>
      </c>
      <c r="Z295">
        <v>64055.490588235298</v>
      </c>
      <c r="AA295">
        <v>12.3714285714286</v>
      </c>
      <c r="AB295">
        <v>15.648059482352901</v>
      </c>
      <c r="AC295">
        <v>17</v>
      </c>
      <c r="AD295">
        <v>117.360446117647</v>
      </c>
      <c r="AE295">
        <v>0.18429999999999999</v>
      </c>
      <c r="AF295">
        <v>0.110331818096714</v>
      </c>
      <c r="AG295">
        <v>0.15179758014569</v>
      </c>
      <c r="AH295">
        <v>0.27771247172345498</v>
      </c>
      <c r="AI295">
        <v>166.195887751307</v>
      </c>
      <c r="AJ295">
        <v>8.3302335168977795</v>
      </c>
      <c r="AK295">
        <v>1.81879263651224</v>
      </c>
      <c r="AL295">
        <v>2.77027697522785</v>
      </c>
      <c r="AM295">
        <v>0</v>
      </c>
      <c r="AN295">
        <v>1.91456382937424</v>
      </c>
      <c r="AO295">
        <v>57</v>
      </c>
      <c r="AP295">
        <v>1.42378559463987E-2</v>
      </c>
      <c r="AQ295">
        <v>20.09</v>
      </c>
      <c r="AR295">
        <v>4.7811531125281199</v>
      </c>
      <c r="AS295">
        <v>24679.309999999899</v>
      </c>
      <c r="AT295">
        <v>0.409372316111489</v>
      </c>
      <c r="AU295">
        <v>26097182.800000001</v>
      </c>
    </row>
    <row r="296" spans="1:47" ht="15" x14ac:dyDescent="0.25">
      <c r="A296" t="s">
        <v>1267</v>
      </c>
      <c r="B296" t="s">
        <v>223</v>
      </c>
      <c r="C296" t="s">
        <v>172</v>
      </c>
      <c r="D296" t="s">
        <v>951</v>
      </c>
      <c r="E296">
        <v>53.262</v>
      </c>
      <c r="F296">
        <v>-6.91</v>
      </c>
      <c r="G296" s="129">
        <v>23313459</v>
      </c>
      <c r="H296">
        <v>0.29562963610737503</v>
      </c>
      <c r="I296">
        <v>23417555</v>
      </c>
      <c r="J296">
        <v>7.4221978343431299E-5</v>
      </c>
      <c r="K296">
        <v>0.81205729924601999</v>
      </c>
      <c r="L296" s="130">
        <v>72671.384300000005</v>
      </c>
      <c r="M296" s="129">
        <v>30763</v>
      </c>
      <c r="N296">
        <v>109</v>
      </c>
      <c r="O296">
        <v>2205.0316339999999</v>
      </c>
      <c r="P296">
        <v>886.23</v>
      </c>
      <c r="Q296">
        <v>-859.59</v>
      </c>
      <c r="R296">
        <v>23494.5</v>
      </c>
      <c r="S296">
        <v>6006.2795569999998</v>
      </c>
      <c r="T296">
        <v>8990.3111714168808</v>
      </c>
      <c r="U296">
        <v>1</v>
      </c>
      <c r="V296">
        <v>0.20265094548187701</v>
      </c>
      <c r="W296">
        <v>7.7849282118901103E-2</v>
      </c>
      <c r="X296">
        <v>15696.3</v>
      </c>
      <c r="Y296">
        <v>448.07</v>
      </c>
      <c r="Z296">
        <v>77415.154507108295</v>
      </c>
      <c r="AA296">
        <v>15</v>
      </c>
      <c r="AB296">
        <v>13.4047795143616</v>
      </c>
      <c r="AC296">
        <v>77</v>
      </c>
      <c r="AD296">
        <v>78.003630610389607</v>
      </c>
      <c r="AE296">
        <v>0.35630000000000001</v>
      </c>
      <c r="AF296">
        <v>0.135657774649002</v>
      </c>
      <c r="AG296">
        <v>0.119090511826693</v>
      </c>
      <c r="AH296">
        <v>0.25992095445175201</v>
      </c>
      <c r="AI296">
        <v>188.91961142194299</v>
      </c>
      <c r="AJ296">
        <v>13.1619316315092</v>
      </c>
      <c r="AK296">
        <v>1.3043957807498701</v>
      </c>
      <c r="AL296">
        <v>5.1447246594706604</v>
      </c>
      <c r="AM296">
        <v>0.5</v>
      </c>
      <c r="AN296">
        <v>0.59893999313836899</v>
      </c>
      <c r="AO296">
        <v>16</v>
      </c>
      <c r="AP296">
        <v>0.383084577114428</v>
      </c>
      <c r="AQ296">
        <v>79.88</v>
      </c>
      <c r="AR296">
        <v>4.4721764289285497</v>
      </c>
      <c r="AS296">
        <v>-1558586.87</v>
      </c>
      <c r="AT296">
        <v>0.60465421027391997</v>
      </c>
      <c r="AU296">
        <v>141114767.40000001</v>
      </c>
    </row>
    <row r="297" spans="1:47" ht="15" x14ac:dyDescent="0.25">
      <c r="A297" t="s">
        <v>1268</v>
      </c>
      <c r="B297" t="s">
        <v>739</v>
      </c>
      <c r="C297" t="s">
        <v>191</v>
      </c>
      <c r="D297" t="s">
        <v>950</v>
      </c>
      <c r="E297">
        <v>94.765000000000001</v>
      </c>
      <c r="F297">
        <v>0.19</v>
      </c>
      <c r="G297" s="129">
        <v>2415310</v>
      </c>
      <c r="H297">
        <v>0.553876626308481</v>
      </c>
      <c r="I297">
        <v>2415310</v>
      </c>
      <c r="J297">
        <v>0</v>
      </c>
      <c r="K297">
        <v>0.50626387937831296</v>
      </c>
      <c r="L297" s="130">
        <v>431098.92830000003</v>
      </c>
      <c r="M297" s="129">
        <v>38440.5</v>
      </c>
      <c r="N297">
        <v>11</v>
      </c>
      <c r="O297">
        <v>5.576835</v>
      </c>
      <c r="P297">
        <v>0</v>
      </c>
      <c r="Q297">
        <v>9.08</v>
      </c>
      <c r="R297">
        <v>24470.5</v>
      </c>
      <c r="S297">
        <v>399.35511000000002</v>
      </c>
      <c r="T297">
        <v>542.03011986427305</v>
      </c>
      <c r="U297">
        <v>0.76734900675241102</v>
      </c>
      <c r="V297">
        <v>0.19832199217383201</v>
      </c>
      <c r="W297">
        <v>7.51211121350119E-3</v>
      </c>
      <c r="X297">
        <v>18029.3</v>
      </c>
      <c r="Y297">
        <v>39.22</v>
      </c>
      <c r="Z297">
        <v>67755.411269760298</v>
      </c>
      <c r="AA297">
        <v>10.735849056603801</v>
      </c>
      <c r="AB297">
        <v>10.182435237123901</v>
      </c>
      <c r="AC297">
        <v>4.08</v>
      </c>
      <c r="AD297">
        <v>97.881154411764697</v>
      </c>
      <c r="AE297">
        <v>0.27029999999999998</v>
      </c>
      <c r="AF297">
        <v>0.11220440507377</v>
      </c>
      <c r="AG297">
        <v>0.15810402293498699</v>
      </c>
      <c r="AH297">
        <v>0.27414506342905798</v>
      </c>
      <c r="AI297">
        <v>441.59945768566701</v>
      </c>
      <c r="AJ297">
        <v>8.6562250574126107</v>
      </c>
      <c r="AK297">
        <v>1.92563465736724</v>
      </c>
      <c r="AL297">
        <v>1.9144605483258199</v>
      </c>
      <c r="AM297">
        <v>0</v>
      </c>
      <c r="AN297">
        <v>0.96147274164540797</v>
      </c>
      <c r="AO297">
        <v>23</v>
      </c>
      <c r="AP297">
        <v>2.62008733624454E-2</v>
      </c>
      <c r="AQ297">
        <v>9.43</v>
      </c>
      <c r="AR297">
        <v>4.2954469760694396</v>
      </c>
      <c r="AS297">
        <v>-140992.41</v>
      </c>
      <c r="AT297">
        <v>0.67819061809147496</v>
      </c>
      <c r="AU297">
        <v>9772405.1400000006</v>
      </c>
    </row>
    <row r="298" spans="1:47" ht="15" x14ac:dyDescent="0.25">
      <c r="A298" t="s">
        <v>1269</v>
      </c>
      <c r="B298" t="s">
        <v>368</v>
      </c>
      <c r="C298" t="s">
        <v>101</v>
      </c>
      <c r="D298" t="s">
        <v>951</v>
      </c>
      <c r="E298">
        <v>86.284999999999997</v>
      </c>
      <c r="F298">
        <v>-2.82</v>
      </c>
      <c r="G298" s="129">
        <v>-4155</v>
      </c>
      <c r="H298">
        <v>0.76395670598523802</v>
      </c>
      <c r="I298">
        <v>321906</v>
      </c>
      <c r="J298">
        <v>6.0858244534989E-3</v>
      </c>
      <c r="K298">
        <v>0.645287412020356</v>
      </c>
      <c r="L298" s="130">
        <v>236264.0938</v>
      </c>
      <c r="M298" s="129">
        <v>37619.5</v>
      </c>
      <c r="N298">
        <v>81</v>
      </c>
      <c r="O298">
        <v>30.701993999999999</v>
      </c>
      <c r="P298">
        <v>0</v>
      </c>
      <c r="Q298">
        <v>13.35</v>
      </c>
      <c r="R298">
        <v>18746.400000000001</v>
      </c>
      <c r="S298">
        <v>846.42276900000002</v>
      </c>
      <c r="T298">
        <v>1028.27305948558</v>
      </c>
      <c r="U298">
        <v>0.45087437268597402</v>
      </c>
      <c r="V298">
        <v>0.13665376362293999</v>
      </c>
      <c r="W298">
        <v>2.3628853963402799E-3</v>
      </c>
      <c r="X298">
        <v>15431.1</v>
      </c>
      <c r="Y298">
        <v>74</v>
      </c>
      <c r="Z298">
        <v>57809.305135135102</v>
      </c>
      <c r="AA298">
        <v>12.394736842105299</v>
      </c>
      <c r="AB298">
        <v>11.438145527027</v>
      </c>
      <c r="AC298">
        <v>12</v>
      </c>
      <c r="AD298">
        <v>70.535230749999997</v>
      </c>
      <c r="AE298">
        <v>0.20880000000000001</v>
      </c>
      <c r="AF298">
        <v>0.12300287002319001</v>
      </c>
      <c r="AG298">
        <v>0.209705721189233</v>
      </c>
      <c r="AH298">
        <v>0.33573347856629998</v>
      </c>
      <c r="AI298">
        <v>214.57007851356599</v>
      </c>
      <c r="AJ298">
        <v>6.6844054246023203</v>
      </c>
      <c r="AK298">
        <v>1.0294012124415699</v>
      </c>
      <c r="AL298">
        <v>3.72750777735564</v>
      </c>
      <c r="AM298">
        <v>1.5</v>
      </c>
      <c r="AN298">
        <v>1.1614669265455699</v>
      </c>
      <c r="AO298">
        <v>118</v>
      </c>
      <c r="AP298">
        <v>7.9575596816976096E-2</v>
      </c>
      <c r="AQ298">
        <v>3.14</v>
      </c>
      <c r="AR298">
        <v>3.4160446116785899</v>
      </c>
      <c r="AS298">
        <v>100269.25</v>
      </c>
      <c r="AT298">
        <v>0.536512819950696</v>
      </c>
      <c r="AU298">
        <v>15867413.76</v>
      </c>
    </row>
    <row r="299" spans="1:47" ht="15" x14ac:dyDescent="0.25">
      <c r="A299" t="s">
        <v>1270</v>
      </c>
      <c r="B299" t="s">
        <v>710</v>
      </c>
      <c r="C299" t="s">
        <v>99</v>
      </c>
      <c r="D299" t="s">
        <v>950</v>
      </c>
      <c r="E299">
        <v>94.486000000000004</v>
      </c>
      <c r="F299">
        <v>1.94</v>
      </c>
      <c r="G299" s="129">
        <v>246090</v>
      </c>
      <c r="H299">
        <v>0.24671818019063099</v>
      </c>
      <c r="I299">
        <v>452309</v>
      </c>
      <c r="J299">
        <v>1.3892701807725601E-3</v>
      </c>
      <c r="K299">
        <v>0.817393820175492</v>
      </c>
      <c r="L299" s="130">
        <v>174548.14449999999</v>
      </c>
      <c r="M299" s="129">
        <v>43001</v>
      </c>
      <c r="N299">
        <v>107</v>
      </c>
      <c r="O299">
        <v>36.252167</v>
      </c>
      <c r="P299">
        <v>1</v>
      </c>
      <c r="Q299">
        <v>46.12</v>
      </c>
      <c r="R299">
        <v>12449.5</v>
      </c>
      <c r="S299">
        <v>2767.4703159999999</v>
      </c>
      <c r="T299">
        <v>3357.0508365484002</v>
      </c>
      <c r="U299">
        <v>0.40393880524643</v>
      </c>
      <c r="V299">
        <v>0.177233862334226</v>
      </c>
      <c r="W299">
        <v>3.82776282685158E-3</v>
      </c>
      <c r="X299">
        <v>10263</v>
      </c>
      <c r="Y299">
        <v>161.13</v>
      </c>
      <c r="Z299">
        <v>71189.686588468903</v>
      </c>
      <c r="AA299">
        <v>16.522222222222201</v>
      </c>
      <c r="AB299">
        <v>17.175388295165401</v>
      </c>
      <c r="AC299">
        <v>17</v>
      </c>
      <c r="AD299">
        <v>162.79237152941201</v>
      </c>
      <c r="AE299">
        <v>0.34399999999999997</v>
      </c>
      <c r="AF299">
        <v>0.101600469492515</v>
      </c>
      <c r="AG299">
        <v>0.198446207414362</v>
      </c>
      <c r="AH299">
        <v>0.303632567039122</v>
      </c>
      <c r="AI299">
        <v>164.30817608813001</v>
      </c>
      <c r="AJ299">
        <v>6.5247620503257</v>
      </c>
      <c r="AK299">
        <v>1.2349231171847199</v>
      </c>
      <c r="AL299">
        <v>3.8903229474091598</v>
      </c>
      <c r="AM299">
        <v>1.3</v>
      </c>
      <c r="AN299">
        <v>1.0325719684358301</v>
      </c>
      <c r="AO299">
        <v>37</v>
      </c>
      <c r="AP299">
        <v>1.00401606425703E-2</v>
      </c>
      <c r="AQ299">
        <v>38.11</v>
      </c>
      <c r="AR299">
        <v>3.1600438426164699</v>
      </c>
      <c r="AS299">
        <v>208941.64</v>
      </c>
      <c r="AT299">
        <v>0.50453216054577499</v>
      </c>
      <c r="AU299">
        <v>34453545.960000001</v>
      </c>
    </row>
    <row r="300" spans="1:47" ht="15" x14ac:dyDescent="0.25">
      <c r="A300" t="s">
        <v>1271</v>
      </c>
      <c r="B300" t="s">
        <v>224</v>
      </c>
      <c r="C300" t="s">
        <v>144</v>
      </c>
      <c r="D300" t="s">
        <v>953</v>
      </c>
      <c r="E300">
        <v>100.20699999999999</v>
      </c>
      <c r="F300">
        <v>12.83</v>
      </c>
      <c r="G300" s="129">
        <v>2345512</v>
      </c>
      <c r="H300">
        <v>0.307974965089233</v>
      </c>
      <c r="I300">
        <v>2345512</v>
      </c>
      <c r="J300">
        <v>0</v>
      </c>
      <c r="K300">
        <v>0.80807767398934105</v>
      </c>
      <c r="L300" s="130">
        <v>232706.3365</v>
      </c>
      <c r="M300" s="129">
        <v>63094.5</v>
      </c>
      <c r="N300">
        <v>173</v>
      </c>
      <c r="O300">
        <v>58.506476999999997</v>
      </c>
      <c r="P300">
        <v>13</v>
      </c>
      <c r="Q300">
        <v>-34.78</v>
      </c>
      <c r="R300">
        <v>14755.7</v>
      </c>
      <c r="S300">
        <v>4030.8433049999999</v>
      </c>
      <c r="T300">
        <v>4897.1262589890202</v>
      </c>
      <c r="U300">
        <v>0.18803237676340301</v>
      </c>
      <c r="V300">
        <v>0.14382373318280101</v>
      </c>
      <c r="W300">
        <v>3.3422843014732397E-2</v>
      </c>
      <c r="X300">
        <v>12145.5</v>
      </c>
      <c r="Y300">
        <v>242.15</v>
      </c>
      <c r="Z300">
        <v>78542.936113978896</v>
      </c>
      <c r="AA300">
        <v>13.689922480620201</v>
      </c>
      <c r="AB300">
        <v>16.646059487920699</v>
      </c>
      <c r="AC300">
        <v>26.87</v>
      </c>
      <c r="AD300">
        <v>150.01277651656099</v>
      </c>
      <c r="AE300" t="s">
        <v>944</v>
      </c>
      <c r="AF300">
        <v>0.113353837894566</v>
      </c>
      <c r="AG300">
        <v>0.133496377126441</v>
      </c>
      <c r="AH300">
        <v>0.248283991459892</v>
      </c>
      <c r="AI300">
        <v>158.24529800222501</v>
      </c>
      <c r="AJ300">
        <v>6.1890526634287699</v>
      </c>
      <c r="AK300">
        <v>1.34636532666941</v>
      </c>
      <c r="AL300">
        <v>3.4695802697135099</v>
      </c>
      <c r="AM300">
        <v>5</v>
      </c>
      <c r="AN300">
        <v>0.86135546847362798</v>
      </c>
      <c r="AO300">
        <v>16</v>
      </c>
      <c r="AP300">
        <v>0.113361901051811</v>
      </c>
      <c r="AQ300">
        <v>153.44</v>
      </c>
      <c r="AR300">
        <v>4.7712377003708104</v>
      </c>
      <c r="AS300">
        <v>71019.509999999995</v>
      </c>
      <c r="AT300">
        <v>0.28667974011237601</v>
      </c>
      <c r="AU300">
        <v>59478043.789999999</v>
      </c>
    </row>
    <row r="301" spans="1:47" ht="15" x14ac:dyDescent="0.25">
      <c r="A301" t="s">
        <v>1272</v>
      </c>
      <c r="B301" t="s">
        <v>587</v>
      </c>
      <c r="C301" t="s">
        <v>135</v>
      </c>
      <c r="D301" t="s">
        <v>951</v>
      </c>
      <c r="E301">
        <v>80.42</v>
      </c>
      <c r="F301">
        <v>-3.52</v>
      </c>
      <c r="G301" s="129">
        <v>243836</v>
      </c>
      <c r="H301">
        <v>0.42386505934138502</v>
      </c>
      <c r="I301">
        <v>243836</v>
      </c>
      <c r="J301">
        <v>0</v>
      </c>
      <c r="K301">
        <v>0.74610584986670603</v>
      </c>
      <c r="L301" s="130">
        <v>212774.30780000001</v>
      </c>
      <c r="M301" s="129">
        <v>41173</v>
      </c>
      <c r="N301">
        <v>22</v>
      </c>
      <c r="O301">
        <v>9.4350439999999995</v>
      </c>
      <c r="P301">
        <v>1</v>
      </c>
      <c r="Q301">
        <v>217.94</v>
      </c>
      <c r="R301">
        <v>15586.3</v>
      </c>
      <c r="S301">
        <v>442.17584599999998</v>
      </c>
      <c r="T301">
        <v>536.85967241217202</v>
      </c>
      <c r="U301">
        <v>0.58704787551873705</v>
      </c>
      <c r="V301">
        <v>0.17102457921231601</v>
      </c>
      <c r="W301">
        <v>1.1307718513416901E-2</v>
      </c>
      <c r="X301">
        <v>12837.4</v>
      </c>
      <c r="Y301">
        <v>35.549999999999997</v>
      </c>
      <c r="Z301">
        <v>65549.216596343205</v>
      </c>
      <c r="AA301">
        <v>15.289473684210501</v>
      </c>
      <c r="AB301">
        <v>12.4381391279887</v>
      </c>
      <c r="AC301">
        <v>7.17</v>
      </c>
      <c r="AD301">
        <v>61.670271408647103</v>
      </c>
      <c r="AE301">
        <v>0.18429999999999999</v>
      </c>
      <c r="AF301">
        <v>0.116981402218912</v>
      </c>
      <c r="AG301">
        <v>0.150855770858182</v>
      </c>
      <c r="AH301">
        <v>0.26783717307709298</v>
      </c>
      <c r="AI301">
        <v>265.279076324762</v>
      </c>
      <c r="AJ301">
        <v>5.9647888320545599</v>
      </c>
      <c r="AK301">
        <v>1.04165387894288</v>
      </c>
      <c r="AL301">
        <v>2.9729674339300902</v>
      </c>
      <c r="AM301">
        <v>4</v>
      </c>
      <c r="AN301">
        <v>0.59535232645370595</v>
      </c>
      <c r="AO301">
        <v>6</v>
      </c>
      <c r="AP301">
        <v>0</v>
      </c>
      <c r="AQ301">
        <v>21.67</v>
      </c>
      <c r="AR301">
        <v>5.7453434160112904</v>
      </c>
      <c r="AS301">
        <v>-34320.76</v>
      </c>
      <c r="AT301">
        <v>0.49330550221365499</v>
      </c>
      <c r="AU301">
        <v>6891878.5199999996</v>
      </c>
    </row>
    <row r="302" spans="1:47" ht="15" x14ac:dyDescent="0.25">
      <c r="A302" t="s">
        <v>1273</v>
      </c>
      <c r="B302" t="s">
        <v>675</v>
      </c>
      <c r="C302" t="s">
        <v>227</v>
      </c>
      <c r="D302" t="s">
        <v>950</v>
      </c>
      <c r="E302">
        <v>87.5</v>
      </c>
      <c r="F302">
        <v>-1.79</v>
      </c>
      <c r="G302" s="129">
        <v>1856954</v>
      </c>
      <c r="H302">
        <v>1.50538385657437</v>
      </c>
      <c r="I302">
        <v>1977131</v>
      </c>
      <c r="J302">
        <v>4.2327907670412597E-3</v>
      </c>
      <c r="K302">
        <v>0.53564303216815101</v>
      </c>
      <c r="L302" s="130">
        <v>319185.07150000002</v>
      </c>
      <c r="M302" t="s">
        <v>944</v>
      </c>
      <c r="N302">
        <v>52</v>
      </c>
      <c r="O302">
        <v>19.765934000000001</v>
      </c>
      <c r="P302">
        <v>0</v>
      </c>
      <c r="Q302">
        <v>35.68</v>
      </c>
      <c r="R302">
        <v>18981.5</v>
      </c>
      <c r="S302">
        <v>386.17582800000002</v>
      </c>
      <c r="T302">
        <v>433.60560182493202</v>
      </c>
      <c r="U302">
        <v>0</v>
      </c>
      <c r="V302">
        <v>0</v>
      </c>
      <c r="W302">
        <v>0</v>
      </c>
      <c r="X302">
        <v>16905.2</v>
      </c>
      <c r="Y302">
        <v>44.53</v>
      </c>
      <c r="Z302">
        <v>49128.426229508201</v>
      </c>
      <c r="AA302">
        <v>13.148148148148101</v>
      </c>
      <c r="AB302">
        <v>8.6722620256007197</v>
      </c>
      <c r="AC302">
        <v>7.23</v>
      </c>
      <c r="AD302">
        <v>53.412977593360999</v>
      </c>
      <c r="AE302">
        <v>0.44230000000000003</v>
      </c>
      <c r="AF302">
        <v>0.13385270242884001</v>
      </c>
      <c r="AG302">
        <v>0.14211719432018599</v>
      </c>
      <c r="AH302">
        <v>0.28122051244285001</v>
      </c>
      <c r="AI302">
        <v>261.04948236169798</v>
      </c>
      <c r="AJ302">
        <v>6.4878852506174898</v>
      </c>
      <c r="AK302">
        <v>1.26905387308925</v>
      </c>
      <c r="AL302">
        <v>4.1350238565235902</v>
      </c>
      <c r="AM302">
        <v>0</v>
      </c>
      <c r="AN302">
        <v>0.70702767006761003</v>
      </c>
      <c r="AO302">
        <v>39</v>
      </c>
      <c r="AP302">
        <v>5.95744680851064E-2</v>
      </c>
      <c r="AQ302">
        <v>5.87</v>
      </c>
      <c r="AR302">
        <v>5.6864047428499198</v>
      </c>
      <c r="AS302">
        <v>-56117.81</v>
      </c>
      <c r="AT302">
        <v>0.57236449644728504</v>
      </c>
      <c r="AU302">
        <v>7330194.3700000001</v>
      </c>
    </row>
    <row r="303" spans="1:47" ht="15" x14ac:dyDescent="0.25">
      <c r="A303" t="s">
        <v>1274</v>
      </c>
      <c r="B303" t="s">
        <v>534</v>
      </c>
      <c r="C303" t="s">
        <v>201</v>
      </c>
      <c r="D303" t="s">
        <v>951</v>
      </c>
      <c r="E303">
        <v>90.72</v>
      </c>
      <c r="F303">
        <v>-3.84</v>
      </c>
      <c r="G303" s="129">
        <v>-694267</v>
      </c>
      <c r="H303">
        <v>0.84762939709930096</v>
      </c>
      <c r="I303">
        <v>-516662</v>
      </c>
      <c r="J303">
        <v>0</v>
      </c>
      <c r="K303">
        <v>0.80860314052699001</v>
      </c>
      <c r="L303" s="130">
        <v>148092.92550000001</v>
      </c>
      <c r="M303" s="129">
        <v>39434</v>
      </c>
      <c r="N303">
        <v>71</v>
      </c>
      <c r="O303">
        <v>23.430222000000001</v>
      </c>
      <c r="P303">
        <v>0</v>
      </c>
      <c r="Q303">
        <v>43.7</v>
      </c>
      <c r="R303">
        <v>16195</v>
      </c>
      <c r="S303">
        <v>1002.3995650000001</v>
      </c>
      <c r="T303">
        <v>1247.37498158178</v>
      </c>
      <c r="U303">
        <v>0.50203212528329499</v>
      </c>
      <c r="V303">
        <v>0.18326583870774099</v>
      </c>
      <c r="W303">
        <v>0</v>
      </c>
      <c r="X303">
        <v>13014.4</v>
      </c>
      <c r="Y303">
        <v>81.900000000000006</v>
      </c>
      <c r="Z303">
        <v>67622.582417582395</v>
      </c>
      <c r="AA303">
        <v>15.4606741573034</v>
      </c>
      <c r="AB303">
        <v>12.239310927960901</v>
      </c>
      <c r="AC303">
        <v>6</v>
      </c>
      <c r="AD303">
        <v>167.06659416666699</v>
      </c>
      <c r="AE303">
        <v>0.18429999999999999</v>
      </c>
      <c r="AF303">
        <v>0.123397757660704</v>
      </c>
      <c r="AG303">
        <v>0.14914436169005199</v>
      </c>
      <c r="AH303">
        <v>0.27501000701480099</v>
      </c>
      <c r="AI303">
        <v>218.082696394626</v>
      </c>
      <c r="AJ303">
        <v>14.0875694171249</v>
      </c>
      <c r="AK303">
        <v>1.7693145659314</v>
      </c>
      <c r="AL303">
        <v>2.8960457626963598</v>
      </c>
      <c r="AM303">
        <v>0</v>
      </c>
      <c r="AN303">
        <v>1.5785955431038401</v>
      </c>
      <c r="AO303">
        <v>114</v>
      </c>
      <c r="AP303">
        <v>8.6313193588162807E-3</v>
      </c>
      <c r="AQ303">
        <v>7</v>
      </c>
      <c r="AR303">
        <v>4.8175709874824397</v>
      </c>
      <c r="AS303">
        <v>-101297.29</v>
      </c>
      <c r="AT303">
        <v>0.53749358254493396</v>
      </c>
      <c r="AU303">
        <v>16233812.48</v>
      </c>
    </row>
    <row r="304" spans="1:47" ht="15" x14ac:dyDescent="0.25">
      <c r="A304" t="s">
        <v>1275</v>
      </c>
      <c r="B304" t="s">
        <v>618</v>
      </c>
      <c r="C304" t="s">
        <v>140</v>
      </c>
      <c r="D304" t="s">
        <v>951</v>
      </c>
      <c r="E304">
        <v>76.102999999999994</v>
      </c>
      <c r="F304">
        <v>-7.36</v>
      </c>
      <c r="G304" s="129">
        <v>1836842</v>
      </c>
      <c r="H304">
        <v>0.33722378640654699</v>
      </c>
      <c r="I304">
        <v>2206226</v>
      </c>
      <c r="J304">
        <v>0</v>
      </c>
      <c r="K304">
        <v>0.79543623777918204</v>
      </c>
      <c r="L304" s="130">
        <v>81260.857600000003</v>
      </c>
      <c r="M304" s="129">
        <v>35698.5</v>
      </c>
      <c r="N304">
        <v>124</v>
      </c>
      <c r="O304">
        <v>219.257499</v>
      </c>
      <c r="P304">
        <v>37.229999999999997</v>
      </c>
      <c r="Q304">
        <v>597.44000000000005</v>
      </c>
      <c r="R304">
        <v>14733.8</v>
      </c>
      <c r="S304">
        <v>3718.5693150000002</v>
      </c>
      <c r="T304">
        <v>4743.8224506451297</v>
      </c>
      <c r="U304">
        <v>0.676431510595628</v>
      </c>
      <c r="V304">
        <v>0.13804316244136</v>
      </c>
      <c r="W304">
        <v>5.0195672095465597E-2</v>
      </c>
      <c r="X304">
        <v>11549.4</v>
      </c>
      <c r="Y304">
        <v>236.09</v>
      </c>
      <c r="Z304">
        <v>79753.309627684299</v>
      </c>
      <c r="AA304">
        <v>13.674242424242401</v>
      </c>
      <c r="AB304">
        <v>15.750643038671701</v>
      </c>
      <c r="AC304">
        <v>24</v>
      </c>
      <c r="AD304">
        <v>154.940388125</v>
      </c>
      <c r="AE304">
        <v>0.27029999999999998</v>
      </c>
      <c r="AF304">
        <v>9.9975622239341796E-2</v>
      </c>
      <c r="AG304">
        <v>0.203705398187598</v>
      </c>
      <c r="AH304">
        <v>0.306766046894488</v>
      </c>
      <c r="AI304">
        <v>110.77486127215001</v>
      </c>
      <c r="AJ304">
        <v>11.045864212815999</v>
      </c>
      <c r="AK304">
        <v>1.8139436158126301</v>
      </c>
      <c r="AL304">
        <v>5.6206735708528797</v>
      </c>
      <c r="AM304">
        <v>0.5</v>
      </c>
      <c r="AN304">
        <v>1.4840930484866399</v>
      </c>
      <c r="AO304">
        <v>11</v>
      </c>
      <c r="AP304">
        <v>3.8461538461538498E-3</v>
      </c>
      <c r="AQ304">
        <v>159.63999999999999</v>
      </c>
      <c r="AR304">
        <v>4.2076288964293802</v>
      </c>
      <c r="AS304">
        <v>-204677.53</v>
      </c>
      <c r="AT304">
        <v>0.543920358670403</v>
      </c>
      <c r="AU304">
        <v>54788536.439999998</v>
      </c>
    </row>
    <row r="305" spans="1:47" ht="15" x14ac:dyDescent="0.25">
      <c r="A305" t="s">
        <v>1276</v>
      </c>
      <c r="B305" t="s">
        <v>225</v>
      </c>
      <c r="C305" t="s">
        <v>144</v>
      </c>
      <c r="D305" t="s">
        <v>953</v>
      </c>
      <c r="E305">
        <v>105.914</v>
      </c>
      <c r="F305">
        <v>11.96</v>
      </c>
      <c r="G305" s="129">
        <v>-779328</v>
      </c>
      <c r="H305">
        <v>0.51123524223350003</v>
      </c>
      <c r="I305">
        <v>-779328</v>
      </c>
      <c r="J305">
        <v>3.6989084159057003E-5</v>
      </c>
      <c r="K305">
        <v>0.67682154226699798</v>
      </c>
      <c r="L305" s="130">
        <v>261667.74979999999</v>
      </c>
      <c r="M305" s="129">
        <v>84251</v>
      </c>
      <c r="N305">
        <v>32</v>
      </c>
      <c r="O305">
        <v>21.493351000000001</v>
      </c>
      <c r="P305">
        <v>0</v>
      </c>
      <c r="Q305">
        <v>-10</v>
      </c>
      <c r="R305">
        <v>14641.2</v>
      </c>
      <c r="S305">
        <v>1739.4028430000001</v>
      </c>
      <c r="T305">
        <v>1922.3173662449001</v>
      </c>
      <c r="U305">
        <v>9.4760527535828601E-2</v>
      </c>
      <c r="V305">
        <v>8.0093661776313399E-2</v>
      </c>
      <c r="W305">
        <v>2.3686358893688399E-2</v>
      </c>
      <c r="X305">
        <v>13248</v>
      </c>
      <c r="Y305">
        <v>108.43</v>
      </c>
      <c r="Z305">
        <v>88511.633219588693</v>
      </c>
      <c r="AA305">
        <v>18.0350877192982</v>
      </c>
      <c r="AB305">
        <v>16.041712099972301</v>
      </c>
      <c r="AC305">
        <v>9</v>
      </c>
      <c r="AD305">
        <v>193.26698255555601</v>
      </c>
      <c r="AE305">
        <v>0.30709999999999998</v>
      </c>
      <c r="AF305">
        <v>0.117134221588359</v>
      </c>
      <c r="AG305">
        <v>0.12643618804245901</v>
      </c>
      <c r="AH305">
        <v>0.24575960163024399</v>
      </c>
      <c r="AI305">
        <v>169.08676514104101</v>
      </c>
      <c r="AJ305">
        <v>8.8860874162728205</v>
      </c>
      <c r="AK305">
        <v>1.4356138859610399</v>
      </c>
      <c r="AL305">
        <v>1.5560409710652501</v>
      </c>
      <c r="AM305">
        <v>0</v>
      </c>
      <c r="AN305">
        <v>0.82507521154357399</v>
      </c>
      <c r="AO305">
        <v>3</v>
      </c>
      <c r="AP305">
        <v>0.125279642058166</v>
      </c>
      <c r="AQ305">
        <v>271</v>
      </c>
      <c r="AR305" t="s">
        <v>944</v>
      </c>
      <c r="AS305" t="s">
        <v>944</v>
      </c>
      <c r="AT305" t="s">
        <v>944</v>
      </c>
      <c r="AU305">
        <v>25466936.34</v>
      </c>
    </row>
    <row r="306" spans="1:47" ht="15" x14ac:dyDescent="0.25">
      <c r="A306" t="s">
        <v>1277</v>
      </c>
      <c r="B306" t="s">
        <v>424</v>
      </c>
      <c r="C306" t="s">
        <v>197</v>
      </c>
      <c r="D306" t="s">
        <v>951</v>
      </c>
      <c r="E306">
        <v>85.557000000000002</v>
      </c>
      <c r="F306">
        <v>-3.5</v>
      </c>
      <c r="G306" s="129">
        <v>916600</v>
      </c>
      <c r="H306">
        <v>0.408360517343756</v>
      </c>
      <c r="I306">
        <v>945349</v>
      </c>
      <c r="J306">
        <v>0</v>
      </c>
      <c r="K306">
        <v>0.63945502628492401</v>
      </c>
      <c r="L306" s="130">
        <v>137920.43470000001</v>
      </c>
      <c r="M306" s="129">
        <v>46918.5</v>
      </c>
      <c r="N306">
        <v>53</v>
      </c>
      <c r="O306">
        <v>55.081648000000001</v>
      </c>
      <c r="P306">
        <v>1</v>
      </c>
      <c r="Q306">
        <v>99.14</v>
      </c>
      <c r="R306">
        <v>13867.6</v>
      </c>
      <c r="S306">
        <v>1446.802952</v>
      </c>
      <c r="T306">
        <v>1798.4769456162501</v>
      </c>
      <c r="U306">
        <v>0.49035972868266597</v>
      </c>
      <c r="V306">
        <v>0.17824680592716999</v>
      </c>
      <c r="W306">
        <v>1.2881900727556701E-2</v>
      </c>
      <c r="X306">
        <v>11156</v>
      </c>
      <c r="Y306">
        <v>102.76</v>
      </c>
      <c r="Z306">
        <v>60768.8740755158</v>
      </c>
      <c r="AA306">
        <v>12.843478260869601</v>
      </c>
      <c r="AB306">
        <v>14.0794370572207</v>
      </c>
      <c r="AC306">
        <v>10</v>
      </c>
      <c r="AD306">
        <v>144.68029519999999</v>
      </c>
      <c r="AE306">
        <v>0.43</v>
      </c>
      <c r="AF306">
        <v>0.119438121979163</v>
      </c>
      <c r="AG306">
        <v>0.166757071830378</v>
      </c>
      <c r="AH306">
        <v>0.283016384209619</v>
      </c>
      <c r="AI306">
        <v>199.44111919395601</v>
      </c>
      <c r="AJ306">
        <v>7.7107722351603902</v>
      </c>
      <c r="AK306">
        <v>1.73498343452827</v>
      </c>
      <c r="AL306">
        <v>3.53059951066012</v>
      </c>
      <c r="AM306">
        <v>3.7</v>
      </c>
      <c r="AN306">
        <v>1.05767244700292</v>
      </c>
      <c r="AO306">
        <v>31</v>
      </c>
      <c r="AP306">
        <v>3.7608486017357799E-2</v>
      </c>
      <c r="AQ306">
        <v>32.549999999999997</v>
      </c>
      <c r="AR306">
        <v>4.3337946380967898</v>
      </c>
      <c r="AS306">
        <v>140795.57</v>
      </c>
      <c r="AT306">
        <v>0.49827103200436401</v>
      </c>
      <c r="AU306">
        <v>20063744.329999998</v>
      </c>
    </row>
    <row r="307" spans="1:47" ht="15" x14ac:dyDescent="0.25">
      <c r="A307" t="s">
        <v>1278</v>
      </c>
      <c r="B307" t="s">
        <v>551</v>
      </c>
      <c r="C307" t="s">
        <v>268</v>
      </c>
      <c r="D307" t="s">
        <v>951</v>
      </c>
      <c r="E307">
        <v>84.861000000000004</v>
      </c>
      <c r="F307">
        <v>-3.02</v>
      </c>
      <c r="G307" s="129">
        <v>-904557</v>
      </c>
      <c r="H307">
        <v>6.0050409133197903E-2</v>
      </c>
      <c r="I307">
        <v>-1804557</v>
      </c>
      <c r="J307">
        <v>0</v>
      </c>
      <c r="K307">
        <v>0.81319330639530596</v>
      </c>
      <c r="L307" s="130">
        <v>179381.36809999999</v>
      </c>
      <c r="M307" t="s">
        <v>944</v>
      </c>
      <c r="N307">
        <v>0</v>
      </c>
      <c r="O307">
        <v>88.230743000000004</v>
      </c>
      <c r="P307">
        <v>1</v>
      </c>
      <c r="Q307">
        <v>134.82</v>
      </c>
      <c r="R307">
        <v>12355.5</v>
      </c>
      <c r="S307">
        <v>2612.1663579999999</v>
      </c>
      <c r="T307">
        <v>3277.4455586209801</v>
      </c>
      <c r="U307">
        <v>0</v>
      </c>
      <c r="V307">
        <v>0</v>
      </c>
      <c r="W307">
        <v>0</v>
      </c>
      <c r="X307">
        <v>9847.5</v>
      </c>
      <c r="Y307">
        <v>150.58000000000001</v>
      </c>
      <c r="Z307">
        <v>73323.073515739103</v>
      </c>
      <c r="AA307">
        <v>15.217105263157899</v>
      </c>
      <c r="AB307">
        <v>17.347365905166701</v>
      </c>
      <c r="AC307">
        <v>16</v>
      </c>
      <c r="AD307">
        <v>163.260397375</v>
      </c>
      <c r="AE307" t="s">
        <v>944</v>
      </c>
      <c r="AF307">
        <v>0.117122725179112</v>
      </c>
      <c r="AG307">
        <v>0.150662373037976</v>
      </c>
      <c r="AH307">
        <v>0.27174152326061102</v>
      </c>
      <c r="AI307">
        <v>164.15302137506501</v>
      </c>
      <c r="AJ307">
        <v>5.6656903415385003</v>
      </c>
      <c r="AK307">
        <v>1.5824918900640199</v>
      </c>
      <c r="AL307">
        <v>2.3988712788162201</v>
      </c>
      <c r="AM307">
        <v>1.5</v>
      </c>
      <c r="AN307">
        <v>0.95716916807084895</v>
      </c>
      <c r="AO307">
        <v>45</v>
      </c>
      <c r="AP307">
        <v>1.6818500350385401E-2</v>
      </c>
      <c r="AQ307">
        <v>29.62</v>
      </c>
      <c r="AR307">
        <v>3.5074123741576599</v>
      </c>
      <c r="AS307">
        <v>188264.42</v>
      </c>
      <c r="AT307">
        <v>0.42530471432810102</v>
      </c>
      <c r="AU307">
        <v>32274513.41</v>
      </c>
    </row>
    <row r="308" spans="1:47" ht="15" x14ac:dyDescent="0.25">
      <c r="A308" t="s">
        <v>1279</v>
      </c>
      <c r="B308" t="s">
        <v>676</v>
      </c>
      <c r="C308" t="s">
        <v>227</v>
      </c>
      <c r="D308" t="s">
        <v>950</v>
      </c>
      <c r="E308">
        <v>82.284999999999997</v>
      </c>
      <c r="F308">
        <v>-0.49</v>
      </c>
      <c r="G308" s="129">
        <v>-155597</v>
      </c>
      <c r="H308">
        <v>4.6465419099958397E-2</v>
      </c>
      <c r="I308">
        <v>-155597</v>
      </c>
      <c r="J308">
        <v>0</v>
      </c>
      <c r="K308">
        <v>0.84327852530826097</v>
      </c>
      <c r="L308" s="130">
        <v>133233.80069999999</v>
      </c>
      <c r="M308" t="s">
        <v>944</v>
      </c>
      <c r="N308">
        <v>114</v>
      </c>
      <c r="O308">
        <v>221.798869</v>
      </c>
      <c r="P308">
        <v>0</v>
      </c>
      <c r="Q308">
        <v>-73.040000000000006</v>
      </c>
      <c r="R308">
        <v>15320.5</v>
      </c>
      <c r="S308">
        <v>2650.032389</v>
      </c>
      <c r="T308">
        <v>3545.7370658137802</v>
      </c>
      <c r="U308">
        <v>0</v>
      </c>
      <c r="V308">
        <v>0</v>
      </c>
      <c r="W308">
        <v>0</v>
      </c>
      <c r="X308">
        <v>11450.3</v>
      </c>
      <c r="Y308">
        <v>227.2</v>
      </c>
      <c r="Z308">
        <v>58983.865977112699</v>
      </c>
      <c r="AA308">
        <v>13.7387755102041</v>
      </c>
      <c r="AB308">
        <v>11.6638749515845</v>
      </c>
      <c r="AC308">
        <v>23</v>
      </c>
      <c r="AD308">
        <v>115.218799521739</v>
      </c>
      <c r="AE308">
        <v>0.41770000000000002</v>
      </c>
      <c r="AF308">
        <v>0.14689705852089499</v>
      </c>
      <c r="AG308">
        <v>0.245252856499208</v>
      </c>
      <c r="AH308">
        <v>0.39468542674861601</v>
      </c>
      <c r="AI308">
        <v>230.19982794632901</v>
      </c>
      <c r="AJ308">
        <v>5.4761128095508997</v>
      </c>
      <c r="AK308">
        <v>0.90266054354080205</v>
      </c>
      <c r="AL308">
        <v>3.1667626062025702</v>
      </c>
      <c r="AM308">
        <v>0.5</v>
      </c>
      <c r="AN308">
        <v>1.1303138673392401</v>
      </c>
      <c r="AO308">
        <v>49</v>
      </c>
      <c r="AP308">
        <v>4.6583850931677002E-2</v>
      </c>
      <c r="AQ308">
        <v>25.43</v>
      </c>
      <c r="AR308">
        <v>4.0714717634256896</v>
      </c>
      <c r="AS308">
        <v>38000.29</v>
      </c>
      <c r="AT308">
        <v>0.56931379641337698</v>
      </c>
      <c r="AU308">
        <v>40599891.899999999</v>
      </c>
    </row>
    <row r="309" spans="1:47" ht="15" x14ac:dyDescent="0.25">
      <c r="A309" t="s">
        <v>1280</v>
      </c>
      <c r="B309" t="s">
        <v>582</v>
      </c>
      <c r="C309" t="s">
        <v>222</v>
      </c>
      <c r="D309" t="s">
        <v>950</v>
      </c>
      <c r="E309">
        <v>88.320999999999998</v>
      </c>
      <c r="F309">
        <v>0.12</v>
      </c>
      <c r="G309" s="129">
        <v>2091668</v>
      </c>
      <c r="H309">
        <v>0.38179503209610299</v>
      </c>
      <c r="I309">
        <v>2091668</v>
      </c>
      <c r="J309">
        <v>0</v>
      </c>
      <c r="K309">
        <v>0.69704628107471001</v>
      </c>
      <c r="L309" s="130">
        <v>261601.52050000001</v>
      </c>
      <c r="M309" s="129">
        <v>44957.5</v>
      </c>
      <c r="N309">
        <v>133</v>
      </c>
      <c r="O309">
        <v>53.862524000000001</v>
      </c>
      <c r="P309">
        <v>4</v>
      </c>
      <c r="Q309">
        <v>-85.27</v>
      </c>
      <c r="R309">
        <v>16678.2</v>
      </c>
      <c r="S309">
        <v>1070.1456270000001</v>
      </c>
      <c r="T309">
        <v>1347.2043646296199</v>
      </c>
      <c r="U309">
        <v>0.49499112329690398</v>
      </c>
      <c r="V309">
        <v>0.186518198985268</v>
      </c>
      <c r="W309">
        <v>1.87239507357254E-2</v>
      </c>
      <c r="X309">
        <v>13248.2</v>
      </c>
      <c r="Y309">
        <v>74.83</v>
      </c>
      <c r="Z309">
        <v>60964.406922357302</v>
      </c>
      <c r="AA309">
        <v>8.6710526315789505</v>
      </c>
      <c r="AB309">
        <v>14.3010240144327</v>
      </c>
      <c r="AC309">
        <v>11.2</v>
      </c>
      <c r="AD309">
        <v>95.548716696428599</v>
      </c>
      <c r="AE309">
        <v>0.20880000000000001</v>
      </c>
      <c r="AF309">
        <v>0.112641667072976</v>
      </c>
      <c r="AG309">
        <v>0.217635251947603</v>
      </c>
      <c r="AH309">
        <v>0.331718301784937</v>
      </c>
      <c r="AI309">
        <v>153.92577967334901</v>
      </c>
      <c r="AJ309">
        <v>7.3719042270964001</v>
      </c>
      <c r="AK309">
        <v>1.4714858884308799</v>
      </c>
      <c r="AL309">
        <v>3.8343512442099801</v>
      </c>
      <c r="AM309">
        <v>2.5</v>
      </c>
      <c r="AN309">
        <v>1.44364968241419</v>
      </c>
      <c r="AO309">
        <v>248</v>
      </c>
      <c r="AP309">
        <v>4.9200492004920103E-3</v>
      </c>
      <c r="AQ309">
        <v>3.23</v>
      </c>
      <c r="AR309">
        <v>4.7654016346873904</v>
      </c>
      <c r="AS309">
        <v>-10225.200000000001</v>
      </c>
      <c r="AT309">
        <v>0.53088828608349603</v>
      </c>
      <c r="AU309">
        <v>17848083.23</v>
      </c>
    </row>
    <row r="310" spans="1:47" ht="15" x14ac:dyDescent="0.25">
      <c r="A310" t="s">
        <v>1281</v>
      </c>
      <c r="B310" t="s">
        <v>94</v>
      </c>
      <c r="C310" t="s">
        <v>95</v>
      </c>
      <c r="D310" t="s">
        <v>950</v>
      </c>
      <c r="E310">
        <v>82.081999999999994</v>
      </c>
      <c r="F310">
        <v>-0.83</v>
      </c>
      <c r="G310" s="129">
        <v>2795655</v>
      </c>
      <c r="H310">
        <v>0.95944716782894202</v>
      </c>
      <c r="I310">
        <v>2795655</v>
      </c>
      <c r="J310">
        <v>0</v>
      </c>
      <c r="K310">
        <v>0.57720452766393104</v>
      </c>
      <c r="L310" s="130">
        <v>143827.5344</v>
      </c>
      <c r="M310" s="129">
        <v>34509.5</v>
      </c>
      <c r="N310">
        <v>47</v>
      </c>
      <c r="O310">
        <v>15.408478000000001</v>
      </c>
      <c r="P310">
        <v>7</v>
      </c>
      <c r="Q310">
        <v>-1.48999999999999</v>
      </c>
      <c r="R310">
        <v>16924.599999999999</v>
      </c>
      <c r="S310">
        <v>661.85308599999996</v>
      </c>
      <c r="T310">
        <v>946.64233900494798</v>
      </c>
      <c r="U310">
        <v>0.99522696642680597</v>
      </c>
      <c r="V310">
        <v>0.22864320829048801</v>
      </c>
      <c r="W310">
        <v>0</v>
      </c>
      <c r="X310">
        <v>11833</v>
      </c>
      <c r="Y310">
        <v>54.1</v>
      </c>
      <c r="Z310">
        <v>66957.896487985199</v>
      </c>
      <c r="AA310">
        <v>15.7090909090909</v>
      </c>
      <c r="AB310">
        <v>12.2338832902033</v>
      </c>
      <c r="AC310">
        <v>1</v>
      </c>
      <c r="AD310">
        <v>661.85308599999996</v>
      </c>
      <c r="AE310">
        <v>0.18429999999999999</v>
      </c>
      <c r="AF310">
        <v>0.118638816051636</v>
      </c>
      <c r="AG310">
        <v>0.21031264366864799</v>
      </c>
      <c r="AH310">
        <v>0.33150019458172397</v>
      </c>
      <c r="AI310">
        <v>296.55523884646499</v>
      </c>
      <c r="AJ310">
        <v>5.6605794391571003</v>
      </c>
      <c r="AK310">
        <v>1.1359552365037</v>
      </c>
      <c r="AL310">
        <v>3.1719956591738199</v>
      </c>
      <c r="AM310">
        <v>0</v>
      </c>
      <c r="AN310">
        <v>2.3288208820049401</v>
      </c>
      <c r="AO310">
        <v>115</v>
      </c>
      <c r="AP310">
        <v>5.8823529411764696E-3</v>
      </c>
      <c r="AQ310">
        <v>2.86</v>
      </c>
      <c r="AR310">
        <v>3.6046216731961902</v>
      </c>
      <c r="AS310">
        <v>8706.6799999999894</v>
      </c>
      <c r="AT310">
        <v>0.79030630472374497</v>
      </c>
      <c r="AU310">
        <v>11201619.800000001</v>
      </c>
    </row>
    <row r="311" spans="1:47" ht="15" x14ac:dyDescent="0.25">
      <c r="A311" t="s">
        <v>1282</v>
      </c>
      <c r="B311" t="s">
        <v>722</v>
      </c>
      <c r="C311" t="s">
        <v>97</v>
      </c>
      <c r="D311" t="s">
        <v>951</v>
      </c>
      <c r="E311">
        <v>95.480999999999995</v>
      </c>
      <c r="F311">
        <v>-5.92</v>
      </c>
      <c r="G311" s="129">
        <v>-1227569</v>
      </c>
      <c r="H311">
        <v>0.26310095454993798</v>
      </c>
      <c r="I311">
        <v>-1240158</v>
      </c>
      <c r="J311">
        <v>0</v>
      </c>
      <c r="K311">
        <v>0.87261633142821504</v>
      </c>
      <c r="L311" s="130">
        <v>214579.6489</v>
      </c>
      <c r="M311" s="129">
        <v>47159</v>
      </c>
      <c r="N311">
        <v>0</v>
      </c>
      <c r="O311">
        <v>24.481532999999999</v>
      </c>
      <c r="P311">
        <v>0</v>
      </c>
      <c r="Q311">
        <v>72.64</v>
      </c>
      <c r="R311">
        <v>15224.8</v>
      </c>
      <c r="S311">
        <v>1186.120999</v>
      </c>
      <c r="T311">
        <v>1404.56650678912</v>
      </c>
      <c r="U311">
        <v>0.35370891026607598</v>
      </c>
      <c r="V311">
        <v>0.15315013742539799</v>
      </c>
      <c r="W311">
        <v>0</v>
      </c>
      <c r="X311">
        <v>12857</v>
      </c>
      <c r="Y311">
        <v>81.12</v>
      </c>
      <c r="Z311">
        <v>75229.768244576</v>
      </c>
      <c r="AA311">
        <v>13.6823529411765</v>
      </c>
      <c r="AB311">
        <v>14.621807186883601</v>
      </c>
      <c r="AC311">
        <v>2</v>
      </c>
      <c r="AD311">
        <v>593.06049949999999</v>
      </c>
      <c r="AE311">
        <v>0.36859999999999998</v>
      </c>
      <c r="AF311">
        <v>0.108170370305361</v>
      </c>
      <c r="AG311">
        <v>0.18369196595402201</v>
      </c>
      <c r="AH311">
        <v>0.29486667150972601</v>
      </c>
      <c r="AI311">
        <v>164.98148179231401</v>
      </c>
      <c r="AJ311">
        <v>8.7840588590000408</v>
      </c>
      <c r="AK311">
        <v>1.4633137954294599</v>
      </c>
      <c r="AL311">
        <v>4.8132984649033199</v>
      </c>
      <c r="AM311">
        <v>1.5</v>
      </c>
      <c r="AN311">
        <v>0.89854278363412698</v>
      </c>
      <c r="AO311">
        <v>14</v>
      </c>
      <c r="AP311">
        <v>8.4000000000000005E-2</v>
      </c>
      <c r="AQ311">
        <v>48.71</v>
      </c>
      <c r="AR311">
        <v>5.06615609706013</v>
      </c>
      <c r="AS311">
        <v>-76353.279999999999</v>
      </c>
      <c r="AT311">
        <v>0.396558755020125</v>
      </c>
      <c r="AU311">
        <v>18058442.460000001</v>
      </c>
    </row>
    <row r="312" spans="1:47" ht="15" x14ac:dyDescent="0.25">
      <c r="A312" t="s">
        <v>1283</v>
      </c>
      <c r="B312" t="s">
        <v>226</v>
      </c>
      <c r="C312" t="s">
        <v>227</v>
      </c>
      <c r="D312" t="s">
        <v>951</v>
      </c>
      <c r="E312">
        <v>64.61</v>
      </c>
      <c r="F312">
        <v>-2.08</v>
      </c>
      <c r="G312" s="129">
        <v>-3174104</v>
      </c>
      <c r="H312">
        <v>7.5884040067698597E-2</v>
      </c>
      <c r="I312">
        <v>-3284597</v>
      </c>
      <c r="J312">
        <v>5.66347196954828E-3</v>
      </c>
      <c r="K312">
        <v>0.83476578063423301</v>
      </c>
      <c r="L312" s="130">
        <v>86088.801699999996</v>
      </c>
      <c r="M312" t="s">
        <v>944</v>
      </c>
      <c r="N312">
        <v>172</v>
      </c>
      <c r="O312">
        <v>1114.3058579999999</v>
      </c>
      <c r="P312">
        <v>247.4</v>
      </c>
      <c r="Q312">
        <v>-398.24</v>
      </c>
      <c r="R312">
        <v>22274.2</v>
      </c>
      <c r="S312">
        <v>3144.7459039999999</v>
      </c>
      <c r="T312">
        <v>4979.2505794097397</v>
      </c>
      <c r="U312">
        <v>0</v>
      </c>
      <c r="V312">
        <v>0</v>
      </c>
      <c r="W312">
        <v>0</v>
      </c>
      <c r="X312">
        <v>14067.7</v>
      </c>
      <c r="Y312">
        <v>287.43</v>
      </c>
      <c r="Z312">
        <v>56869.181539853198</v>
      </c>
      <c r="AA312">
        <v>14.8187919463087</v>
      </c>
      <c r="AB312">
        <v>10.9409104964687</v>
      </c>
      <c r="AC312">
        <v>32.49</v>
      </c>
      <c r="AD312">
        <v>96.791194336719002</v>
      </c>
      <c r="AE312">
        <v>0.45450000000000002</v>
      </c>
      <c r="AF312">
        <v>0.111803916388672</v>
      </c>
      <c r="AG312">
        <v>0.26730078898047099</v>
      </c>
      <c r="AH312">
        <v>0.38402031902935102</v>
      </c>
      <c r="AI312">
        <v>304.36163340973098</v>
      </c>
      <c r="AJ312">
        <v>6.6221955617777999</v>
      </c>
      <c r="AK312">
        <v>0.99317429007250801</v>
      </c>
      <c r="AL312">
        <v>2.8195039806089</v>
      </c>
      <c r="AM312">
        <v>3</v>
      </c>
      <c r="AN312">
        <v>1.0254145561888</v>
      </c>
      <c r="AO312">
        <v>19</v>
      </c>
      <c r="AP312">
        <v>0.216571679088119</v>
      </c>
      <c r="AQ312">
        <v>108</v>
      </c>
      <c r="AR312">
        <v>4.1272065882794999</v>
      </c>
      <c r="AS312">
        <v>-25723.1800000002</v>
      </c>
      <c r="AT312">
        <v>0.66557223364001095</v>
      </c>
      <c r="AU312">
        <v>70046659.060000002</v>
      </c>
    </row>
    <row r="313" spans="1:47" ht="15" x14ac:dyDescent="0.25">
      <c r="A313" t="s">
        <v>1284</v>
      </c>
      <c r="B313" t="s">
        <v>228</v>
      </c>
      <c r="C313" t="s">
        <v>108</v>
      </c>
      <c r="D313" t="s">
        <v>954</v>
      </c>
      <c r="E313">
        <v>60.02</v>
      </c>
      <c r="F313">
        <v>5.15</v>
      </c>
      <c r="G313" s="129">
        <v>5043329</v>
      </c>
      <c r="H313">
        <v>0.31374088936755901</v>
      </c>
      <c r="I313">
        <v>5043329</v>
      </c>
      <c r="J313">
        <v>2.1721999573244902E-3</v>
      </c>
      <c r="K313">
        <v>0.65881206645179102</v>
      </c>
      <c r="L313" s="130">
        <v>85389.553499999995</v>
      </c>
      <c r="M313" s="129">
        <v>32022.5</v>
      </c>
      <c r="N313">
        <v>28</v>
      </c>
      <c r="O313">
        <v>590.55168200000003</v>
      </c>
      <c r="P313">
        <v>334.27</v>
      </c>
      <c r="Q313">
        <v>-129.77000000000001</v>
      </c>
      <c r="R313">
        <v>20567.3</v>
      </c>
      <c r="S313">
        <v>2988.4151980000001</v>
      </c>
      <c r="T313">
        <v>4439.8312409843702</v>
      </c>
      <c r="U313">
        <v>0.99951333235054696</v>
      </c>
      <c r="V313">
        <v>0.20510388295783299</v>
      </c>
      <c r="W313">
        <v>8.0245101202968804E-3</v>
      </c>
      <c r="X313">
        <v>13843.7</v>
      </c>
      <c r="Y313">
        <v>186.27</v>
      </c>
      <c r="Z313">
        <v>75641.690019863599</v>
      </c>
      <c r="AA313">
        <v>13.244897959183699</v>
      </c>
      <c r="AB313">
        <v>16.043459483545401</v>
      </c>
      <c r="AC313">
        <v>45</v>
      </c>
      <c r="AD313">
        <v>66.409226622222207</v>
      </c>
      <c r="AE313">
        <v>0.46679999999999999</v>
      </c>
      <c r="AF313">
        <v>0.110913114457991</v>
      </c>
      <c r="AG313">
        <v>0.14046575621825899</v>
      </c>
      <c r="AH313">
        <v>0.25887515070547301</v>
      </c>
      <c r="AI313">
        <v>178.857342298926</v>
      </c>
      <c r="AJ313">
        <v>16.783586398503299</v>
      </c>
      <c r="AK313">
        <v>1.9481696164639899</v>
      </c>
      <c r="AL313">
        <v>3.2597449204864399</v>
      </c>
      <c r="AM313">
        <v>1.5</v>
      </c>
      <c r="AN313">
        <v>0.73068216162496202</v>
      </c>
      <c r="AO313">
        <v>5</v>
      </c>
      <c r="AP313">
        <v>0.13364485981308399</v>
      </c>
      <c r="AQ313">
        <v>163.19999999999999</v>
      </c>
      <c r="AR313">
        <v>3.8891977379599401</v>
      </c>
      <c r="AS313">
        <v>96278.080000000104</v>
      </c>
      <c r="AT313">
        <v>0.675093980401819</v>
      </c>
      <c r="AU313">
        <v>61463703.130000003</v>
      </c>
    </row>
    <row r="314" spans="1:47" ht="15" x14ac:dyDescent="0.25">
      <c r="A314" t="s">
        <v>1285</v>
      </c>
      <c r="B314" t="s">
        <v>402</v>
      </c>
      <c r="C314" t="s">
        <v>101</v>
      </c>
      <c r="D314" t="s">
        <v>951</v>
      </c>
      <c r="E314">
        <v>84.507999999999996</v>
      </c>
      <c r="F314">
        <v>-2.5099999999999998</v>
      </c>
      <c r="G314" s="129">
        <v>1030016</v>
      </c>
      <c r="H314">
        <v>0.190461088384834</v>
      </c>
      <c r="I314">
        <v>1030016</v>
      </c>
      <c r="J314">
        <v>0</v>
      </c>
      <c r="K314">
        <v>0.70623342816363099</v>
      </c>
      <c r="L314" s="130">
        <v>181192.5153</v>
      </c>
      <c r="M314" s="129">
        <v>40714</v>
      </c>
      <c r="N314">
        <v>66</v>
      </c>
      <c r="O314">
        <v>20.821525000000001</v>
      </c>
      <c r="P314">
        <v>1</v>
      </c>
      <c r="Q314">
        <v>-37.06</v>
      </c>
      <c r="R314">
        <v>13817.9</v>
      </c>
      <c r="S314">
        <v>809.18202299999996</v>
      </c>
      <c r="T314">
        <v>963.55123392450503</v>
      </c>
      <c r="U314">
        <v>0.46400721633431502</v>
      </c>
      <c r="V314">
        <v>0.13256907216288999</v>
      </c>
      <c r="W314">
        <v>0</v>
      </c>
      <c r="X314">
        <v>11604.2</v>
      </c>
      <c r="Y314">
        <v>54.42</v>
      </c>
      <c r="Z314">
        <v>45079.453142227103</v>
      </c>
      <c r="AA314">
        <v>12.78125</v>
      </c>
      <c r="AB314">
        <v>14.869202921719999</v>
      </c>
      <c r="AC314">
        <v>9</v>
      </c>
      <c r="AD314">
        <v>89.909113666666698</v>
      </c>
      <c r="AE314">
        <v>0.34399999999999997</v>
      </c>
      <c r="AF314">
        <v>0.115836931281446</v>
      </c>
      <c r="AG314">
        <v>0.21863398166919801</v>
      </c>
      <c r="AH314">
        <v>0.33805841738294101</v>
      </c>
      <c r="AI314">
        <v>222.24665759782999</v>
      </c>
      <c r="AJ314">
        <v>7.6498595402528897</v>
      </c>
      <c r="AK314">
        <v>1.1689388783238199</v>
      </c>
      <c r="AL314">
        <v>2.6088398447491601</v>
      </c>
      <c r="AM314">
        <v>4</v>
      </c>
      <c r="AN314">
        <v>1.6211966834143201</v>
      </c>
      <c r="AO314">
        <v>101</v>
      </c>
      <c r="AP314">
        <v>0</v>
      </c>
      <c r="AQ314">
        <v>4.8</v>
      </c>
      <c r="AR314">
        <v>5.0213445219477499</v>
      </c>
      <c r="AS314">
        <v>-59479.91</v>
      </c>
      <c r="AT314">
        <v>0.44179731418037799</v>
      </c>
      <c r="AU314">
        <v>11181219.029999999</v>
      </c>
    </row>
    <row r="315" spans="1:47" ht="15" x14ac:dyDescent="0.25">
      <c r="A315" t="s">
        <v>1286</v>
      </c>
      <c r="B315" t="s">
        <v>740</v>
      </c>
      <c r="C315" t="s">
        <v>191</v>
      </c>
      <c r="D315" t="s">
        <v>950</v>
      </c>
      <c r="E315">
        <v>96.209000000000003</v>
      </c>
      <c r="F315">
        <v>1.51</v>
      </c>
      <c r="G315" s="129">
        <v>914622</v>
      </c>
      <c r="H315">
        <v>0.27727245666659001</v>
      </c>
      <c r="I315">
        <v>914622</v>
      </c>
      <c r="J315">
        <v>0</v>
      </c>
      <c r="K315">
        <v>0.68994705602495299</v>
      </c>
      <c r="L315" s="130">
        <v>179231.4449</v>
      </c>
      <c r="M315" s="129">
        <v>39434</v>
      </c>
      <c r="N315">
        <v>34</v>
      </c>
      <c r="O315">
        <v>21.888905000000001</v>
      </c>
      <c r="P315">
        <v>0</v>
      </c>
      <c r="Q315">
        <v>54.65</v>
      </c>
      <c r="R315">
        <v>15808.3</v>
      </c>
      <c r="S315">
        <v>601.02436399999999</v>
      </c>
      <c r="T315">
        <v>743.45644210201397</v>
      </c>
      <c r="U315">
        <v>0.43809137494465999</v>
      </c>
      <c r="V315">
        <v>0.14324271719540499</v>
      </c>
      <c r="W315">
        <v>2.7391618353761098E-3</v>
      </c>
      <c r="X315">
        <v>12779.8</v>
      </c>
      <c r="Y315">
        <v>51.67</v>
      </c>
      <c r="Z315">
        <v>66496.5792529514</v>
      </c>
      <c r="AA315">
        <v>12.3939393939394</v>
      </c>
      <c r="AB315">
        <v>11.631979175537101</v>
      </c>
      <c r="AC315">
        <v>5.1100000000000003</v>
      </c>
      <c r="AD315">
        <v>117.617292367906</v>
      </c>
      <c r="AE315">
        <v>0.18429999999999999</v>
      </c>
      <c r="AF315">
        <v>0.12058894608120101</v>
      </c>
      <c r="AG315">
        <v>0.15892861637119099</v>
      </c>
      <c r="AH315">
        <v>0.27961539038723299</v>
      </c>
      <c r="AI315">
        <v>219.45033828944699</v>
      </c>
      <c r="AJ315">
        <v>8.7630385533947504</v>
      </c>
      <c r="AK315">
        <v>2.0774391751014099</v>
      </c>
      <c r="AL315">
        <v>2.1306096516168198</v>
      </c>
      <c r="AM315">
        <v>5</v>
      </c>
      <c r="AN315">
        <v>2.2209742580711702</v>
      </c>
      <c r="AO315">
        <v>78</v>
      </c>
      <c r="AP315">
        <v>1.3477088948787099E-2</v>
      </c>
      <c r="AQ315">
        <v>4.6900000000000004</v>
      </c>
      <c r="AR315">
        <v>4.1244067362671704</v>
      </c>
      <c r="AS315">
        <v>-2889.8599999999901</v>
      </c>
      <c r="AT315">
        <v>0.48079951418112898</v>
      </c>
      <c r="AU315">
        <v>9501190.7400000002</v>
      </c>
    </row>
    <row r="316" spans="1:47" ht="15" x14ac:dyDescent="0.25">
      <c r="A316" t="s">
        <v>1287</v>
      </c>
      <c r="B316" t="s">
        <v>475</v>
      </c>
      <c r="C316" t="s">
        <v>203</v>
      </c>
      <c r="D316" t="s">
        <v>951</v>
      </c>
      <c r="E316">
        <v>87.411000000000001</v>
      </c>
      <c r="F316">
        <v>-3.91</v>
      </c>
      <c r="G316" s="129">
        <v>157529</v>
      </c>
      <c r="H316">
        <v>7.2253792978893505E-2</v>
      </c>
      <c r="I316">
        <v>157529</v>
      </c>
      <c r="J316">
        <v>1.18476646996511E-2</v>
      </c>
      <c r="K316">
        <v>0.73739630929258604</v>
      </c>
      <c r="L316" s="130">
        <v>350865.77480000001</v>
      </c>
      <c r="M316" s="129">
        <v>40256</v>
      </c>
      <c r="N316">
        <v>36</v>
      </c>
      <c r="O316">
        <v>35.409078999999998</v>
      </c>
      <c r="P316">
        <v>0</v>
      </c>
      <c r="Q316">
        <v>70.61</v>
      </c>
      <c r="R316">
        <v>15665.8</v>
      </c>
      <c r="S316">
        <v>1053.355266</v>
      </c>
      <c r="T316">
        <v>1269.5850072220601</v>
      </c>
      <c r="U316">
        <v>0.42156322024785903</v>
      </c>
      <c r="V316">
        <v>0.188129063760716</v>
      </c>
      <c r="W316">
        <v>1.8986946423069401E-3</v>
      </c>
      <c r="X316">
        <v>12997.7</v>
      </c>
      <c r="Y316">
        <v>76.680000000000007</v>
      </c>
      <c r="Z316">
        <v>65062.138758476802</v>
      </c>
      <c r="AA316">
        <v>14.975609756097599</v>
      </c>
      <c r="AB316">
        <v>13.737027464788699</v>
      </c>
      <c r="AC316">
        <v>12</v>
      </c>
      <c r="AD316">
        <v>87.779605500000002</v>
      </c>
      <c r="AE316">
        <v>0.36859999999999998</v>
      </c>
      <c r="AF316">
        <v>0.114834344911559</v>
      </c>
      <c r="AG316">
        <v>0.17837103465259099</v>
      </c>
      <c r="AH316">
        <v>0.29940677745997102</v>
      </c>
      <c r="AI316">
        <v>141.32933570011701</v>
      </c>
      <c r="AJ316">
        <v>10.075359709813901</v>
      </c>
      <c r="AK316">
        <v>1.47404883455364</v>
      </c>
      <c r="AL316">
        <v>6.3090879290656297</v>
      </c>
      <c r="AM316">
        <v>1.5</v>
      </c>
      <c r="AN316">
        <v>1.1770965997313301</v>
      </c>
      <c r="AO316">
        <v>75</v>
      </c>
      <c r="AP316">
        <v>3.5653650254668899E-2</v>
      </c>
      <c r="AQ316">
        <v>7.63</v>
      </c>
      <c r="AR316">
        <v>5.5144434718672297</v>
      </c>
      <c r="AS316">
        <v>-57182.21</v>
      </c>
      <c r="AT316">
        <v>0.49619747400799702</v>
      </c>
      <c r="AU316">
        <v>16501684.59</v>
      </c>
    </row>
    <row r="317" spans="1:47" ht="15" x14ac:dyDescent="0.25">
      <c r="A317" t="s">
        <v>1288</v>
      </c>
      <c r="B317" t="s">
        <v>229</v>
      </c>
      <c r="C317" t="s">
        <v>144</v>
      </c>
      <c r="D317" t="s">
        <v>953</v>
      </c>
      <c r="E317">
        <v>108.688</v>
      </c>
      <c r="F317">
        <v>10.62</v>
      </c>
      <c r="G317" s="129">
        <v>-681593</v>
      </c>
      <c r="H317">
        <v>0.54287101110818703</v>
      </c>
      <c r="I317">
        <v>-681593</v>
      </c>
      <c r="J317">
        <v>7.8842952641075895E-3</v>
      </c>
      <c r="K317">
        <v>0.72997516621651803</v>
      </c>
      <c r="L317" s="130">
        <v>282683.02789999999</v>
      </c>
      <c r="M317" s="129">
        <v>68762</v>
      </c>
      <c r="N317">
        <v>17</v>
      </c>
      <c r="O317">
        <v>5.5434910000000004</v>
      </c>
      <c r="P317">
        <v>0</v>
      </c>
      <c r="Q317">
        <v>-10.77</v>
      </c>
      <c r="R317">
        <v>18464.7</v>
      </c>
      <c r="S317">
        <v>1496.7062370000001</v>
      </c>
      <c r="T317">
        <v>1666.8956312055</v>
      </c>
      <c r="U317">
        <v>0.128367293628108</v>
      </c>
      <c r="V317">
        <v>9.0485861989496097E-2</v>
      </c>
      <c r="W317">
        <v>3.4275851019921898E-3</v>
      </c>
      <c r="X317">
        <v>16579.400000000001</v>
      </c>
      <c r="Y317">
        <v>114.65</v>
      </c>
      <c r="Z317">
        <v>80652.836284343604</v>
      </c>
      <c r="AA317">
        <v>15.849624060150401</v>
      </c>
      <c r="AB317">
        <v>13.054568137810699</v>
      </c>
      <c r="AC317">
        <v>10.32</v>
      </c>
      <c r="AD317">
        <v>145.02967412790699</v>
      </c>
      <c r="AE317">
        <v>0.18429999999999999</v>
      </c>
      <c r="AF317">
        <v>0.13185345039721799</v>
      </c>
      <c r="AG317">
        <v>0.10348865968780099</v>
      </c>
      <c r="AH317">
        <v>0.23660943953081801</v>
      </c>
      <c r="AI317">
        <v>218.17440986584199</v>
      </c>
      <c r="AJ317">
        <v>10.0837335052351</v>
      </c>
      <c r="AK317">
        <v>1.4878144685386001</v>
      </c>
      <c r="AL317">
        <v>1.80179813990807</v>
      </c>
      <c r="AM317">
        <v>5.75</v>
      </c>
      <c r="AN317">
        <v>0.58691670907307203</v>
      </c>
      <c r="AO317">
        <v>4</v>
      </c>
      <c r="AP317">
        <v>5.2896725440806001E-2</v>
      </c>
      <c r="AQ317">
        <v>95.25</v>
      </c>
      <c r="AR317">
        <v>11.6793634578809</v>
      </c>
      <c r="AS317">
        <v>-38113.910000000003</v>
      </c>
      <c r="AT317">
        <v>0.120999028081153</v>
      </c>
      <c r="AU317">
        <v>27636182.010000002</v>
      </c>
    </row>
    <row r="318" spans="1:47" ht="15" x14ac:dyDescent="0.25">
      <c r="A318" t="s">
        <v>1289</v>
      </c>
      <c r="B318" t="s">
        <v>230</v>
      </c>
      <c r="C318" t="s">
        <v>118</v>
      </c>
      <c r="D318" t="s">
        <v>951</v>
      </c>
      <c r="E318">
        <v>75.082999999999998</v>
      </c>
      <c r="F318">
        <v>-9.0299999999999994</v>
      </c>
      <c r="G318" s="129">
        <v>4359482</v>
      </c>
      <c r="H318">
        <v>0.61091183293143203</v>
      </c>
      <c r="I318">
        <v>4359482</v>
      </c>
      <c r="J318">
        <v>0</v>
      </c>
      <c r="K318">
        <v>0.654929615880116</v>
      </c>
      <c r="L318" s="130">
        <v>280795.54479999997</v>
      </c>
      <c r="M318" s="129">
        <v>37175.5</v>
      </c>
      <c r="N318">
        <v>88</v>
      </c>
      <c r="O318">
        <v>91.826695000000001</v>
      </c>
      <c r="P318">
        <v>2</v>
      </c>
      <c r="Q318">
        <v>-92.68</v>
      </c>
      <c r="R318">
        <v>14741.8</v>
      </c>
      <c r="S318">
        <v>2058.6508829999998</v>
      </c>
      <c r="T318">
        <v>2602.4423049565999</v>
      </c>
      <c r="U318">
        <v>0.621929615631855</v>
      </c>
      <c r="V318">
        <v>0.168506878454313</v>
      </c>
      <c r="W318">
        <v>5.8797372408865697E-3</v>
      </c>
      <c r="X318">
        <v>11661.5</v>
      </c>
      <c r="Y318">
        <v>132.16999999999999</v>
      </c>
      <c r="Z318">
        <v>60912.201104637999</v>
      </c>
      <c r="AA318">
        <v>15.654135338345901</v>
      </c>
      <c r="AB318">
        <v>15.5757803056669</v>
      </c>
      <c r="AC318">
        <v>8</v>
      </c>
      <c r="AD318">
        <v>257.33136037499997</v>
      </c>
      <c r="AE318">
        <v>0.40539999999999998</v>
      </c>
      <c r="AF318">
        <v>0.11599439929532999</v>
      </c>
      <c r="AG318">
        <v>0.16894744235935</v>
      </c>
      <c r="AH318">
        <v>0.289194488985965</v>
      </c>
      <c r="AI318">
        <v>195.156450915335</v>
      </c>
      <c r="AJ318">
        <v>11.4352027957059</v>
      </c>
      <c r="AK318">
        <v>1.19087500217792</v>
      </c>
      <c r="AL318">
        <v>5.0112435564604603</v>
      </c>
      <c r="AM318">
        <v>2.95</v>
      </c>
      <c r="AN318">
        <v>1.4517116349308601</v>
      </c>
      <c r="AO318">
        <v>71</v>
      </c>
      <c r="AP318">
        <v>2.17729393468118E-2</v>
      </c>
      <c r="AQ318">
        <v>16.52</v>
      </c>
      <c r="AR318">
        <v>3.4593057981725299</v>
      </c>
      <c r="AS318">
        <v>29350.29</v>
      </c>
      <c r="AT318">
        <v>0.48197152771488699</v>
      </c>
      <c r="AU318">
        <v>30348290.600000001</v>
      </c>
    </row>
    <row r="319" spans="1:47" ht="15" x14ac:dyDescent="0.25">
      <c r="A319" t="s">
        <v>1290</v>
      </c>
      <c r="B319" t="s">
        <v>231</v>
      </c>
      <c r="C319" t="s">
        <v>232</v>
      </c>
      <c r="D319" t="s">
        <v>951</v>
      </c>
      <c r="E319">
        <v>63.45</v>
      </c>
      <c r="F319">
        <v>-2.33</v>
      </c>
      <c r="G319" s="129">
        <v>4553038</v>
      </c>
      <c r="H319">
        <v>0.41048710660794502</v>
      </c>
      <c r="I319">
        <v>3918856</v>
      </c>
      <c r="J319">
        <v>3.3925243941951601E-3</v>
      </c>
      <c r="K319">
        <v>0.74161317218745104</v>
      </c>
      <c r="L319" s="130">
        <v>86863.782000000007</v>
      </c>
      <c r="M319" s="129">
        <v>33276.5</v>
      </c>
      <c r="N319">
        <v>75</v>
      </c>
      <c r="O319">
        <v>637.44414300000005</v>
      </c>
      <c r="P319">
        <v>61.17</v>
      </c>
      <c r="Q319">
        <v>-508.92</v>
      </c>
      <c r="R319">
        <v>17786</v>
      </c>
      <c r="S319">
        <v>4044.6323179999999</v>
      </c>
      <c r="T319">
        <v>5882.5746608924101</v>
      </c>
      <c r="U319">
        <v>0.99963428023026502</v>
      </c>
      <c r="V319">
        <v>0.216729950235244</v>
      </c>
      <c r="W319">
        <v>2.9083772949272099E-2</v>
      </c>
      <c r="X319">
        <v>12229</v>
      </c>
      <c r="Y319">
        <v>320.77999999999997</v>
      </c>
      <c r="Z319">
        <v>64252.319970072997</v>
      </c>
      <c r="AA319">
        <v>9.7111801242236009</v>
      </c>
      <c r="AB319">
        <v>12.608742184674901</v>
      </c>
      <c r="AC319">
        <v>57</v>
      </c>
      <c r="AD319">
        <v>70.958461719298199</v>
      </c>
      <c r="AE319">
        <v>0.38080000000000003</v>
      </c>
      <c r="AF319">
        <v>0.11730078057518201</v>
      </c>
      <c r="AG319">
        <v>0.16606609825141899</v>
      </c>
      <c r="AH319">
        <v>0.28597860774796702</v>
      </c>
      <c r="AI319">
        <v>210.189686764996</v>
      </c>
      <c r="AJ319">
        <v>10.3409986237561</v>
      </c>
      <c r="AK319">
        <v>1.1844999647116901</v>
      </c>
      <c r="AL319">
        <v>2.6214825322888</v>
      </c>
      <c r="AM319">
        <v>0</v>
      </c>
      <c r="AN319">
        <v>1.1156153209203801</v>
      </c>
      <c r="AO319">
        <v>9</v>
      </c>
      <c r="AP319">
        <v>4.1029207232267002E-2</v>
      </c>
      <c r="AQ319">
        <v>141.66999999999999</v>
      </c>
      <c r="AR319">
        <v>4.2238356399307202</v>
      </c>
      <c r="AS319">
        <v>-112686.45</v>
      </c>
      <c r="AT319">
        <v>0.66431941559187702</v>
      </c>
      <c r="AU319">
        <v>71937907.650000006</v>
      </c>
    </row>
    <row r="320" spans="1:47" ht="15" x14ac:dyDescent="0.25">
      <c r="A320" t="s">
        <v>1291</v>
      </c>
      <c r="B320" t="s">
        <v>606</v>
      </c>
      <c r="C320" t="s">
        <v>138</v>
      </c>
      <c r="D320" t="s">
        <v>953</v>
      </c>
      <c r="E320">
        <v>110.79</v>
      </c>
      <c r="F320">
        <v>6.87</v>
      </c>
      <c r="G320" s="129">
        <v>1539591</v>
      </c>
      <c r="H320">
        <v>0.73583397763829494</v>
      </c>
      <c r="I320">
        <v>1535285</v>
      </c>
      <c r="J320">
        <v>0</v>
      </c>
      <c r="K320">
        <v>0.67325068115179498</v>
      </c>
      <c r="L320" s="130">
        <v>158574.4117</v>
      </c>
      <c r="M320" s="129">
        <v>52541.5</v>
      </c>
      <c r="N320">
        <v>23</v>
      </c>
      <c r="O320">
        <v>0.65679699999999996</v>
      </c>
      <c r="P320">
        <v>0</v>
      </c>
      <c r="Q320">
        <v>60.12</v>
      </c>
      <c r="R320">
        <v>11512.9</v>
      </c>
      <c r="S320">
        <v>910.42769899999996</v>
      </c>
      <c r="T320">
        <v>1001.23081442124</v>
      </c>
      <c r="U320">
        <v>2.9832132776531399E-2</v>
      </c>
      <c r="V320">
        <v>0.103787237694753</v>
      </c>
      <c r="W320">
        <v>1.09838485922428E-3</v>
      </c>
      <c r="X320">
        <v>10468.799999999999</v>
      </c>
      <c r="Y320">
        <v>61.45</v>
      </c>
      <c r="Z320">
        <v>65945.633034987797</v>
      </c>
      <c r="AA320">
        <v>15.5</v>
      </c>
      <c r="AB320">
        <v>14.8157477461351</v>
      </c>
      <c r="AC320">
        <v>8.5</v>
      </c>
      <c r="AD320">
        <v>107.10914105882399</v>
      </c>
      <c r="AE320">
        <v>0.18429999999999999</v>
      </c>
      <c r="AF320">
        <v>0.122657276031592</v>
      </c>
      <c r="AG320">
        <v>0.15618680393937601</v>
      </c>
      <c r="AH320">
        <v>0.28225356247644801</v>
      </c>
      <c r="AI320">
        <v>167.26424313239201</v>
      </c>
      <c r="AJ320">
        <v>5.4137669586687904</v>
      </c>
      <c r="AK320">
        <v>1.2313218239844499</v>
      </c>
      <c r="AL320">
        <v>3.2093711666513398</v>
      </c>
      <c r="AM320">
        <v>1.8</v>
      </c>
      <c r="AN320">
        <v>1.3205897255800501</v>
      </c>
      <c r="AO320">
        <v>53</v>
      </c>
      <c r="AP320">
        <v>0</v>
      </c>
      <c r="AQ320">
        <v>11.06</v>
      </c>
      <c r="AR320">
        <v>3.3468137033749099</v>
      </c>
      <c r="AS320">
        <v>-24708.799999999999</v>
      </c>
      <c r="AT320">
        <v>0.83859243146531004</v>
      </c>
      <c r="AU320">
        <v>10481703.380000001</v>
      </c>
    </row>
    <row r="321" spans="1:47" ht="15" x14ac:dyDescent="0.25">
      <c r="A321" t="s">
        <v>1292</v>
      </c>
      <c r="B321" t="s">
        <v>711</v>
      </c>
      <c r="C321" t="s">
        <v>99</v>
      </c>
      <c r="D321" t="s">
        <v>951</v>
      </c>
      <c r="E321">
        <v>88.646000000000001</v>
      </c>
      <c r="F321">
        <v>-5.01</v>
      </c>
      <c r="G321" s="129">
        <v>-256827</v>
      </c>
      <c r="H321">
        <v>0.28557618651004202</v>
      </c>
      <c r="I321">
        <v>-256827</v>
      </c>
      <c r="J321">
        <v>4.0629638225786599E-3</v>
      </c>
      <c r="K321">
        <v>0.74100771036180901</v>
      </c>
      <c r="L321" s="130">
        <v>296514.19439999998</v>
      </c>
      <c r="M321" s="129">
        <v>40666</v>
      </c>
      <c r="N321">
        <v>180</v>
      </c>
      <c r="O321">
        <v>44.826836999999998</v>
      </c>
      <c r="P321">
        <v>0</v>
      </c>
      <c r="Q321">
        <v>114.61</v>
      </c>
      <c r="R321">
        <v>15763.8</v>
      </c>
      <c r="S321">
        <v>1824.535527</v>
      </c>
      <c r="T321">
        <v>2169.0676313911299</v>
      </c>
      <c r="U321">
        <v>0.44643893250975297</v>
      </c>
      <c r="V321">
        <v>0.12739522336525</v>
      </c>
      <c r="W321">
        <v>9.6516218727485496E-3</v>
      </c>
      <c r="X321">
        <v>13259.9</v>
      </c>
      <c r="Y321">
        <v>126.18</v>
      </c>
      <c r="Z321">
        <v>62033.3482326835</v>
      </c>
      <c r="AA321">
        <v>15.6423357664234</v>
      </c>
      <c r="AB321">
        <v>14.4597838563956</v>
      </c>
      <c r="AC321">
        <v>14.15</v>
      </c>
      <c r="AD321">
        <v>128.94244007067101</v>
      </c>
      <c r="AE321">
        <v>0.18429999999999999</v>
      </c>
      <c r="AF321">
        <v>9.8167471441860402E-2</v>
      </c>
      <c r="AG321">
        <v>0.21251334210103501</v>
      </c>
      <c r="AH321">
        <v>0.328737186885312</v>
      </c>
      <c r="AI321">
        <v>202.13363595413301</v>
      </c>
      <c r="AJ321">
        <v>11.3897943600868</v>
      </c>
      <c r="AK321">
        <v>1.14267613882863</v>
      </c>
      <c r="AL321">
        <v>3.2132686550976102</v>
      </c>
      <c r="AM321">
        <v>2</v>
      </c>
      <c r="AN321">
        <v>0.888902119741802</v>
      </c>
      <c r="AO321">
        <v>91</v>
      </c>
      <c r="AP321">
        <v>2.7615062761506302E-2</v>
      </c>
      <c r="AQ321">
        <v>12.32</v>
      </c>
      <c r="AR321">
        <v>5.1038630758340204</v>
      </c>
      <c r="AS321">
        <v>-173736.5</v>
      </c>
      <c r="AT321">
        <v>0.48109961156888598</v>
      </c>
      <c r="AU321">
        <v>28761583.120000001</v>
      </c>
    </row>
    <row r="322" spans="1:47" ht="15" x14ac:dyDescent="0.25">
      <c r="A322" t="s">
        <v>1293</v>
      </c>
      <c r="B322" t="s">
        <v>233</v>
      </c>
      <c r="C322" t="s">
        <v>112</v>
      </c>
      <c r="D322" t="s">
        <v>951</v>
      </c>
      <c r="E322">
        <v>79.801000000000002</v>
      </c>
      <c r="F322">
        <v>-5.82</v>
      </c>
      <c r="G322" s="129">
        <v>-2055970</v>
      </c>
      <c r="H322">
        <v>0.248458611069026</v>
      </c>
      <c r="I322">
        <v>-1852810</v>
      </c>
      <c r="J322">
        <v>1.39393414083374E-2</v>
      </c>
      <c r="K322">
        <v>0.706785919225832</v>
      </c>
      <c r="L322" s="130">
        <v>192495.2997</v>
      </c>
      <c r="M322" s="129">
        <v>35938</v>
      </c>
      <c r="N322">
        <v>30</v>
      </c>
      <c r="O322">
        <v>35.890231999999997</v>
      </c>
      <c r="P322">
        <v>0</v>
      </c>
      <c r="Q322">
        <v>-24.06</v>
      </c>
      <c r="R322">
        <v>16668.3</v>
      </c>
      <c r="S322">
        <v>1301.6976569999999</v>
      </c>
      <c r="T322">
        <v>1715.5521278640799</v>
      </c>
      <c r="U322">
        <v>0.65383082040839802</v>
      </c>
      <c r="V322">
        <v>0.20037786470410801</v>
      </c>
      <c r="W322">
        <v>7.6822754855738399E-4</v>
      </c>
      <c r="X322">
        <v>12647.3</v>
      </c>
      <c r="Y322">
        <v>89.58</v>
      </c>
      <c r="Z322">
        <v>70932.341259209599</v>
      </c>
      <c r="AA322">
        <v>11.131868131868099</v>
      </c>
      <c r="AB322">
        <v>14.5311191895512</v>
      </c>
      <c r="AC322">
        <v>15.2</v>
      </c>
      <c r="AD322">
        <v>85.638003749999996</v>
      </c>
      <c r="AE322">
        <v>0.43</v>
      </c>
      <c r="AF322">
        <v>0.10332295784569499</v>
      </c>
      <c r="AG322">
        <v>0.222838794586876</v>
      </c>
      <c r="AH322">
        <v>0.32871657108011199</v>
      </c>
      <c r="AI322">
        <v>278.15368496126899</v>
      </c>
      <c r="AJ322">
        <v>4.5734023619611603</v>
      </c>
      <c r="AK322">
        <v>0.83225032590203096</v>
      </c>
      <c r="AL322">
        <v>2.72549495680417</v>
      </c>
      <c r="AM322">
        <v>2</v>
      </c>
      <c r="AN322">
        <v>1.2609146938303999</v>
      </c>
      <c r="AO322">
        <v>26</v>
      </c>
      <c r="AP322">
        <v>3.1847133757961798E-3</v>
      </c>
      <c r="AQ322">
        <v>35.65</v>
      </c>
      <c r="AR322">
        <v>4.6137744241461496</v>
      </c>
      <c r="AS322">
        <v>23630.12</v>
      </c>
      <c r="AT322">
        <v>0.34807536638969999</v>
      </c>
      <c r="AU322">
        <v>21697125.460000001</v>
      </c>
    </row>
    <row r="323" spans="1:47" ht="15" x14ac:dyDescent="0.25">
      <c r="A323" t="s">
        <v>1294</v>
      </c>
      <c r="B323" t="s">
        <v>369</v>
      </c>
      <c r="C323" t="s">
        <v>370</v>
      </c>
      <c r="D323" t="s">
        <v>951</v>
      </c>
      <c r="E323">
        <v>94.838999999999999</v>
      </c>
      <c r="F323">
        <v>-5.53</v>
      </c>
      <c r="G323" s="129">
        <v>2820229</v>
      </c>
      <c r="H323">
        <v>0.453774417934592</v>
      </c>
      <c r="I323">
        <v>3133390</v>
      </c>
      <c r="J323">
        <v>0</v>
      </c>
      <c r="K323">
        <v>0.83684720188482498</v>
      </c>
      <c r="L323" s="130">
        <v>200678.74359999999</v>
      </c>
      <c r="M323" s="129">
        <v>53974</v>
      </c>
      <c r="N323">
        <v>0</v>
      </c>
      <c r="O323">
        <v>107.843007</v>
      </c>
      <c r="P323">
        <v>2.38</v>
      </c>
      <c r="Q323">
        <v>-139.34</v>
      </c>
      <c r="R323">
        <v>13573.8</v>
      </c>
      <c r="S323">
        <v>5351.5485490000001</v>
      </c>
      <c r="T323">
        <v>6831.9145372823295</v>
      </c>
      <c r="U323">
        <v>0.26406402241535598</v>
      </c>
      <c r="V323">
        <v>0.18496189877319899</v>
      </c>
      <c r="W323">
        <v>3.04559116875537E-2</v>
      </c>
      <c r="X323">
        <v>10632.6</v>
      </c>
      <c r="Y323">
        <v>300.72000000000003</v>
      </c>
      <c r="Z323">
        <v>79409.656923383896</v>
      </c>
      <c r="AA323">
        <v>14.743670886076</v>
      </c>
      <c r="AB323">
        <v>17.7957852786645</v>
      </c>
      <c r="AC323">
        <v>30</v>
      </c>
      <c r="AD323">
        <v>178.384951633333</v>
      </c>
      <c r="AE323">
        <v>0.31940000000000002</v>
      </c>
      <c r="AF323">
        <v>0.122603676035211</v>
      </c>
      <c r="AG323">
        <v>0.155216927603329</v>
      </c>
      <c r="AH323">
        <v>0.28681244324962801</v>
      </c>
      <c r="AI323">
        <v>253.11122333985199</v>
      </c>
      <c r="AJ323">
        <v>6.4403128301404804</v>
      </c>
      <c r="AK323">
        <v>0.70976370523654997</v>
      </c>
      <c r="AL323">
        <v>1.74621297166486</v>
      </c>
      <c r="AM323">
        <v>7</v>
      </c>
      <c r="AN323">
        <v>1.10646007066228</v>
      </c>
      <c r="AO323">
        <v>140</v>
      </c>
      <c r="AP323">
        <v>1.8114011720831099E-2</v>
      </c>
      <c r="AQ323">
        <v>12.64</v>
      </c>
      <c r="AR323">
        <v>4.5173570901217799</v>
      </c>
      <c r="AS323">
        <v>173314.46</v>
      </c>
      <c r="AT323">
        <v>0.39789832844179701</v>
      </c>
      <c r="AU323">
        <v>72640792.620000005</v>
      </c>
    </row>
    <row r="324" spans="1:47" ht="15" x14ac:dyDescent="0.25">
      <c r="A324" t="s">
        <v>1295</v>
      </c>
      <c r="B324" t="s">
        <v>759</v>
      </c>
      <c r="C324" t="s">
        <v>182</v>
      </c>
      <c r="D324" t="s">
        <v>953</v>
      </c>
      <c r="E324">
        <v>102.508</v>
      </c>
      <c r="F324">
        <v>21.77</v>
      </c>
      <c r="G324" s="129">
        <v>14338735</v>
      </c>
      <c r="H324">
        <v>0.400986524753221</v>
      </c>
      <c r="I324">
        <v>14456803</v>
      </c>
      <c r="J324">
        <v>0</v>
      </c>
      <c r="K324">
        <v>0.74489462779331395</v>
      </c>
      <c r="L324" s="130">
        <v>259941.7415</v>
      </c>
      <c r="M324" s="129">
        <v>67860.5</v>
      </c>
      <c r="N324">
        <v>149</v>
      </c>
      <c r="O324">
        <v>82.304675000000003</v>
      </c>
      <c r="P324">
        <v>0</v>
      </c>
      <c r="Q324">
        <v>67.66</v>
      </c>
      <c r="R324">
        <v>14379.6</v>
      </c>
      <c r="S324">
        <v>9959.3502640000006</v>
      </c>
      <c r="T324">
        <v>11893.163055051</v>
      </c>
      <c r="U324">
        <v>0.187836332532867</v>
      </c>
      <c r="V324">
        <v>9.6695565219855797E-2</v>
      </c>
      <c r="W324">
        <v>0.11558578908115</v>
      </c>
      <c r="X324">
        <v>12041.5</v>
      </c>
      <c r="Y324">
        <v>560.26</v>
      </c>
      <c r="Z324">
        <v>93242.399046871098</v>
      </c>
      <c r="AA324">
        <v>17.822222222222202</v>
      </c>
      <c r="AB324">
        <v>17.776300760361298</v>
      </c>
      <c r="AC324">
        <v>62.07</v>
      </c>
      <c r="AD324">
        <v>160.45352447236999</v>
      </c>
      <c r="AE324" t="s">
        <v>944</v>
      </c>
      <c r="AF324">
        <v>0.11044045200333</v>
      </c>
      <c r="AG324">
        <v>0.159049861119887</v>
      </c>
      <c r="AH324">
        <v>0.27737522708505002</v>
      </c>
      <c r="AI324">
        <v>158.79198522784301</v>
      </c>
      <c r="AJ324">
        <v>8.1666172884003103</v>
      </c>
      <c r="AK324">
        <v>1.4134418403189399</v>
      </c>
      <c r="AL324">
        <v>2.96250568302175</v>
      </c>
      <c r="AM324">
        <v>0.43</v>
      </c>
      <c r="AN324">
        <v>0.77019725492337399</v>
      </c>
      <c r="AO324">
        <v>25</v>
      </c>
      <c r="AP324">
        <v>2.64863341786419E-2</v>
      </c>
      <c r="AQ324">
        <v>279.76</v>
      </c>
      <c r="AR324">
        <v>4.9835020003579702</v>
      </c>
      <c r="AS324">
        <v>986936.41999999899</v>
      </c>
      <c r="AT324">
        <v>0.39392741565606898</v>
      </c>
      <c r="AU324">
        <v>143211048.97999999</v>
      </c>
    </row>
    <row r="325" spans="1:47" ht="15" x14ac:dyDescent="0.25">
      <c r="A325" t="s">
        <v>1296</v>
      </c>
      <c r="B325" t="s">
        <v>234</v>
      </c>
      <c r="C325" t="s">
        <v>99</v>
      </c>
      <c r="D325" t="s">
        <v>952</v>
      </c>
      <c r="E325">
        <v>76.016999999999996</v>
      </c>
      <c r="F325">
        <v>-14.62</v>
      </c>
      <c r="G325" s="129">
        <v>4157626</v>
      </c>
      <c r="H325">
        <v>0.346126353897377</v>
      </c>
      <c r="I325">
        <v>4157626</v>
      </c>
      <c r="J325">
        <v>0</v>
      </c>
      <c r="K325">
        <v>0.68442073893629096</v>
      </c>
      <c r="L325" s="130">
        <v>131736.63190000001</v>
      </c>
      <c r="M325" s="129">
        <v>34628</v>
      </c>
      <c r="N325">
        <v>125</v>
      </c>
      <c r="O325">
        <v>138.82242600000001</v>
      </c>
      <c r="P325">
        <v>24.68</v>
      </c>
      <c r="Q325">
        <v>24.5</v>
      </c>
      <c r="R325">
        <v>14062.3</v>
      </c>
      <c r="S325">
        <v>4107.4780710000005</v>
      </c>
      <c r="T325">
        <v>5637.9703756621302</v>
      </c>
      <c r="U325">
        <v>1</v>
      </c>
      <c r="V325">
        <v>0.16077401816517201</v>
      </c>
      <c r="W325">
        <v>4.2923797997800703E-2</v>
      </c>
      <c r="X325">
        <v>10244.9</v>
      </c>
      <c r="Y325">
        <v>255.9</v>
      </c>
      <c r="Z325">
        <v>73842.352481438094</v>
      </c>
      <c r="AA325">
        <v>16.095238095238098</v>
      </c>
      <c r="AB325">
        <v>16.051106178194601</v>
      </c>
      <c r="AC325">
        <v>29.5</v>
      </c>
      <c r="AD325">
        <v>139.23654477966099</v>
      </c>
      <c r="AE325">
        <v>0.28260000000000002</v>
      </c>
      <c r="AF325">
        <v>0.104363162636611</v>
      </c>
      <c r="AG325">
        <v>0.19469124106481001</v>
      </c>
      <c r="AH325">
        <v>0.30145905916242199</v>
      </c>
      <c r="AI325">
        <v>159.597930571642</v>
      </c>
      <c r="AJ325">
        <v>14.287654607997901</v>
      </c>
      <c r="AK325">
        <v>1.4144583667025099</v>
      </c>
      <c r="AL325">
        <v>3.42810208299964</v>
      </c>
      <c r="AM325">
        <v>4.5999999999999996</v>
      </c>
      <c r="AN325">
        <v>1.08841515471366</v>
      </c>
      <c r="AO325">
        <v>13</v>
      </c>
      <c r="AP325">
        <v>2.96991012114107E-2</v>
      </c>
      <c r="AQ325">
        <v>189.85</v>
      </c>
      <c r="AR325">
        <v>3.3993189864781299</v>
      </c>
      <c r="AS325">
        <v>-149868.34</v>
      </c>
      <c r="AT325">
        <v>0.65048700563375705</v>
      </c>
      <c r="AU325">
        <v>57760628.439999998</v>
      </c>
    </row>
    <row r="326" spans="1:47" ht="15" x14ac:dyDescent="0.25">
      <c r="A326" t="s">
        <v>1297</v>
      </c>
      <c r="B326" t="s">
        <v>734</v>
      </c>
      <c r="C326" t="s">
        <v>191</v>
      </c>
      <c r="D326" t="s">
        <v>950</v>
      </c>
      <c r="E326">
        <v>87.802000000000007</v>
      </c>
      <c r="F326">
        <v>-1.27</v>
      </c>
      <c r="G326" s="129">
        <v>-270782</v>
      </c>
      <c r="H326">
        <v>0.57326733270978603</v>
      </c>
      <c r="I326">
        <v>-406632</v>
      </c>
      <c r="J326">
        <v>3.10021692205819E-2</v>
      </c>
      <c r="K326">
        <v>0.67743168400060505</v>
      </c>
      <c r="L326" s="130">
        <v>265550.47409999999</v>
      </c>
      <c r="M326" s="129">
        <v>40531</v>
      </c>
      <c r="N326">
        <v>17</v>
      </c>
      <c r="O326">
        <v>23.983387</v>
      </c>
      <c r="P326">
        <v>0</v>
      </c>
      <c r="Q326">
        <v>-16.88</v>
      </c>
      <c r="R326">
        <v>19442.2</v>
      </c>
      <c r="S326">
        <v>575.64098999999999</v>
      </c>
      <c r="T326">
        <v>688.04889130256595</v>
      </c>
      <c r="U326">
        <v>0.42565409040798202</v>
      </c>
      <c r="V326">
        <v>0.15237157972367499</v>
      </c>
      <c r="W326">
        <v>0</v>
      </c>
      <c r="X326">
        <v>16265.9</v>
      </c>
      <c r="Y326">
        <v>46.08</v>
      </c>
      <c r="Z326">
        <v>60645.737196180598</v>
      </c>
      <c r="AA326">
        <v>13.454545454545499</v>
      </c>
      <c r="AB326">
        <v>12.492208984375001</v>
      </c>
      <c r="AC326">
        <v>4.8600000000000003</v>
      </c>
      <c r="AD326">
        <v>118.444648148148</v>
      </c>
      <c r="AE326">
        <v>0.46679999999999999</v>
      </c>
      <c r="AF326">
        <v>0.103964787429662</v>
      </c>
      <c r="AG326">
        <v>0.17467733854730999</v>
      </c>
      <c r="AH326">
        <v>0.28756367527209797</v>
      </c>
      <c r="AI326">
        <v>193.47823024208199</v>
      </c>
      <c r="AJ326">
        <v>18.560194030922801</v>
      </c>
      <c r="AK326">
        <v>0.98945920951029898</v>
      </c>
      <c r="AL326">
        <v>5.8884929157613097</v>
      </c>
      <c r="AM326">
        <v>2</v>
      </c>
      <c r="AN326">
        <v>1.6213636445505799</v>
      </c>
      <c r="AO326">
        <v>49</v>
      </c>
      <c r="AP326">
        <v>3.4883720930232599E-2</v>
      </c>
      <c r="AQ326">
        <v>8.4700000000000006</v>
      </c>
      <c r="AR326">
        <v>4.8890538363012803</v>
      </c>
      <c r="AS326">
        <v>-44733.67</v>
      </c>
      <c r="AT326">
        <v>0.44704754067094599</v>
      </c>
      <c r="AU326">
        <v>11191730.23</v>
      </c>
    </row>
    <row r="327" spans="1:47" ht="15" x14ac:dyDescent="0.25">
      <c r="A327" t="s">
        <v>1298</v>
      </c>
      <c r="B327" t="s">
        <v>235</v>
      </c>
      <c r="C327" t="s">
        <v>236</v>
      </c>
      <c r="D327" t="s">
        <v>950</v>
      </c>
      <c r="E327">
        <v>89.759</v>
      </c>
      <c r="F327">
        <v>1.48</v>
      </c>
      <c r="G327" s="129">
        <v>1888816</v>
      </c>
      <c r="H327">
        <v>0.38197017357268598</v>
      </c>
      <c r="I327">
        <v>1888816</v>
      </c>
      <c r="J327">
        <v>0</v>
      </c>
      <c r="K327">
        <v>0.78802106566890495</v>
      </c>
      <c r="L327" s="130">
        <v>226197.49470000001</v>
      </c>
      <c r="M327" s="129">
        <v>44143</v>
      </c>
      <c r="N327">
        <v>36</v>
      </c>
      <c r="O327">
        <v>111.256186</v>
      </c>
      <c r="P327">
        <v>3.77</v>
      </c>
      <c r="Q327">
        <v>72.319999999999993</v>
      </c>
      <c r="R327">
        <v>17191.3</v>
      </c>
      <c r="S327">
        <v>2078.8939220000002</v>
      </c>
      <c r="T327">
        <v>2597.8392428388802</v>
      </c>
      <c r="U327">
        <v>0.42631495124454</v>
      </c>
      <c r="V327">
        <v>0.159099771517827</v>
      </c>
      <c r="W327">
        <v>4.2250361632448904E-3</v>
      </c>
      <c r="X327">
        <v>13757.2</v>
      </c>
      <c r="Y327">
        <v>161.21</v>
      </c>
      <c r="Z327">
        <v>80085.087401525903</v>
      </c>
      <c r="AA327">
        <v>15.5628415300546</v>
      </c>
      <c r="AB327">
        <v>12.895564307425101</v>
      </c>
      <c r="AC327">
        <v>21.8</v>
      </c>
      <c r="AD327">
        <v>95.362106513761503</v>
      </c>
      <c r="AE327">
        <v>0.25800000000000001</v>
      </c>
      <c r="AF327">
        <v>0.119161309471173</v>
      </c>
      <c r="AG327">
        <v>0.12180663947907901</v>
      </c>
      <c r="AH327">
        <v>0.24551667300830199</v>
      </c>
      <c r="AI327">
        <v>197.69599384109401</v>
      </c>
      <c r="AJ327">
        <v>8.8198433291401894</v>
      </c>
      <c r="AK327">
        <v>1.6409226280995399</v>
      </c>
      <c r="AL327">
        <v>3.3063908036468099</v>
      </c>
      <c r="AM327">
        <v>2.65</v>
      </c>
      <c r="AN327">
        <v>0.86259940775821398</v>
      </c>
      <c r="AO327">
        <v>9</v>
      </c>
      <c r="AP327">
        <v>9.1485507246376802E-2</v>
      </c>
      <c r="AQ327">
        <v>108.89</v>
      </c>
      <c r="AR327">
        <v>3.9377478547745501</v>
      </c>
      <c r="AS327">
        <v>-49755.450000000099</v>
      </c>
      <c r="AT327">
        <v>0.46808812381315701</v>
      </c>
      <c r="AU327">
        <v>35738884.789999999</v>
      </c>
    </row>
    <row r="328" spans="1:47" ht="15" x14ac:dyDescent="0.25">
      <c r="A328" t="s">
        <v>1299</v>
      </c>
      <c r="B328" t="s">
        <v>237</v>
      </c>
      <c r="C328" t="s">
        <v>108</v>
      </c>
      <c r="D328" t="s">
        <v>953</v>
      </c>
      <c r="E328">
        <v>93.308000000000007</v>
      </c>
      <c r="F328">
        <v>16.52</v>
      </c>
      <c r="G328" s="129">
        <v>-3771517</v>
      </c>
      <c r="H328">
        <v>0.34244468353011998</v>
      </c>
      <c r="I328">
        <v>-4558201</v>
      </c>
      <c r="J328">
        <v>0</v>
      </c>
      <c r="K328">
        <v>0.72855755120294297</v>
      </c>
      <c r="L328" s="130">
        <v>394448.98180000001</v>
      </c>
      <c r="M328" t="s">
        <v>944</v>
      </c>
      <c r="N328">
        <v>56</v>
      </c>
      <c r="O328">
        <v>49.898569999999999</v>
      </c>
      <c r="P328">
        <v>4</v>
      </c>
      <c r="Q328">
        <v>-18.28</v>
      </c>
      <c r="R328">
        <v>19703.2</v>
      </c>
      <c r="S328">
        <v>4031.6370350000002</v>
      </c>
      <c r="T328">
        <v>5260.5286924620495</v>
      </c>
      <c r="U328">
        <v>0</v>
      </c>
      <c r="V328">
        <v>0</v>
      </c>
      <c r="W328">
        <v>0</v>
      </c>
      <c r="X328">
        <v>15100.4</v>
      </c>
      <c r="Y328">
        <v>297.56</v>
      </c>
      <c r="Z328">
        <v>91823.947035891906</v>
      </c>
      <c r="AA328">
        <v>17.078947368421101</v>
      </c>
      <c r="AB328">
        <v>13.5489885569297</v>
      </c>
      <c r="AC328">
        <v>43</v>
      </c>
      <c r="AD328">
        <v>93.759000813953506</v>
      </c>
      <c r="AE328" t="s">
        <v>944</v>
      </c>
      <c r="AF328">
        <v>0.108703806027584</v>
      </c>
      <c r="AG328">
        <v>0.177640730004863</v>
      </c>
      <c r="AH328">
        <v>0.28950819551874502</v>
      </c>
      <c r="AI328">
        <v>202.78884058817599</v>
      </c>
      <c r="AJ328">
        <v>9.8143047148198708</v>
      </c>
      <c r="AK328">
        <v>1.43955605078947</v>
      </c>
      <c r="AL328">
        <v>5.4413233835348898</v>
      </c>
      <c r="AM328">
        <v>5.2</v>
      </c>
      <c r="AN328">
        <v>0.75856406474820404</v>
      </c>
      <c r="AO328">
        <v>22</v>
      </c>
      <c r="AP328">
        <v>9.0525328330206406E-2</v>
      </c>
      <c r="AQ328">
        <v>90.91</v>
      </c>
      <c r="AR328">
        <v>7.0234083538750296</v>
      </c>
      <c r="AS328">
        <v>28882.99</v>
      </c>
      <c r="AT328">
        <v>0.25784122260952003</v>
      </c>
      <c r="AU328">
        <v>79436323.680000007</v>
      </c>
    </row>
    <row r="329" spans="1:47" ht="15" x14ac:dyDescent="0.25">
      <c r="A329" t="s">
        <v>1300</v>
      </c>
      <c r="B329" t="s">
        <v>631</v>
      </c>
      <c r="C329" t="s">
        <v>334</v>
      </c>
      <c r="D329" t="s">
        <v>950</v>
      </c>
      <c r="E329">
        <v>80.634</v>
      </c>
      <c r="F329">
        <v>-1.86</v>
      </c>
      <c r="G329" s="129">
        <v>318944</v>
      </c>
      <c r="H329">
        <v>0.499020204968392</v>
      </c>
      <c r="I329">
        <v>318944</v>
      </c>
      <c r="J329">
        <v>0</v>
      </c>
      <c r="K329">
        <v>0.75113892483158096</v>
      </c>
      <c r="L329" s="130">
        <v>139779.11170000001</v>
      </c>
      <c r="M329" s="129">
        <v>37447.5</v>
      </c>
      <c r="N329">
        <v>96</v>
      </c>
      <c r="O329">
        <v>113.367835</v>
      </c>
      <c r="P329">
        <v>19.23</v>
      </c>
      <c r="Q329">
        <v>292.55</v>
      </c>
      <c r="R329">
        <v>13982.8</v>
      </c>
      <c r="S329">
        <v>1915.4294480000001</v>
      </c>
      <c r="T329">
        <v>2674.4297917567701</v>
      </c>
      <c r="U329">
        <v>0.93134969020273695</v>
      </c>
      <c r="V329">
        <v>0.21812930277137499</v>
      </c>
      <c r="W329">
        <v>0</v>
      </c>
      <c r="X329">
        <v>10014.5</v>
      </c>
      <c r="Y329">
        <v>118.5</v>
      </c>
      <c r="Z329">
        <v>62993.046413502103</v>
      </c>
      <c r="AA329">
        <v>13.882352941176499</v>
      </c>
      <c r="AB329">
        <v>16.163961586497901</v>
      </c>
      <c r="AC329">
        <v>15</v>
      </c>
      <c r="AD329">
        <v>127.69529653333301</v>
      </c>
      <c r="AE329">
        <v>0.41770000000000002</v>
      </c>
      <c r="AF329">
        <v>0.104996226155413</v>
      </c>
      <c r="AG329">
        <v>0.19716481158127799</v>
      </c>
      <c r="AH329">
        <v>0.30501262830994202</v>
      </c>
      <c r="AI329">
        <v>153.65483719972499</v>
      </c>
      <c r="AJ329">
        <v>10.888593955455899</v>
      </c>
      <c r="AK329">
        <v>1.5171004535956401</v>
      </c>
      <c r="AL329">
        <v>3.7195801437235598</v>
      </c>
      <c r="AM329">
        <v>0.5</v>
      </c>
      <c r="AN329">
        <v>1.2853986831064499</v>
      </c>
      <c r="AO329">
        <v>54</v>
      </c>
      <c r="AP329">
        <v>8.7191358024691398E-2</v>
      </c>
      <c r="AQ329">
        <v>23.5</v>
      </c>
      <c r="AR329">
        <v>3.2734011474640301</v>
      </c>
      <c r="AS329">
        <v>-225620.34</v>
      </c>
      <c r="AT329">
        <v>0.63810465361731505</v>
      </c>
      <c r="AU329">
        <v>26782975.079999998</v>
      </c>
    </row>
    <row r="330" spans="1:47" ht="15" x14ac:dyDescent="0.25">
      <c r="A330" t="s">
        <v>1301</v>
      </c>
      <c r="B330" t="s">
        <v>521</v>
      </c>
      <c r="C330" t="s">
        <v>178</v>
      </c>
      <c r="D330" t="s">
        <v>950</v>
      </c>
      <c r="E330">
        <v>86.567999999999998</v>
      </c>
      <c r="F330">
        <v>0.14000000000000001</v>
      </c>
      <c r="G330" s="129">
        <v>211008</v>
      </c>
      <c r="H330">
        <v>0.67863849779781704</v>
      </c>
      <c r="I330">
        <v>236955</v>
      </c>
      <c r="J330">
        <v>0</v>
      </c>
      <c r="K330">
        <v>0.57780743031445203</v>
      </c>
      <c r="L330" s="130">
        <v>214233.84229999999</v>
      </c>
      <c r="M330" s="129">
        <v>42239</v>
      </c>
      <c r="N330">
        <v>31</v>
      </c>
      <c r="O330">
        <v>6.9339919999999999</v>
      </c>
      <c r="P330">
        <v>0</v>
      </c>
      <c r="Q330">
        <v>-47.25</v>
      </c>
      <c r="R330">
        <v>17909.5</v>
      </c>
      <c r="S330">
        <v>587.812319</v>
      </c>
      <c r="T330">
        <v>719.00811073550801</v>
      </c>
      <c r="U330">
        <v>0.425650604644779</v>
      </c>
      <c r="V330">
        <v>0.140015010471395</v>
      </c>
      <c r="W330">
        <v>3.40056908538523E-2</v>
      </c>
      <c r="X330">
        <v>14641.6</v>
      </c>
      <c r="Y330">
        <v>56.26</v>
      </c>
      <c r="Z330">
        <v>60963.595449697801</v>
      </c>
      <c r="AA330">
        <v>14.546666666666701</v>
      </c>
      <c r="AB330">
        <v>10.4481393352293</v>
      </c>
      <c r="AC330">
        <v>6.14</v>
      </c>
      <c r="AD330">
        <v>95.734905374592799</v>
      </c>
      <c r="AE330">
        <v>0.22109999999999999</v>
      </c>
      <c r="AF330">
        <v>0.102629952278081</v>
      </c>
      <c r="AG330">
        <v>0.21602093184353899</v>
      </c>
      <c r="AH330">
        <v>0.32314641183338599</v>
      </c>
      <c r="AI330">
        <v>201.93520306266299</v>
      </c>
      <c r="AJ330">
        <v>10.7993867733783</v>
      </c>
      <c r="AK330">
        <v>1.4831744734625101</v>
      </c>
      <c r="AL330">
        <v>2.9732717775905599</v>
      </c>
      <c r="AM330">
        <v>3.36</v>
      </c>
      <c r="AN330">
        <v>1.23786895141457</v>
      </c>
      <c r="AO330">
        <v>102</v>
      </c>
      <c r="AP330">
        <v>3.1390134529148003E-2</v>
      </c>
      <c r="AQ330">
        <v>1.87</v>
      </c>
      <c r="AR330">
        <v>4.56904377677062</v>
      </c>
      <c r="AS330">
        <v>-47598.14</v>
      </c>
      <c r="AT330">
        <v>0.67966705316134501</v>
      </c>
      <c r="AU330">
        <v>10527416.83</v>
      </c>
    </row>
    <row r="331" spans="1:47" ht="15" x14ac:dyDescent="0.25">
      <c r="A331" t="s">
        <v>1302</v>
      </c>
      <c r="B331" t="s">
        <v>741</v>
      </c>
      <c r="C331" t="s">
        <v>191</v>
      </c>
      <c r="D331" t="s">
        <v>953</v>
      </c>
      <c r="E331">
        <v>95.600999999999999</v>
      </c>
      <c r="F331">
        <v>9.6</v>
      </c>
      <c r="G331" s="129">
        <v>47141</v>
      </c>
      <c r="H331">
        <v>0.56701499331933902</v>
      </c>
      <c r="I331">
        <v>50572</v>
      </c>
      <c r="J331">
        <v>0</v>
      </c>
      <c r="K331">
        <v>0.73923441248255894</v>
      </c>
      <c r="L331" s="130">
        <v>98987.981899999999</v>
      </c>
      <c r="M331" s="129">
        <v>39788</v>
      </c>
      <c r="N331">
        <v>6</v>
      </c>
      <c r="O331">
        <v>16.267500999999999</v>
      </c>
      <c r="P331">
        <v>0</v>
      </c>
      <c r="Q331">
        <v>167.73</v>
      </c>
      <c r="R331">
        <v>13250.1</v>
      </c>
      <c r="S331">
        <v>692.19149800000002</v>
      </c>
      <c r="T331">
        <v>833.09302157878096</v>
      </c>
      <c r="U331">
        <v>0.42564820552014299</v>
      </c>
      <c r="V331">
        <v>0.13000634255117599</v>
      </c>
      <c r="W331">
        <v>0</v>
      </c>
      <c r="X331">
        <v>11009.1</v>
      </c>
      <c r="Y331">
        <v>50.93</v>
      </c>
      <c r="Z331">
        <v>70529.667386609101</v>
      </c>
      <c r="AA331">
        <v>14.383333333333301</v>
      </c>
      <c r="AB331">
        <v>13.591036677792999</v>
      </c>
      <c r="AC331">
        <v>4.0999999999999996</v>
      </c>
      <c r="AD331">
        <v>168.827194634146</v>
      </c>
      <c r="AE331">
        <v>0.27029999999999998</v>
      </c>
      <c r="AF331">
        <v>0.109695715371551</v>
      </c>
      <c r="AG331">
        <v>0.16927455027431501</v>
      </c>
      <c r="AH331">
        <v>0.28382578130960701</v>
      </c>
      <c r="AI331">
        <v>265.52912096010698</v>
      </c>
      <c r="AJ331">
        <v>6.1710687334396104</v>
      </c>
      <c r="AK331">
        <v>1.10259335027231</v>
      </c>
      <c r="AL331">
        <v>3.1268033754631501</v>
      </c>
      <c r="AM331">
        <v>4.3</v>
      </c>
      <c r="AN331">
        <v>0.56280712189881799</v>
      </c>
      <c r="AO331">
        <v>2</v>
      </c>
      <c r="AP331">
        <v>3.03030303030303E-2</v>
      </c>
      <c r="AQ331">
        <v>31.5</v>
      </c>
      <c r="AR331">
        <v>3.91496950766027</v>
      </c>
      <c r="AS331">
        <v>17612.849999999999</v>
      </c>
      <c r="AT331">
        <v>0.27734778357213802</v>
      </c>
      <c r="AU331">
        <v>9171583.7100000009</v>
      </c>
    </row>
    <row r="332" spans="1:47" ht="15" x14ac:dyDescent="0.25">
      <c r="A332" t="s">
        <v>1303</v>
      </c>
      <c r="B332" t="s">
        <v>371</v>
      </c>
      <c r="C332" t="s">
        <v>307</v>
      </c>
      <c r="D332" t="s">
        <v>950</v>
      </c>
      <c r="E332">
        <v>92.977000000000004</v>
      </c>
      <c r="F332">
        <v>1.24</v>
      </c>
      <c r="G332" s="129">
        <v>1530521</v>
      </c>
      <c r="H332">
        <v>0.961986041087869</v>
      </c>
      <c r="I332">
        <v>1677955</v>
      </c>
      <c r="J332">
        <v>0</v>
      </c>
      <c r="K332">
        <v>0.60807891114745105</v>
      </c>
      <c r="L332" s="130">
        <v>178170.03539999999</v>
      </c>
      <c r="M332" s="129">
        <v>44426</v>
      </c>
      <c r="N332">
        <v>52</v>
      </c>
      <c r="O332">
        <v>15.378372000000001</v>
      </c>
      <c r="P332">
        <v>0</v>
      </c>
      <c r="Q332">
        <v>119.49</v>
      </c>
      <c r="R332">
        <v>14218.6</v>
      </c>
      <c r="S332">
        <v>807.30861400000003</v>
      </c>
      <c r="T332">
        <v>979.82651335050605</v>
      </c>
      <c r="U332">
        <v>0.41387073072900499</v>
      </c>
      <c r="V332">
        <v>0.151457933037737</v>
      </c>
      <c r="W332">
        <v>5.4982430795665902E-3</v>
      </c>
      <c r="X332">
        <v>11715.2</v>
      </c>
      <c r="Y332">
        <v>59.67</v>
      </c>
      <c r="Z332">
        <v>61501.468744762897</v>
      </c>
      <c r="AA332">
        <v>12.5972222222222</v>
      </c>
      <c r="AB332">
        <v>13.5295561253561</v>
      </c>
      <c r="AC332">
        <v>8.4</v>
      </c>
      <c r="AD332">
        <v>96.108168333333296</v>
      </c>
      <c r="AE332">
        <v>0.5897</v>
      </c>
      <c r="AF332">
        <v>0.12576892052988201</v>
      </c>
      <c r="AG332">
        <v>0.134436306330282</v>
      </c>
      <c r="AH332">
        <v>0.264894552728623</v>
      </c>
      <c r="AI332">
        <v>190.23208391035499</v>
      </c>
      <c r="AJ332">
        <v>8.1168226155128398</v>
      </c>
      <c r="AK332">
        <v>0.84114086836484903</v>
      </c>
      <c r="AL332">
        <v>4.3350990389123298</v>
      </c>
      <c r="AM332">
        <v>5.5</v>
      </c>
      <c r="AN332">
        <v>1.7244280154370399</v>
      </c>
      <c r="AO332">
        <v>61</v>
      </c>
      <c r="AP332">
        <v>0</v>
      </c>
      <c r="AQ332">
        <v>4.6399999999999997</v>
      </c>
      <c r="AR332">
        <v>4.99419006692845</v>
      </c>
      <c r="AS332">
        <v>7125.87</v>
      </c>
      <c r="AT332">
        <v>0.40207672056376698</v>
      </c>
      <c r="AU332">
        <v>11478814.710000001</v>
      </c>
    </row>
    <row r="333" spans="1:47" ht="15" x14ac:dyDescent="0.25">
      <c r="A333" t="s">
        <v>1304</v>
      </c>
      <c r="B333" t="s">
        <v>238</v>
      </c>
      <c r="C333" t="s">
        <v>127</v>
      </c>
      <c r="D333" t="s">
        <v>954</v>
      </c>
      <c r="E333">
        <v>95.962000000000003</v>
      </c>
      <c r="F333">
        <v>6.49</v>
      </c>
      <c r="G333" s="129">
        <v>-6312600</v>
      </c>
      <c r="H333">
        <v>0.39113252247910502</v>
      </c>
      <c r="I333">
        <v>-7164400</v>
      </c>
      <c r="J333">
        <v>0</v>
      </c>
      <c r="K333">
        <v>0.89432400251905497</v>
      </c>
      <c r="L333" s="130">
        <v>293510.37949999998</v>
      </c>
      <c r="M333" s="129">
        <v>51482</v>
      </c>
      <c r="N333">
        <v>225</v>
      </c>
      <c r="O333">
        <v>104.42293600000001</v>
      </c>
      <c r="P333">
        <v>27</v>
      </c>
      <c r="Q333">
        <v>-104.28</v>
      </c>
      <c r="R333">
        <v>15790</v>
      </c>
      <c r="S333">
        <v>5941.9788049999997</v>
      </c>
      <c r="T333">
        <v>7284.1045592014698</v>
      </c>
      <c r="U333">
        <v>0.25839852368844002</v>
      </c>
      <c r="V333">
        <v>0.15210247085356299</v>
      </c>
      <c r="W333">
        <v>9.3893249758907494E-3</v>
      </c>
      <c r="X333">
        <v>12880.6</v>
      </c>
      <c r="Y333">
        <v>405.43</v>
      </c>
      <c r="Z333">
        <v>87508.473595935298</v>
      </c>
      <c r="AA333">
        <v>15.8408602150538</v>
      </c>
      <c r="AB333">
        <v>14.6559919221567</v>
      </c>
      <c r="AC333">
        <v>40.869999999999997</v>
      </c>
      <c r="AD333">
        <v>145.387296427698</v>
      </c>
      <c r="AE333" t="s">
        <v>944</v>
      </c>
      <c r="AF333">
        <v>0.15860799174490101</v>
      </c>
      <c r="AG333">
        <v>0.118898575826633</v>
      </c>
      <c r="AH333">
        <v>0.27964396757836402</v>
      </c>
      <c r="AI333">
        <v>228.891930556121</v>
      </c>
      <c r="AJ333">
        <v>7.2663551755753897</v>
      </c>
      <c r="AK333">
        <v>0.83914870620725002</v>
      </c>
      <c r="AL333">
        <v>3.3972842006042301</v>
      </c>
      <c r="AM333">
        <v>0</v>
      </c>
      <c r="AN333">
        <v>1.04200443710712</v>
      </c>
      <c r="AO333">
        <v>48</v>
      </c>
      <c r="AP333">
        <v>7.4289876183539702E-2</v>
      </c>
      <c r="AQ333">
        <v>53.9</v>
      </c>
      <c r="AR333">
        <v>5.1739061234375701</v>
      </c>
      <c r="AS333">
        <v>122847.86</v>
      </c>
      <c r="AT333">
        <v>0.40794210361262501</v>
      </c>
      <c r="AU333">
        <v>93823687.959999993</v>
      </c>
    </row>
    <row r="334" spans="1:47" ht="15" x14ac:dyDescent="0.25">
      <c r="A334" t="s">
        <v>1305</v>
      </c>
      <c r="B334" t="s">
        <v>604</v>
      </c>
      <c r="C334" t="s">
        <v>603</v>
      </c>
      <c r="D334" t="s">
        <v>951</v>
      </c>
      <c r="E334">
        <v>69.198999999999998</v>
      </c>
      <c r="F334">
        <v>-7.07</v>
      </c>
      <c r="G334" s="129">
        <v>-875643</v>
      </c>
      <c r="H334">
        <v>0.219681777930371</v>
      </c>
      <c r="I334">
        <v>-875643</v>
      </c>
      <c r="J334">
        <v>3.0852114484659402E-3</v>
      </c>
      <c r="K334">
        <v>0.89794825695417901</v>
      </c>
      <c r="L334" s="130">
        <v>127076.3532</v>
      </c>
      <c r="M334" s="129">
        <v>32934</v>
      </c>
      <c r="N334">
        <v>112</v>
      </c>
      <c r="O334">
        <v>51.443314000000001</v>
      </c>
      <c r="P334">
        <v>8</v>
      </c>
      <c r="Q334">
        <v>-70.510000000000005</v>
      </c>
      <c r="R334">
        <v>17612.900000000001</v>
      </c>
      <c r="S334">
        <v>1584.5575100000001</v>
      </c>
      <c r="T334">
        <v>2267.1854733761702</v>
      </c>
      <c r="U334">
        <v>1</v>
      </c>
      <c r="V334">
        <v>0.180605179801899</v>
      </c>
      <c r="W334">
        <v>2.12395699036509E-3</v>
      </c>
      <c r="X334">
        <v>12309.8</v>
      </c>
      <c r="Y334">
        <v>121</v>
      </c>
      <c r="Z334">
        <v>61299.330578512403</v>
      </c>
      <c r="AA334">
        <v>13.297520661157</v>
      </c>
      <c r="AB334">
        <v>13.095516611570201</v>
      </c>
      <c r="AC334">
        <v>18</v>
      </c>
      <c r="AD334">
        <v>88.030972777777805</v>
      </c>
      <c r="AE334">
        <v>0.54049999999999998</v>
      </c>
      <c r="AF334">
        <v>9.3833501565393301E-2</v>
      </c>
      <c r="AG334">
        <v>0.244133312706453</v>
      </c>
      <c r="AH334">
        <v>0.34132586759651201</v>
      </c>
      <c r="AI334">
        <v>221.25356624007901</v>
      </c>
      <c r="AJ334">
        <v>8.4761308540770006</v>
      </c>
      <c r="AK334">
        <v>1.05741931435384</v>
      </c>
      <c r="AL334">
        <v>5.29896571198754</v>
      </c>
      <c r="AM334">
        <v>0</v>
      </c>
      <c r="AN334">
        <v>1.08291557639556</v>
      </c>
      <c r="AO334">
        <v>199</v>
      </c>
      <c r="AP334">
        <v>0</v>
      </c>
      <c r="AQ334">
        <v>4.37</v>
      </c>
      <c r="AR334">
        <v>5.0736821461949804</v>
      </c>
      <c r="AS334">
        <v>57728.320000000102</v>
      </c>
      <c r="AT334">
        <v>0.71906159117219104</v>
      </c>
      <c r="AU334">
        <v>27908580.489999998</v>
      </c>
    </row>
    <row r="335" spans="1:47" ht="15" x14ac:dyDescent="0.25">
      <c r="A335" t="s">
        <v>1306</v>
      </c>
      <c r="B335" t="s">
        <v>372</v>
      </c>
      <c r="C335" t="s">
        <v>268</v>
      </c>
      <c r="D335" t="s">
        <v>954</v>
      </c>
      <c r="E335">
        <v>91.727000000000004</v>
      </c>
      <c r="F335">
        <v>7.49</v>
      </c>
      <c r="G335" s="129">
        <v>-2183882</v>
      </c>
      <c r="H335">
        <v>0.415934734961657</v>
      </c>
      <c r="I335">
        <v>-1838365</v>
      </c>
      <c r="J335">
        <v>0</v>
      </c>
      <c r="K335">
        <v>0.834526114327797</v>
      </c>
      <c r="L335" s="130">
        <v>313047.77049999998</v>
      </c>
      <c r="M335" s="129">
        <v>48698</v>
      </c>
      <c r="N335">
        <v>210</v>
      </c>
      <c r="O335">
        <v>124.13432</v>
      </c>
      <c r="P335">
        <v>0</v>
      </c>
      <c r="Q335">
        <v>-46.16</v>
      </c>
      <c r="R335">
        <v>16583.900000000001</v>
      </c>
      <c r="S335">
        <v>6946.3620979999996</v>
      </c>
      <c r="T335">
        <v>8894.4356866618</v>
      </c>
      <c r="U335">
        <v>0.35997511743880301</v>
      </c>
      <c r="V335">
        <v>0.16094581713813799</v>
      </c>
      <c r="W335">
        <v>1.12680125072282E-2</v>
      </c>
      <c r="X335">
        <v>12951.7</v>
      </c>
      <c r="Y335">
        <v>464.05</v>
      </c>
      <c r="Z335">
        <v>87784.595625471396</v>
      </c>
      <c r="AA335">
        <v>15.639839034205201</v>
      </c>
      <c r="AB335">
        <v>14.9689949315806</v>
      </c>
      <c r="AC335">
        <v>51</v>
      </c>
      <c r="AD335">
        <v>136.20317839215701</v>
      </c>
      <c r="AE335" t="s">
        <v>944</v>
      </c>
      <c r="AF335">
        <v>0.10219813083250499</v>
      </c>
      <c r="AG335">
        <v>0.15901987399859099</v>
      </c>
      <c r="AH335">
        <v>0.262112421368068</v>
      </c>
      <c r="AI335">
        <v>158.60704991425899</v>
      </c>
      <c r="AJ335">
        <v>13.368712774860199</v>
      </c>
      <c r="AK335">
        <v>1.11047149877194</v>
      </c>
      <c r="AL335">
        <v>4.7216943349713496</v>
      </c>
      <c r="AM335">
        <v>1</v>
      </c>
      <c r="AN335">
        <v>1.1716257297853001</v>
      </c>
      <c r="AO335">
        <v>35</v>
      </c>
      <c r="AP335">
        <v>0.107125427037579</v>
      </c>
      <c r="AQ335">
        <v>106.94</v>
      </c>
      <c r="AR335">
        <v>4.9043808984203201</v>
      </c>
      <c r="AS335">
        <v>379348.2</v>
      </c>
      <c r="AT335">
        <v>0.34042839338446601</v>
      </c>
      <c r="AU335">
        <v>115198087.5</v>
      </c>
    </row>
    <row r="336" spans="1:47" ht="15" x14ac:dyDescent="0.25">
      <c r="A336" t="s">
        <v>1307</v>
      </c>
      <c r="B336" t="s">
        <v>611</v>
      </c>
      <c r="C336" t="s">
        <v>271</v>
      </c>
      <c r="D336" t="s">
        <v>953</v>
      </c>
      <c r="E336">
        <v>100.56</v>
      </c>
      <c r="F336">
        <v>10.24</v>
      </c>
      <c r="G336" s="129">
        <v>255189</v>
      </c>
      <c r="H336">
        <v>0.55568567805358504</v>
      </c>
      <c r="I336">
        <v>179728</v>
      </c>
      <c r="J336">
        <v>0</v>
      </c>
      <c r="K336">
        <v>0.70095552723382604</v>
      </c>
      <c r="L336" s="130">
        <v>231834.76809999999</v>
      </c>
      <c r="M336" s="129">
        <v>52076</v>
      </c>
      <c r="N336">
        <v>104</v>
      </c>
      <c r="O336">
        <v>17.198509999999999</v>
      </c>
      <c r="P336">
        <v>0</v>
      </c>
      <c r="Q336">
        <v>-46.1</v>
      </c>
      <c r="R336">
        <v>14461.7</v>
      </c>
      <c r="S336">
        <v>1290.498883</v>
      </c>
      <c r="T336">
        <v>1440.9171827949301</v>
      </c>
      <c r="U336">
        <v>0.13474099767973199</v>
      </c>
      <c r="V336">
        <v>0.10787312320362499</v>
      </c>
      <c r="W336">
        <v>4.5351918371245902E-3</v>
      </c>
      <c r="X336">
        <v>12952</v>
      </c>
      <c r="Y336">
        <v>78.95</v>
      </c>
      <c r="Z336">
        <v>75472.635212159599</v>
      </c>
      <c r="AA336">
        <v>15.975903614457801</v>
      </c>
      <c r="AB336">
        <v>16.345774325522498</v>
      </c>
      <c r="AC336">
        <v>8.51</v>
      </c>
      <c r="AD336">
        <v>151.64499212691001</v>
      </c>
      <c r="AE336">
        <v>0.18429999999999999</v>
      </c>
      <c r="AF336">
        <v>0.11573199129237401</v>
      </c>
      <c r="AG336">
        <v>0.19057351754978399</v>
      </c>
      <c r="AH336">
        <v>0.310148010291938</v>
      </c>
      <c r="AI336">
        <v>192.351193224551</v>
      </c>
      <c r="AJ336">
        <v>6.2844083890278704</v>
      </c>
      <c r="AK336">
        <v>1.44221505142429</v>
      </c>
      <c r="AL336">
        <v>2.7274561795761199</v>
      </c>
      <c r="AM336">
        <v>1.3</v>
      </c>
      <c r="AN336">
        <v>1.27228468311458</v>
      </c>
      <c r="AO336">
        <v>121</v>
      </c>
      <c r="AP336">
        <v>4.5507584597432899E-2</v>
      </c>
      <c r="AQ336">
        <v>6.91</v>
      </c>
      <c r="AR336">
        <v>5.2917885178084996</v>
      </c>
      <c r="AS336">
        <v>-11717.18</v>
      </c>
      <c r="AT336">
        <v>0.42666531398393398</v>
      </c>
      <c r="AU336">
        <v>18662808.899999999</v>
      </c>
    </row>
    <row r="337" spans="1:47" ht="15" x14ac:dyDescent="0.25">
      <c r="A337" t="s">
        <v>1308</v>
      </c>
      <c r="B337" t="s">
        <v>485</v>
      </c>
      <c r="C337" t="s">
        <v>316</v>
      </c>
      <c r="D337" t="s">
        <v>951</v>
      </c>
      <c r="E337">
        <v>90.462999999999994</v>
      </c>
      <c r="F337">
        <v>-2.95</v>
      </c>
      <c r="G337" s="129">
        <v>1621061</v>
      </c>
      <c r="H337">
        <v>0.56419127477112097</v>
      </c>
      <c r="I337">
        <v>1790090</v>
      </c>
      <c r="J337">
        <v>0</v>
      </c>
      <c r="K337">
        <v>0.77078835131387102</v>
      </c>
      <c r="L337" s="130">
        <v>258888.8346</v>
      </c>
      <c r="M337" s="129">
        <v>40106</v>
      </c>
      <c r="N337">
        <v>102</v>
      </c>
      <c r="O337">
        <v>73.653645999999995</v>
      </c>
      <c r="P337">
        <v>0</v>
      </c>
      <c r="Q337">
        <v>208.59</v>
      </c>
      <c r="R337">
        <v>15059.9</v>
      </c>
      <c r="S337">
        <v>2292.96819</v>
      </c>
      <c r="T337">
        <v>2815.8705671982698</v>
      </c>
      <c r="U337">
        <v>0.52731452458570705</v>
      </c>
      <c r="V337">
        <v>0.13216213522787701</v>
      </c>
      <c r="W337">
        <v>1.56342129630677E-2</v>
      </c>
      <c r="X337">
        <v>12263.3</v>
      </c>
      <c r="Y337">
        <v>153.34</v>
      </c>
      <c r="Z337">
        <v>66063.232033389897</v>
      </c>
      <c r="AA337">
        <v>14.5519480519481</v>
      </c>
      <c r="AB337">
        <v>14.953490217816601</v>
      </c>
      <c r="AC337">
        <v>23</v>
      </c>
      <c r="AD337">
        <v>99.694269130434805</v>
      </c>
      <c r="AE337">
        <v>0.34399999999999997</v>
      </c>
      <c r="AF337">
        <v>0.10099399479795999</v>
      </c>
      <c r="AG337">
        <v>0.206105166011954</v>
      </c>
      <c r="AH337">
        <v>0.31793963860672497</v>
      </c>
      <c r="AI337">
        <v>177.863348379028</v>
      </c>
      <c r="AJ337">
        <v>7.3457692939546604</v>
      </c>
      <c r="AK337">
        <v>0.94959544913997096</v>
      </c>
      <c r="AL337">
        <v>3.7954791766278002</v>
      </c>
      <c r="AM337">
        <v>2.5</v>
      </c>
      <c r="AN337">
        <v>2.0594207394344801</v>
      </c>
      <c r="AO337">
        <v>401</v>
      </c>
      <c r="AP337">
        <v>0</v>
      </c>
      <c r="AQ337">
        <v>3.77</v>
      </c>
      <c r="AR337">
        <v>5.68144322281137</v>
      </c>
      <c r="AS337">
        <v>-50260.369999999901</v>
      </c>
      <c r="AT337">
        <v>0.46166265297286002</v>
      </c>
      <c r="AU337">
        <v>34531898.140000001</v>
      </c>
    </row>
    <row r="338" spans="1:47" ht="15" x14ac:dyDescent="0.25">
      <c r="A338" t="s">
        <v>1309</v>
      </c>
      <c r="B338" t="s">
        <v>239</v>
      </c>
      <c r="C338" t="s">
        <v>140</v>
      </c>
      <c r="D338" t="s">
        <v>950</v>
      </c>
      <c r="E338">
        <v>83.713999999999999</v>
      </c>
      <c r="F338">
        <v>-1.0900000000000001</v>
      </c>
      <c r="G338" s="129">
        <v>2990975</v>
      </c>
      <c r="H338">
        <v>0.41857560518861298</v>
      </c>
      <c r="I338">
        <v>3358055</v>
      </c>
      <c r="J338">
        <v>0</v>
      </c>
      <c r="K338">
        <v>0.80933653557774299</v>
      </c>
      <c r="L338" s="130">
        <v>200780.4902</v>
      </c>
      <c r="M338" s="129">
        <v>44533.5</v>
      </c>
      <c r="N338">
        <v>224</v>
      </c>
      <c r="O338">
        <v>191.56591</v>
      </c>
      <c r="P338">
        <v>25</v>
      </c>
      <c r="Q338">
        <v>-50.1</v>
      </c>
      <c r="R338">
        <v>14238.9</v>
      </c>
      <c r="S338">
        <v>4829.1189759999997</v>
      </c>
      <c r="T338">
        <v>6312.2919394614901</v>
      </c>
      <c r="U338">
        <v>0.51673501572474001</v>
      </c>
      <c r="V338">
        <v>0.18854543417238001</v>
      </c>
      <c r="W338">
        <v>3.9620331151683799E-2</v>
      </c>
      <c r="X338">
        <v>10893.2</v>
      </c>
      <c r="Y338">
        <v>303.62</v>
      </c>
      <c r="Z338">
        <v>75770.516830248307</v>
      </c>
      <c r="AA338">
        <v>16.271468144044299</v>
      </c>
      <c r="AB338">
        <v>15.9051412159937</v>
      </c>
      <c r="AC338">
        <v>26</v>
      </c>
      <c r="AD338">
        <v>185.73534523076901</v>
      </c>
      <c r="AE338">
        <v>0.38080000000000003</v>
      </c>
      <c r="AF338">
        <v>0.117934883394365</v>
      </c>
      <c r="AG338">
        <v>0.121146137016136</v>
      </c>
      <c r="AH338">
        <v>0.24777952560831901</v>
      </c>
      <c r="AI338">
        <v>149.98325856115699</v>
      </c>
      <c r="AJ338">
        <v>6.6090418853299902</v>
      </c>
      <c r="AK338">
        <v>1.1105572790896401</v>
      </c>
      <c r="AL338">
        <v>3.3882126560327599</v>
      </c>
      <c r="AM338">
        <v>3.69</v>
      </c>
      <c r="AN338">
        <v>0.92596796574255003</v>
      </c>
      <c r="AO338">
        <v>30</v>
      </c>
      <c r="AP338">
        <v>0.14750328515111699</v>
      </c>
      <c r="AQ338">
        <v>88.93</v>
      </c>
      <c r="AR338">
        <v>4.3621203444560503</v>
      </c>
      <c r="AS338">
        <v>-141030.74</v>
      </c>
      <c r="AT338">
        <v>0.50992508180624496</v>
      </c>
      <c r="AU338">
        <v>68761332.769999996</v>
      </c>
    </row>
    <row r="339" spans="1:47" ht="15" x14ac:dyDescent="0.25">
      <c r="A339" t="s">
        <v>1310</v>
      </c>
      <c r="B339" t="s">
        <v>240</v>
      </c>
      <c r="C339" t="s">
        <v>197</v>
      </c>
      <c r="D339" t="s">
        <v>951</v>
      </c>
      <c r="E339">
        <v>62.692999999999998</v>
      </c>
      <c r="F339">
        <v>-3.98</v>
      </c>
      <c r="G339" s="129">
        <v>8571845</v>
      </c>
      <c r="H339">
        <v>0.337745240226062</v>
      </c>
      <c r="I339">
        <v>8285324</v>
      </c>
      <c r="J339">
        <v>8.8990600029862201E-4</v>
      </c>
      <c r="K339">
        <v>0.60475818831349004</v>
      </c>
      <c r="L339" s="130">
        <v>111706.5831</v>
      </c>
      <c r="M339" s="129">
        <v>34196</v>
      </c>
      <c r="N339">
        <v>185</v>
      </c>
      <c r="O339">
        <v>992.67485999999997</v>
      </c>
      <c r="P339">
        <v>423.3</v>
      </c>
      <c r="Q339">
        <v>-180.14</v>
      </c>
      <c r="R339">
        <v>16079</v>
      </c>
      <c r="S339">
        <v>5720.1361930000003</v>
      </c>
      <c r="T339">
        <v>8613.5715037894897</v>
      </c>
      <c r="U339">
        <v>1</v>
      </c>
      <c r="V339">
        <v>0.20704824903458399</v>
      </c>
      <c r="W339">
        <v>0.118624463317914</v>
      </c>
      <c r="X339">
        <v>10677.8</v>
      </c>
      <c r="Y339">
        <v>397.59</v>
      </c>
      <c r="Z339">
        <v>71326.750119469798</v>
      </c>
      <c r="AA339">
        <v>13.9977116704805</v>
      </c>
      <c r="AB339">
        <v>14.387022291808099</v>
      </c>
      <c r="AC339">
        <v>33.5</v>
      </c>
      <c r="AD339">
        <v>170.75033411940299</v>
      </c>
      <c r="AE339">
        <v>0.38080000000000003</v>
      </c>
      <c r="AF339">
        <v>0.11552987517695699</v>
      </c>
      <c r="AG339">
        <v>0.134785240576659</v>
      </c>
      <c r="AH339">
        <v>0.25426631437824299</v>
      </c>
      <c r="AI339">
        <v>163.69417937039</v>
      </c>
      <c r="AJ339">
        <v>10.0232472475658</v>
      </c>
      <c r="AK339">
        <v>1.5451313553755901</v>
      </c>
      <c r="AL339">
        <v>3.2080548254771402</v>
      </c>
      <c r="AM339">
        <v>2.4</v>
      </c>
      <c r="AN339">
        <v>0.96568909432717398</v>
      </c>
      <c r="AO339">
        <v>26</v>
      </c>
      <c r="AP339">
        <v>5.4416403785489002E-2</v>
      </c>
      <c r="AQ339">
        <v>133</v>
      </c>
      <c r="AR339">
        <v>3.1367710901683301</v>
      </c>
      <c r="AS339">
        <v>985637.38</v>
      </c>
      <c r="AT339">
        <v>0.74317869188771801</v>
      </c>
      <c r="AU339">
        <v>91974085.159999996</v>
      </c>
    </row>
    <row r="340" spans="1:47" ht="15" x14ac:dyDescent="0.25">
      <c r="A340" t="s">
        <v>1311</v>
      </c>
      <c r="B340" t="s">
        <v>575</v>
      </c>
      <c r="C340" t="s">
        <v>172</v>
      </c>
      <c r="D340" t="s">
        <v>954</v>
      </c>
      <c r="E340">
        <v>89.930999999999997</v>
      </c>
      <c r="F340">
        <v>6.95</v>
      </c>
      <c r="G340" s="129">
        <v>-236630</v>
      </c>
      <c r="H340">
        <v>0.812330651495209</v>
      </c>
      <c r="I340">
        <v>169355</v>
      </c>
      <c r="J340">
        <v>0</v>
      </c>
      <c r="K340">
        <v>0.75412632339651298</v>
      </c>
      <c r="L340" s="130">
        <v>272001.31079999998</v>
      </c>
      <c r="M340" s="129">
        <v>45149</v>
      </c>
      <c r="N340">
        <v>111</v>
      </c>
      <c r="O340">
        <v>66.051243999999997</v>
      </c>
      <c r="P340">
        <v>9</v>
      </c>
      <c r="Q340">
        <v>82.73</v>
      </c>
      <c r="R340">
        <v>14528.8</v>
      </c>
      <c r="S340">
        <v>2566.9036209999999</v>
      </c>
      <c r="T340">
        <v>3176.1824566366799</v>
      </c>
      <c r="U340">
        <v>0.45515389025196301</v>
      </c>
      <c r="V340">
        <v>0.162923100259244</v>
      </c>
      <c r="W340">
        <v>2.16818837858502E-2</v>
      </c>
      <c r="X340">
        <v>11741.8</v>
      </c>
      <c r="Y340">
        <v>172.95</v>
      </c>
      <c r="Z340">
        <v>71693.389708008093</v>
      </c>
      <c r="AA340">
        <v>12.497267759562799</v>
      </c>
      <c r="AB340">
        <v>14.8418827464585</v>
      </c>
      <c r="AC340">
        <v>15</v>
      </c>
      <c r="AD340">
        <v>171.126908066667</v>
      </c>
      <c r="AE340">
        <v>0.41770000000000002</v>
      </c>
      <c r="AF340">
        <v>0.110664951956034</v>
      </c>
      <c r="AG340">
        <v>0.17388235664606499</v>
      </c>
      <c r="AH340">
        <v>0.28913149010900302</v>
      </c>
      <c r="AI340">
        <v>174.63218966724099</v>
      </c>
      <c r="AJ340">
        <v>6.9332709296307504</v>
      </c>
      <c r="AK340">
        <v>1.84007542430354</v>
      </c>
      <c r="AL340">
        <v>3.7843247729016798</v>
      </c>
      <c r="AM340">
        <v>3.64</v>
      </c>
      <c r="AN340">
        <v>1.2571569228670201</v>
      </c>
      <c r="AO340">
        <v>63</v>
      </c>
      <c r="AP340">
        <v>1.6452074391988598E-2</v>
      </c>
      <c r="AQ340">
        <v>21.79</v>
      </c>
      <c r="AR340">
        <v>4.9146619478557696</v>
      </c>
      <c r="AS340">
        <v>-124557.98</v>
      </c>
      <c r="AT340">
        <v>0.28743883164975997</v>
      </c>
      <c r="AU340">
        <v>37294126.469999999</v>
      </c>
    </row>
    <row r="341" spans="1:47" ht="15" x14ac:dyDescent="0.25">
      <c r="A341" t="s">
        <v>1312</v>
      </c>
      <c r="B341" t="s">
        <v>373</v>
      </c>
      <c r="C341" t="s">
        <v>374</v>
      </c>
      <c r="D341" t="s">
        <v>954</v>
      </c>
      <c r="E341">
        <v>96.840999999999994</v>
      </c>
      <c r="F341">
        <v>7.56</v>
      </c>
      <c r="G341" s="129">
        <v>577990</v>
      </c>
      <c r="H341">
        <v>0.48929150427745399</v>
      </c>
      <c r="I341">
        <v>1782221</v>
      </c>
      <c r="J341">
        <v>0</v>
      </c>
      <c r="K341">
        <v>0.752346724561608</v>
      </c>
      <c r="L341" s="130">
        <v>191500.5594</v>
      </c>
      <c r="M341" s="129">
        <v>51847.5</v>
      </c>
      <c r="N341">
        <v>315</v>
      </c>
      <c r="O341">
        <v>109.862675</v>
      </c>
      <c r="P341">
        <v>1</v>
      </c>
      <c r="Q341">
        <v>26.26</v>
      </c>
      <c r="R341">
        <v>14005.3</v>
      </c>
      <c r="S341">
        <v>5932.8532919999998</v>
      </c>
      <c r="T341">
        <v>7056.1370348017499</v>
      </c>
      <c r="U341">
        <v>0.260299856745556</v>
      </c>
      <c r="V341">
        <v>0.12697202103678801</v>
      </c>
      <c r="W341">
        <v>1.16457540072946E-2</v>
      </c>
      <c r="X341">
        <v>11775.8</v>
      </c>
      <c r="Y341">
        <v>346.71</v>
      </c>
      <c r="Z341">
        <v>79480.595512099506</v>
      </c>
      <c r="AA341">
        <v>15.3651226158038</v>
      </c>
      <c r="AB341">
        <v>17.111860898157001</v>
      </c>
      <c r="AC341">
        <v>30</v>
      </c>
      <c r="AD341">
        <v>197.7617764</v>
      </c>
      <c r="AE341" t="s">
        <v>944</v>
      </c>
      <c r="AF341">
        <v>0.119404578415642</v>
      </c>
      <c r="AG341">
        <v>0.16309643526237899</v>
      </c>
      <c r="AH341">
        <v>0.28638618339572902</v>
      </c>
      <c r="AI341">
        <v>149.69424597057801</v>
      </c>
      <c r="AJ341">
        <v>6.73130459603159</v>
      </c>
      <c r="AK341">
        <v>1.3395946128537599</v>
      </c>
      <c r="AL341">
        <v>2.8287963144371102</v>
      </c>
      <c r="AM341">
        <v>0.5</v>
      </c>
      <c r="AN341">
        <v>0.85738212762346999</v>
      </c>
      <c r="AO341">
        <v>31</v>
      </c>
      <c r="AP341">
        <v>9.3735168485999096E-2</v>
      </c>
      <c r="AQ341">
        <v>131.71</v>
      </c>
      <c r="AR341">
        <v>3.7936240252226101</v>
      </c>
      <c r="AS341">
        <v>1402237.07</v>
      </c>
      <c r="AT341">
        <v>1.0426077612992299</v>
      </c>
      <c r="AU341">
        <v>83091657.450000003</v>
      </c>
    </row>
    <row r="342" spans="1:47" ht="15" x14ac:dyDescent="0.25">
      <c r="A342" t="s">
        <v>1313</v>
      </c>
      <c r="B342" t="s">
        <v>774</v>
      </c>
      <c r="C342" t="s">
        <v>129</v>
      </c>
      <c r="D342" t="s">
        <v>950</v>
      </c>
      <c r="E342">
        <v>88.793999999999997</v>
      </c>
      <c r="F342">
        <v>-1.51</v>
      </c>
      <c r="G342" s="129">
        <v>972298</v>
      </c>
      <c r="H342">
        <v>0.76485454109572504</v>
      </c>
      <c r="I342">
        <v>1159406</v>
      </c>
      <c r="J342">
        <v>0</v>
      </c>
      <c r="K342">
        <v>0.68534796966962497</v>
      </c>
      <c r="L342" s="130">
        <v>156029.94930000001</v>
      </c>
      <c r="M342" s="129">
        <v>38229</v>
      </c>
      <c r="N342">
        <v>60</v>
      </c>
      <c r="O342">
        <v>9.0853090000000005</v>
      </c>
      <c r="P342">
        <v>0</v>
      </c>
      <c r="Q342">
        <v>14.45</v>
      </c>
      <c r="R342">
        <v>17030.900000000001</v>
      </c>
      <c r="S342">
        <v>503.71456599999999</v>
      </c>
      <c r="T342">
        <v>636.64612883298105</v>
      </c>
      <c r="U342">
        <v>0.53242107356490498</v>
      </c>
      <c r="V342">
        <v>0.21029808973203301</v>
      </c>
      <c r="W342">
        <v>7.0765871003222096E-4</v>
      </c>
      <c r="X342">
        <v>13474.8</v>
      </c>
      <c r="Y342">
        <v>42.15</v>
      </c>
      <c r="Z342">
        <v>62185.9817319098</v>
      </c>
      <c r="AA342">
        <v>11.7608695652174</v>
      </c>
      <c r="AB342">
        <v>11.950523511269299</v>
      </c>
      <c r="AC342">
        <v>9</v>
      </c>
      <c r="AD342">
        <v>55.968285111111101</v>
      </c>
      <c r="AE342">
        <v>0.30709999999999998</v>
      </c>
      <c r="AF342">
        <v>0.120705706178395</v>
      </c>
      <c r="AG342">
        <v>0.205724673222801</v>
      </c>
      <c r="AH342">
        <v>0.33051406641495801</v>
      </c>
      <c r="AI342">
        <v>283.22786282102498</v>
      </c>
      <c r="AJ342">
        <v>7.5389830092664001</v>
      </c>
      <c r="AK342">
        <v>1.0600025934700601</v>
      </c>
      <c r="AL342">
        <v>2.8551691363043799</v>
      </c>
      <c r="AM342">
        <v>0.5</v>
      </c>
      <c r="AN342">
        <v>1.3086279438038999</v>
      </c>
      <c r="AO342">
        <v>54</v>
      </c>
      <c r="AP342">
        <v>0</v>
      </c>
      <c r="AQ342">
        <v>4.8499999999999996</v>
      </c>
      <c r="AR342">
        <v>4.7926849530551001</v>
      </c>
      <c r="AS342">
        <v>-30602.65</v>
      </c>
      <c r="AT342">
        <v>0.65697480302322198</v>
      </c>
      <c r="AU342">
        <v>8578700.1500000004</v>
      </c>
    </row>
    <row r="343" spans="1:47" ht="15" x14ac:dyDescent="0.25">
      <c r="A343" t="s">
        <v>1314</v>
      </c>
      <c r="B343" t="s">
        <v>668</v>
      </c>
      <c r="C343" t="s">
        <v>663</v>
      </c>
      <c r="D343" t="s">
        <v>951</v>
      </c>
      <c r="E343">
        <v>107.48099999999999</v>
      </c>
      <c r="F343">
        <v>-3.48</v>
      </c>
      <c r="G343" s="129">
        <v>1642447</v>
      </c>
      <c r="H343">
        <v>0.84044231586821805</v>
      </c>
      <c r="I343">
        <v>1064820</v>
      </c>
      <c r="J343">
        <v>4.0067233684680098E-3</v>
      </c>
      <c r="K343">
        <v>0.61372238575036198</v>
      </c>
      <c r="L343" s="130">
        <v>149862.5049</v>
      </c>
      <c r="M343" s="129">
        <v>49685</v>
      </c>
      <c r="N343">
        <v>28</v>
      </c>
      <c r="O343">
        <v>1</v>
      </c>
      <c r="P343">
        <v>0</v>
      </c>
      <c r="Q343">
        <v>84.29</v>
      </c>
      <c r="R343">
        <v>13940.7</v>
      </c>
      <c r="S343">
        <v>522.66545299999996</v>
      </c>
      <c r="T343">
        <v>592.24287440336104</v>
      </c>
      <c r="U343">
        <v>0.12382285002486999</v>
      </c>
      <c r="V343">
        <v>0.105147276684461</v>
      </c>
      <c r="W343">
        <v>0</v>
      </c>
      <c r="X343">
        <v>12303</v>
      </c>
      <c r="Y343">
        <v>38.909999999999997</v>
      </c>
      <c r="Z343">
        <v>62157.839886918497</v>
      </c>
      <c r="AA343">
        <v>12.1730769230769</v>
      </c>
      <c r="AB343">
        <v>13.432676766898</v>
      </c>
      <c r="AC343">
        <v>4</v>
      </c>
      <c r="AD343">
        <v>130.66636324999999</v>
      </c>
      <c r="AE343">
        <v>0.17199999999999999</v>
      </c>
      <c r="AF343">
        <v>0.111816136496466</v>
      </c>
      <c r="AG343">
        <v>0.19760071975673099</v>
      </c>
      <c r="AH343">
        <v>0.31389684243729898</v>
      </c>
      <c r="AI343">
        <v>267.41962606815002</v>
      </c>
      <c r="AJ343">
        <v>5.7591199175794703</v>
      </c>
      <c r="AK343">
        <v>1.35417311173276</v>
      </c>
      <c r="AL343">
        <v>2.3757140608566898</v>
      </c>
      <c r="AM343">
        <v>0</v>
      </c>
      <c r="AN343">
        <v>1.3399621099199199</v>
      </c>
      <c r="AO343">
        <v>46</v>
      </c>
      <c r="AP343">
        <v>0</v>
      </c>
      <c r="AQ343">
        <v>6.63</v>
      </c>
      <c r="AR343">
        <v>5.0300036222041102</v>
      </c>
      <c r="AS343">
        <v>-33223.33</v>
      </c>
      <c r="AT343">
        <v>0.70427459455599395</v>
      </c>
      <c r="AU343">
        <v>7286344.3300000001</v>
      </c>
    </row>
    <row r="344" spans="1:47" ht="15" x14ac:dyDescent="0.25">
      <c r="A344" t="s">
        <v>1315</v>
      </c>
      <c r="B344" t="s">
        <v>375</v>
      </c>
      <c r="C344" t="s">
        <v>271</v>
      </c>
      <c r="D344" t="s">
        <v>950</v>
      </c>
      <c r="E344">
        <v>88.138999999999996</v>
      </c>
      <c r="F344">
        <v>-1.91</v>
      </c>
      <c r="G344" s="129">
        <v>-293493</v>
      </c>
      <c r="H344">
        <v>0.33458761282967803</v>
      </c>
      <c r="I344">
        <v>-278409</v>
      </c>
      <c r="J344">
        <v>0</v>
      </c>
      <c r="K344">
        <v>0.78717498386204998</v>
      </c>
      <c r="L344" s="130">
        <v>192870.90340000001</v>
      </c>
      <c r="M344" s="129">
        <v>41519.5</v>
      </c>
      <c r="N344">
        <v>109</v>
      </c>
      <c r="O344">
        <v>44.719754000000002</v>
      </c>
      <c r="P344">
        <v>0</v>
      </c>
      <c r="Q344">
        <v>22.86</v>
      </c>
      <c r="R344">
        <v>13962</v>
      </c>
      <c r="S344">
        <v>1273.8949050000001</v>
      </c>
      <c r="T344">
        <v>1537.98119763256</v>
      </c>
      <c r="U344">
        <v>0.50673474041408495</v>
      </c>
      <c r="V344">
        <v>0.14715387451840101</v>
      </c>
      <c r="W344">
        <v>0</v>
      </c>
      <c r="X344">
        <v>11564.6</v>
      </c>
      <c r="Y344">
        <v>87.57</v>
      </c>
      <c r="Z344">
        <v>68403.7459175517</v>
      </c>
      <c r="AA344">
        <v>15.24</v>
      </c>
      <c r="AB344">
        <v>14.5471611853374</v>
      </c>
      <c r="AC344">
        <v>8.1999999999999993</v>
      </c>
      <c r="AD344">
        <v>155.353037195122</v>
      </c>
      <c r="AE344">
        <v>0.30709999999999998</v>
      </c>
      <c r="AF344">
        <v>0.13012659335294899</v>
      </c>
      <c r="AG344">
        <v>0.16656836980498901</v>
      </c>
      <c r="AH344">
        <v>0.298668453753901</v>
      </c>
      <c r="AI344">
        <v>173.11239658345301</v>
      </c>
      <c r="AJ344">
        <v>5.9849287388845802</v>
      </c>
      <c r="AK344">
        <v>0.70334344547379701</v>
      </c>
      <c r="AL344">
        <v>3.4606099933341499</v>
      </c>
      <c r="AM344">
        <v>3.9</v>
      </c>
      <c r="AN344">
        <v>0.85973271751151903</v>
      </c>
      <c r="AO344">
        <v>46</v>
      </c>
      <c r="AP344">
        <v>4.20054200542005E-2</v>
      </c>
      <c r="AQ344">
        <v>15.04</v>
      </c>
      <c r="AR344">
        <v>4.56499223510568</v>
      </c>
      <c r="AS344">
        <v>27963.24</v>
      </c>
      <c r="AT344">
        <v>0.455758859392635</v>
      </c>
      <c r="AU344">
        <v>17786074.52</v>
      </c>
    </row>
    <row r="345" spans="1:47" ht="15" x14ac:dyDescent="0.25">
      <c r="A345" t="s">
        <v>1316</v>
      </c>
      <c r="B345" t="s">
        <v>712</v>
      </c>
      <c r="C345" t="s">
        <v>99</v>
      </c>
      <c r="D345" t="s">
        <v>950</v>
      </c>
      <c r="E345">
        <v>87.108000000000004</v>
      </c>
      <c r="F345">
        <v>1.02</v>
      </c>
      <c r="G345" s="129">
        <v>-199413</v>
      </c>
      <c r="H345">
        <v>0.66970996697851504</v>
      </c>
      <c r="I345">
        <v>-199413</v>
      </c>
      <c r="J345">
        <v>0</v>
      </c>
      <c r="K345">
        <v>0.75123863231869903</v>
      </c>
      <c r="L345" s="130">
        <v>171369.37890000001</v>
      </c>
      <c r="M345" s="129">
        <v>37879</v>
      </c>
      <c r="N345">
        <v>99</v>
      </c>
      <c r="O345">
        <v>52.598492</v>
      </c>
      <c r="P345">
        <v>2</v>
      </c>
      <c r="Q345">
        <v>64.47</v>
      </c>
      <c r="R345">
        <v>14784.7</v>
      </c>
      <c r="S345">
        <v>1615.9543610000001</v>
      </c>
      <c r="T345">
        <v>2028.8910347655501</v>
      </c>
      <c r="U345">
        <v>0.51060281336744995</v>
      </c>
      <c r="V345">
        <v>0.14626999604972099</v>
      </c>
      <c r="W345">
        <v>0</v>
      </c>
      <c r="X345">
        <v>11775.6</v>
      </c>
      <c r="Y345">
        <v>107.38</v>
      </c>
      <c r="Z345">
        <v>68181.398398211997</v>
      </c>
      <c r="AA345">
        <v>17.212560386473399</v>
      </c>
      <c r="AB345">
        <v>15.048932398957</v>
      </c>
      <c r="AC345">
        <v>9.18</v>
      </c>
      <c r="AD345">
        <v>176.02988681917199</v>
      </c>
      <c r="AE345">
        <v>0.46679999999999999</v>
      </c>
      <c r="AF345">
        <v>0.120379324472664</v>
      </c>
      <c r="AG345">
        <v>0.19506203522634599</v>
      </c>
      <c r="AH345">
        <v>0.31892148747357302</v>
      </c>
      <c r="AI345">
        <v>191.970768164535</v>
      </c>
      <c r="AJ345">
        <v>5.6482940596229696</v>
      </c>
      <c r="AK345">
        <v>0.98003539469273004</v>
      </c>
      <c r="AL345">
        <v>3.7217012984501099</v>
      </c>
      <c r="AM345">
        <v>0.5</v>
      </c>
      <c r="AN345">
        <v>1.0901293246544701</v>
      </c>
      <c r="AO345">
        <v>81</v>
      </c>
      <c r="AP345">
        <v>1.38888888888889E-3</v>
      </c>
      <c r="AQ345">
        <v>8.77</v>
      </c>
      <c r="AR345">
        <v>5.6603828813748498</v>
      </c>
      <c r="AS345">
        <v>-456232.57</v>
      </c>
      <c r="AT345">
        <v>0.58863392340296194</v>
      </c>
      <c r="AU345">
        <v>23891381.879999999</v>
      </c>
    </row>
    <row r="346" spans="1:47" ht="15" x14ac:dyDescent="0.25">
      <c r="A346" t="s">
        <v>1317</v>
      </c>
      <c r="B346" t="s">
        <v>690</v>
      </c>
      <c r="C346" t="s">
        <v>249</v>
      </c>
      <c r="D346" t="s">
        <v>950</v>
      </c>
      <c r="E346">
        <v>83.123999999999995</v>
      </c>
      <c r="F346">
        <v>0.09</v>
      </c>
      <c r="G346" s="129">
        <v>-547612</v>
      </c>
      <c r="H346">
        <v>0.16274989393050401</v>
      </c>
      <c r="I346">
        <v>-20203</v>
      </c>
      <c r="J346">
        <v>3.3372793035585401E-3</v>
      </c>
      <c r="K346">
        <v>0.75986212983511703</v>
      </c>
      <c r="L346" s="130">
        <v>112139.6961</v>
      </c>
      <c r="M346" s="129">
        <v>41408</v>
      </c>
      <c r="N346">
        <v>29</v>
      </c>
      <c r="O346">
        <v>32.073324999999997</v>
      </c>
      <c r="P346">
        <v>0</v>
      </c>
      <c r="Q346">
        <v>5.01999999999998</v>
      </c>
      <c r="R346">
        <v>13739.5</v>
      </c>
      <c r="S346">
        <v>1179.2842330000001</v>
      </c>
      <c r="T346">
        <v>1515.1285126241501</v>
      </c>
      <c r="U346">
        <v>0.54984954844215195</v>
      </c>
      <c r="V346">
        <v>0.18732521373411801</v>
      </c>
      <c r="W346">
        <v>0</v>
      </c>
      <c r="X346">
        <v>10694</v>
      </c>
      <c r="Y346">
        <v>88.32</v>
      </c>
      <c r="Z346">
        <v>57403.599977355101</v>
      </c>
      <c r="AA346">
        <v>16.9255319148936</v>
      </c>
      <c r="AB346">
        <v>13.352403000452901</v>
      </c>
      <c r="AC346">
        <v>5.2</v>
      </c>
      <c r="AD346">
        <v>226.78542942307701</v>
      </c>
      <c r="AE346">
        <v>0.2334</v>
      </c>
      <c r="AF346">
        <v>0.115637195438918</v>
      </c>
      <c r="AG346">
        <v>0.186827999930091</v>
      </c>
      <c r="AH346">
        <v>0.30579202703570701</v>
      </c>
      <c r="AI346">
        <v>223.360910482045</v>
      </c>
      <c r="AJ346">
        <v>10.9060185037547</v>
      </c>
      <c r="AK346">
        <v>2.0392995983386899</v>
      </c>
      <c r="AL346">
        <v>4.1188486594838398</v>
      </c>
      <c r="AM346">
        <v>0.5</v>
      </c>
      <c r="AN346">
        <v>1.1841745914755599</v>
      </c>
      <c r="AO346">
        <v>80</v>
      </c>
      <c r="AP346">
        <v>5.3120849933598899E-3</v>
      </c>
      <c r="AQ346">
        <v>9.26</v>
      </c>
      <c r="AR346">
        <v>4.5395473335702698</v>
      </c>
      <c r="AS346">
        <v>-75107.019999999902</v>
      </c>
      <c r="AT346">
        <v>0.49204045921943201</v>
      </c>
      <c r="AU346">
        <v>16202732.34</v>
      </c>
    </row>
    <row r="347" spans="1:47" ht="15" x14ac:dyDescent="0.25">
      <c r="A347" t="s">
        <v>1318</v>
      </c>
      <c r="B347" t="s">
        <v>410</v>
      </c>
      <c r="C347" t="s">
        <v>281</v>
      </c>
      <c r="D347" t="s">
        <v>954</v>
      </c>
      <c r="E347">
        <v>108.819</v>
      </c>
      <c r="F347">
        <v>3.94</v>
      </c>
      <c r="G347" s="129">
        <v>842829</v>
      </c>
      <c r="H347">
        <v>0.71877818965120099</v>
      </c>
      <c r="I347">
        <v>842829</v>
      </c>
      <c r="J347">
        <v>0</v>
      </c>
      <c r="K347">
        <v>0.70098753343570597</v>
      </c>
      <c r="L347" s="130">
        <v>214894.4375</v>
      </c>
      <c r="M347" s="129">
        <v>54433</v>
      </c>
      <c r="N347">
        <v>22</v>
      </c>
      <c r="O347">
        <v>5.1270059999999997</v>
      </c>
      <c r="P347">
        <v>0.92</v>
      </c>
      <c r="Q347">
        <v>-17.8</v>
      </c>
      <c r="R347">
        <v>12388.9</v>
      </c>
      <c r="S347">
        <v>863.72169299999996</v>
      </c>
      <c r="T347">
        <v>952.06458131149896</v>
      </c>
      <c r="U347">
        <v>0.13102420596491801</v>
      </c>
      <c r="V347">
        <v>8.5866908983609394E-2</v>
      </c>
      <c r="W347">
        <v>1.1577803453409401E-3</v>
      </c>
      <c r="X347">
        <v>11239.3</v>
      </c>
      <c r="Y347">
        <v>58.2</v>
      </c>
      <c r="Z347">
        <v>78106.539518900303</v>
      </c>
      <c r="AA347">
        <v>16.0579710144928</v>
      </c>
      <c r="AB347">
        <v>14.8405789175258</v>
      </c>
      <c r="AC347">
        <v>7</v>
      </c>
      <c r="AD347">
        <v>123.38881328571399</v>
      </c>
      <c r="AE347">
        <v>0.18429999999999999</v>
      </c>
      <c r="AF347">
        <v>0.124233559678467</v>
      </c>
      <c r="AG347">
        <v>0.12251800858106</v>
      </c>
      <c r="AH347">
        <v>0.24823563597954201</v>
      </c>
      <c r="AI347">
        <v>268.84006952920203</v>
      </c>
      <c r="AJ347">
        <v>4.4844103650685003</v>
      </c>
      <c r="AK347">
        <v>1.07170307877159</v>
      </c>
      <c r="AL347">
        <v>2.3245192783900301</v>
      </c>
      <c r="AM347">
        <v>1.55</v>
      </c>
      <c r="AN347">
        <v>0.93337377753212902</v>
      </c>
      <c r="AO347">
        <v>30</v>
      </c>
      <c r="AP347">
        <v>2.0588235294117602E-2</v>
      </c>
      <c r="AQ347">
        <v>10.33</v>
      </c>
      <c r="AR347">
        <v>5.6021812548548802</v>
      </c>
      <c r="AS347">
        <v>-131263.94</v>
      </c>
      <c r="AT347">
        <v>0.72868122090546805</v>
      </c>
      <c r="AU347">
        <v>10700542.939999999</v>
      </c>
    </row>
    <row r="348" spans="1:47" ht="15" x14ac:dyDescent="0.25">
      <c r="A348" t="s">
        <v>1319</v>
      </c>
      <c r="B348" t="s">
        <v>466</v>
      </c>
      <c r="C348" t="s">
        <v>195</v>
      </c>
      <c r="D348" t="s">
        <v>950</v>
      </c>
      <c r="E348">
        <v>87.503</v>
      </c>
      <c r="F348">
        <v>-1.83</v>
      </c>
      <c r="G348" s="129">
        <v>838315</v>
      </c>
      <c r="H348">
        <v>0.53972209246074199</v>
      </c>
      <c r="I348">
        <v>1361053</v>
      </c>
      <c r="J348">
        <v>0</v>
      </c>
      <c r="K348">
        <v>0.63075704066389204</v>
      </c>
      <c r="L348" s="130">
        <v>140203.47659999999</v>
      </c>
      <c r="M348" s="129">
        <v>35262</v>
      </c>
      <c r="N348">
        <v>23</v>
      </c>
      <c r="O348">
        <v>6.507873</v>
      </c>
      <c r="P348">
        <v>0</v>
      </c>
      <c r="Q348">
        <v>-34.35</v>
      </c>
      <c r="R348">
        <v>17912.8</v>
      </c>
      <c r="S348">
        <v>595.97664799999995</v>
      </c>
      <c r="T348">
        <v>757.33588320553702</v>
      </c>
      <c r="U348">
        <v>0.64355568676576702</v>
      </c>
      <c r="V348">
        <v>0.14584865244585901</v>
      </c>
      <c r="W348">
        <v>1.8747514751618299E-2</v>
      </c>
      <c r="X348">
        <v>14096.3</v>
      </c>
      <c r="Y348">
        <v>50.98</v>
      </c>
      <c r="Z348">
        <v>68159.631620243206</v>
      </c>
      <c r="AA348">
        <v>16.259259259259299</v>
      </c>
      <c r="AB348">
        <v>11.69040109847</v>
      </c>
      <c r="AC348">
        <v>7.34</v>
      </c>
      <c r="AD348">
        <v>81.195728610354195</v>
      </c>
      <c r="AE348">
        <v>0.22109999999999999</v>
      </c>
      <c r="AF348">
        <v>9.4734803764180697E-2</v>
      </c>
      <c r="AG348">
        <v>0.210782379989845</v>
      </c>
      <c r="AH348">
        <v>0.30692368990798602</v>
      </c>
      <c r="AI348">
        <v>197.60170200494201</v>
      </c>
      <c r="AJ348">
        <v>12.683115160572701</v>
      </c>
      <c r="AK348">
        <v>2.54525219503082</v>
      </c>
      <c r="AL348">
        <v>2.6251424859467098</v>
      </c>
      <c r="AM348">
        <v>2</v>
      </c>
      <c r="AN348">
        <v>1.3686477783556601</v>
      </c>
      <c r="AO348">
        <v>80</v>
      </c>
      <c r="AP348">
        <v>0</v>
      </c>
      <c r="AQ348">
        <v>4.41</v>
      </c>
      <c r="AR348">
        <v>3.97352951058937</v>
      </c>
      <c r="AS348">
        <v>38384.370000000003</v>
      </c>
      <c r="AT348">
        <v>0.67497051774865302</v>
      </c>
      <c r="AU348">
        <v>10675597.439999999</v>
      </c>
    </row>
    <row r="349" spans="1:47" ht="15" x14ac:dyDescent="0.25">
      <c r="A349" t="s">
        <v>1320</v>
      </c>
      <c r="B349" t="s">
        <v>725</v>
      </c>
      <c r="C349" t="s">
        <v>97</v>
      </c>
      <c r="D349" t="s">
        <v>950</v>
      </c>
      <c r="E349">
        <v>88.954999999999998</v>
      </c>
      <c r="F349">
        <v>-1.07</v>
      </c>
      <c r="G349" s="129">
        <v>-359915</v>
      </c>
      <c r="H349">
        <v>1.02083298569625E-2</v>
      </c>
      <c r="I349">
        <v>-459915</v>
      </c>
      <c r="J349">
        <v>0.10572784892121299</v>
      </c>
      <c r="K349">
        <v>0.765747163428115</v>
      </c>
      <c r="L349" s="130">
        <v>171097.2487</v>
      </c>
      <c r="M349" s="129">
        <v>41760</v>
      </c>
      <c r="N349">
        <v>17</v>
      </c>
      <c r="O349">
        <v>26.759239000000001</v>
      </c>
      <c r="P349">
        <v>1</v>
      </c>
      <c r="Q349">
        <v>177.25</v>
      </c>
      <c r="R349">
        <v>17077.900000000001</v>
      </c>
      <c r="S349">
        <v>719.58530699999994</v>
      </c>
      <c r="T349">
        <v>871.93029940946701</v>
      </c>
      <c r="U349">
        <v>0.23756620561458999</v>
      </c>
      <c r="V349">
        <v>0.17359339022746301</v>
      </c>
      <c r="W349">
        <v>0</v>
      </c>
      <c r="X349">
        <v>14094</v>
      </c>
      <c r="Y349">
        <v>52.78</v>
      </c>
      <c r="Z349">
        <v>79330.466085638502</v>
      </c>
      <c r="AA349">
        <v>16.296296296296301</v>
      </c>
      <c r="AB349">
        <v>13.633673872678999</v>
      </c>
      <c r="AC349">
        <v>5.5</v>
      </c>
      <c r="AD349">
        <v>130.83369218181801</v>
      </c>
      <c r="AE349">
        <v>0.40539999999999998</v>
      </c>
      <c r="AF349">
        <v>0.114830941927796</v>
      </c>
      <c r="AG349">
        <v>0.18862961370211501</v>
      </c>
      <c r="AH349">
        <v>0.30741556445104101</v>
      </c>
      <c r="AI349">
        <v>218.243755774741</v>
      </c>
      <c r="AJ349">
        <v>7.3354015091215903</v>
      </c>
      <c r="AK349">
        <v>1.4309852590022001</v>
      </c>
      <c r="AL349">
        <v>2.9467300455283501</v>
      </c>
      <c r="AM349">
        <v>3</v>
      </c>
      <c r="AN349">
        <v>0.93607770065748097</v>
      </c>
      <c r="AO349">
        <v>3</v>
      </c>
      <c r="AP349">
        <v>2.86885245901639E-2</v>
      </c>
      <c r="AQ349">
        <v>78</v>
      </c>
      <c r="AR349">
        <v>6.1725819846329903</v>
      </c>
      <c r="AS349">
        <v>-95901.78</v>
      </c>
      <c r="AT349">
        <v>0.37541684330756397</v>
      </c>
      <c r="AU349">
        <v>12288985.33</v>
      </c>
    </row>
    <row r="350" spans="1:47" ht="15" x14ac:dyDescent="0.25">
      <c r="A350" t="s">
        <v>1321</v>
      </c>
      <c r="B350" t="s">
        <v>783</v>
      </c>
      <c r="C350" t="s">
        <v>346</v>
      </c>
      <c r="D350" t="s">
        <v>951</v>
      </c>
      <c r="E350">
        <v>96.528000000000006</v>
      </c>
      <c r="F350">
        <v>-4.2</v>
      </c>
      <c r="G350" s="129">
        <v>575003</v>
      </c>
      <c r="H350">
        <v>0.45430471139535999</v>
      </c>
      <c r="I350">
        <v>560349</v>
      </c>
      <c r="J350">
        <v>0</v>
      </c>
      <c r="K350">
        <v>0.66191182506343804</v>
      </c>
      <c r="L350" s="130">
        <v>313349.84629999998</v>
      </c>
      <c r="M350" s="129">
        <v>43136</v>
      </c>
      <c r="N350">
        <v>20</v>
      </c>
      <c r="O350">
        <v>21.324655</v>
      </c>
      <c r="P350">
        <v>7.78</v>
      </c>
      <c r="Q350">
        <v>31.94</v>
      </c>
      <c r="R350">
        <v>17951.900000000001</v>
      </c>
      <c r="S350">
        <v>822.63600399999996</v>
      </c>
      <c r="T350">
        <v>977.62338823400296</v>
      </c>
      <c r="U350">
        <v>0.30863759520061101</v>
      </c>
      <c r="V350">
        <v>0.15168436999263701</v>
      </c>
      <c r="W350">
        <v>0</v>
      </c>
      <c r="X350">
        <v>15105.9</v>
      </c>
      <c r="Y350">
        <v>65.77</v>
      </c>
      <c r="Z350">
        <v>57931.324920176397</v>
      </c>
      <c r="AA350">
        <v>13.3714285714286</v>
      </c>
      <c r="AB350">
        <v>12.5077695605899</v>
      </c>
      <c r="AC350">
        <v>7.05</v>
      </c>
      <c r="AD350">
        <v>116.685958014184</v>
      </c>
      <c r="AE350">
        <v>0.18429999999999999</v>
      </c>
      <c r="AF350">
        <v>0.110310282993133</v>
      </c>
      <c r="AG350">
        <v>0.21883467258596001</v>
      </c>
      <c r="AH350">
        <v>0.33126304156123798</v>
      </c>
      <c r="AI350">
        <v>208.25735704123201</v>
      </c>
      <c r="AJ350">
        <v>20.8050215970114</v>
      </c>
      <c r="AK350">
        <v>1.4849174643941201</v>
      </c>
      <c r="AL350">
        <v>3.2466766869016999</v>
      </c>
      <c r="AM350">
        <v>0.5</v>
      </c>
      <c r="AN350">
        <v>1.1557780851691299</v>
      </c>
      <c r="AO350">
        <v>127</v>
      </c>
      <c r="AP350">
        <v>7.1782178217821804E-2</v>
      </c>
      <c r="AQ350">
        <v>3.17</v>
      </c>
      <c r="AR350">
        <v>5.37730135294749</v>
      </c>
      <c r="AS350">
        <v>-30261.99</v>
      </c>
      <c r="AT350">
        <v>0.47622655610282699</v>
      </c>
      <c r="AU350">
        <v>14767850.18</v>
      </c>
    </row>
    <row r="351" spans="1:47" ht="15" x14ac:dyDescent="0.25">
      <c r="A351" t="s">
        <v>1322</v>
      </c>
      <c r="B351" t="s">
        <v>788</v>
      </c>
      <c r="C351" t="s">
        <v>197</v>
      </c>
      <c r="D351" t="s">
        <v>954</v>
      </c>
      <c r="E351">
        <v>94.088999999999999</v>
      </c>
      <c r="F351">
        <v>5.51</v>
      </c>
      <c r="G351" s="129">
        <v>4760103</v>
      </c>
      <c r="H351">
        <v>0.68230237421542295</v>
      </c>
      <c r="I351">
        <v>3879272</v>
      </c>
      <c r="J351">
        <v>1.61963994989485E-3</v>
      </c>
      <c r="K351">
        <v>0.63884315808444203</v>
      </c>
      <c r="L351" s="130">
        <v>147900.59460000001</v>
      </c>
      <c r="M351" s="129">
        <v>52064</v>
      </c>
      <c r="N351">
        <v>107</v>
      </c>
      <c r="O351">
        <v>67.599652000000006</v>
      </c>
      <c r="P351">
        <v>7</v>
      </c>
      <c r="Q351">
        <v>-57.21</v>
      </c>
      <c r="R351">
        <v>12628</v>
      </c>
      <c r="S351">
        <v>2691.2224350000001</v>
      </c>
      <c r="T351">
        <v>3263.8196025572101</v>
      </c>
      <c r="U351">
        <v>0.278777222663871</v>
      </c>
      <c r="V351">
        <v>0.13314888369678701</v>
      </c>
      <c r="W351">
        <v>7.8029194565628707E-2</v>
      </c>
      <c r="X351">
        <v>10412.6</v>
      </c>
      <c r="Y351">
        <v>160.21</v>
      </c>
      <c r="Z351">
        <v>68894.704575245007</v>
      </c>
      <c r="AA351">
        <v>11.953488372093</v>
      </c>
      <c r="AB351">
        <v>16.798092722052299</v>
      </c>
      <c r="AC351">
        <v>16.100000000000001</v>
      </c>
      <c r="AD351">
        <v>167.156672981366</v>
      </c>
      <c r="AE351">
        <v>0.18429999999999999</v>
      </c>
      <c r="AF351">
        <v>0.126759242806918</v>
      </c>
      <c r="AG351">
        <v>0.14927481275594701</v>
      </c>
      <c r="AH351">
        <v>0.27969697856274001</v>
      </c>
      <c r="AI351">
        <v>116.159852093385</v>
      </c>
      <c r="AJ351">
        <v>9.9823591864675691</v>
      </c>
      <c r="AK351">
        <v>1.5091354458562101</v>
      </c>
      <c r="AL351">
        <v>0.25395084001893697</v>
      </c>
      <c r="AM351">
        <v>2.0299999999999998</v>
      </c>
      <c r="AN351">
        <v>1.03245012684969</v>
      </c>
      <c r="AO351">
        <v>18</v>
      </c>
      <c r="AP351">
        <v>2.0452099031216399E-2</v>
      </c>
      <c r="AQ351">
        <v>102</v>
      </c>
      <c r="AR351">
        <v>4.2552096950484</v>
      </c>
      <c r="AS351">
        <v>77042.600000000006</v>
      </c>
      <c r="AT351">
        <v>0.40165142772129597</v>
      </c>
      <c r="AU351">
        <v>33984860.75</v>
      </c>
    </row>
    <row r="352" spans="1:47" ht="15" x14ac:dyDescent="0.25">
      <c r="A352" t="s">
        <v>1323</v>
      </c>
      <c r="B352" t="s">
        <v>538</v>
      </c>
      <c r="C352" t="s">
        <v>116</v>
      </c>
      <c r="D352" t="s">
        <v>950</v>
      </c>
      <c r="E352">
        <v>80.462999999999994</v>
      </c>
      <c r="F352">
        <v>-0.41</v>
      </c>
      <c r="G352" s="129">
        <v>-4167460</v>
      </c>
      <c r="H352">
        <v>0.32096981123441998</v>
      </c>
      <c r="I352">
        <v>-4111559</v>
      </c>
      <c r="J352">
        <v>6.7791255027483902E-3</v>
      </c>
      <c r="K352">
        <v>0.65318039892323299</v>
      </c>
      <c r="L352" s="130">
        <v>220330.0796</v>
      </c>
      <c r="M352" s="129">
        <v>45024</v>
      </c>
      <c r="N352">
        <v>12</v>
      </c>
      <c r="O352">
        <v>9.7163740000000001</v>
      </c>
      <c r="P352">
        <v>0</v>
      </c>
      <c r="Q352">
        <v>70.62</v>
      </c>
      <c r="R352">
        <v>15787.6</v>
      </c>
      <c r="S352">
        <v>547.792553</v>
      </c>
      <c r="T352">
        <v>666.76006576673501</v>
      </c>
      <c r="U352">
        <v>0.386875732135044</v>
      </c>
      <c r="V352">
        <v>0.164740450569798</v>
      </c>
      <c r="W352">
        <v>0</v>
      </c>
      <c r="X352">
        <v>12970.7</v>
      </c>
      <c r="Y352">
        <v>44.89</v>
      </c>
      <c r="Z352">
        <v>57146.970817554</v>
      </c>
      <c r="AA352">
        <v>14.48</v>
      </c>
      <c r="AB352">
        <v>12.2029973936289</v>
      </c>
      <c r="AC352">
        <v>6</v>
      </c>
      <c r="AD352">
        <v>91.298758833333295</v>
      </c>
      <c r="AE352">
        <v>0.25800000000000001</v>
      </c>
      <c r="AF352">
        <v>0.12293148248600499</v>
      </c>
      <c r="AG352">
        <v>0.17609590864962199</v>
      </c>
      <c r="AH352">
        <v>0.302150677284308</v>
      </c>
      <c r="AI352">
        <v>230.84468620003301</v>
      </c>
      <c r="AJ352">
        <v>7.0783996678660399</v>
      </c>
      <c r="AK352">
        <v>1.3732769759993699</v>
      </c>
      <c r="AL352">
        <v>4.1148394290459098</v>
      </c>
      <c r="AM352">
        <v>1.8</v>
      </c>
      <c r="AN352">
        <v>1.0178158171246601</v>
      </c>
      <c r="AO352">
        <v>63</v>
      </c>
      <c r="AP352">
        <v>0.1</v>
      </c>
      <c r="AQ352">
        <v>2.7</v>
      </c>
      <c r="AR352">
        <v>4.84580303369947</v>
      </c>
      <c r="AS352">
        <v>-10549.49</v>
      </c>
      <c r="AT352">
        <v>0.56909215493560095</v>
      </c>
      <c r="AU352">
        <v>8648343.9600000009</v>
      </c>
    </row>
    <row r="353" spans="1:47" ht="15" x14ac:dyDescent="0.25">
      <c r="A353" t="s">
        <v>1324</v>
      </c>
      <c r="B353" t="s">
        <v>376</v>
      </c>
      <c r="C353" t="s">
        <v>129</v>
      </c>
      <c r="D353" t="s">
        <v>950</v>
      </c>
      <c r="E353">
        <v>83.552000000000007</v>
      </c>
      <c r="F353">
        <v>1.25</v>
      </c>
      <c r="G353" s="129">
        <v>-169100</v>
      </c>
      <c r="H353">
        <v>0.53044372779426097</v>
      </c>
      <c r="I353">
        <v>-169100</v>
      </c>
      <c r="J353">
        <v>0</v>
      </c>
      <c r="K353">
        <v>0.79262169065027699</v>
      </c>
      <c r="L353" s="130">
        <v>124922.32150000001</v>
      </c>
      <c r="M353" s="129">
        <v>37506</v>
      </c>
      <c r="N353">
        <v>21</v>
      </c>
      <c r="O353">
        <v>26.412772</v>
      </c>
      <c r="P353">
        <v>0</v>
      </c>
      <c r="Q353">
        <v>-46.89</v>
      </c>
      <c r="R353">
        <v>17695.5</v>
      </c>
      <c r="S353">
        <v>777.248469</v>
      </c>
      <c r="T353">
        <v>1006.62230089586</v>
      </c>
      <c r="U353">
        <v>0.54191126878887397</v>
      </c>
      <c r="V353">
        <v>0.193585674338588</v>
      </c>
      <c r="W353">
        <v>1.0261943661673499E-3</v>
      </c>
      <c r="X353">
        <v>13663.3</v>
      </c>
      <c r="Y353">
        <v>67.180000000000007</v>
      </c>
      <c r="Z353">
        <v>60809.380768085699</v>
      </c>
      <c r="AA353">
        <v>10.5142857142857</v>
      </c>
      <c r="AB353">
        <v>11.5696408008336</v>
      </c>
      <c r="AC353">
        <v>11</v>
      </c>
      <c r="AD353">
        <v>70.658951727272694</v>
      </c>
      <c r="AE353">
        <v>0.20880000000000001</v>
      </c>
      <c r="AF353">
        <v>0.102882288309353</v>
      </c>
      <c r="AG353">
        <v>0.19933058376836499</v>
      </c>
      <c r="AH353">
        <v>0.31003567598710102</v>
      </c>
      <c r="AI353">
        <v>227.30955035178101</v>
      </c>
      <c r="AJ353">
        <v>8.6778475854105803</v>
      </c>
      <c r="AK353">
        <v>1.8121624895288599</v>
      </c>
      <c r="AL353">
        <v>4.0934364033598198</v>
      </c>
      <c r="AM353">
        <v>4.5</v>
      </c>
      <c r="AN353">
        <v>0.87125730262341305</v>
      </c>
      <c r="AO353">
        <v>46</v>
      </c>
      <c r="AP353">
        <v>4.5977011494252899E-3</v>
      </c>
      <c r="AQ353">
        <v>9.3699999999999992</v>
      </c>
      <c r="AR353">
        <v>5.9337623347343902</v>
      </c>
      <c r="AS353">
        <v>-68901.740000000005</v>
      </c>
      <c r="AT353">
        <v>0.52034697399820695</v>
      </c>
      <c r="AU353">
        <v>13753801.73</v>
      </c>
    </row>
    <row r="354" spans="1:47" ht="15" x14ac:dyDescent="0.25">
      <c r="A354" t="s">
        <v>1325</v>
      </c>
      <c r="B354" t="s">
        <v>624</v>
      </c>
      <c r="C354" t="s">
        <v>625</v>
      </c>
      <c r="D354" t="s">
        <v>950</v>
      </c>
      <c r="E354">
        <v>82.326999999999998</v>
      </c>
      <c r="F354">
        <v>-1.18</v>
      </c>
      <c r="G354" s="129">
        <v>-3216676</v>
      </c>
      <c r="H354">
        <v>0.23736068899919899</v>
      </c>
      <c r="I354">
        <v>-3216676</v>
      </c>
      <c r="J354">
        <v>0</v>
      </c>
      <c r="K354">
        <v>0.81648195470614904</v>
      </c>
      <c r="L354" s="130">
        <v>224400.701</v>
      </c>
      <c r="M354" s="129">
        <v>36139</v>
      </c>
      <c r="N354">
        <v>156</v>
      </c>
      <c r="O354">
        <v>37.699809999999999</v>
      </c>
      <c r="P354">
        <v>0</v>
      </c>
      <c r="Q354">
        <v>-162.15</v>
      </c>
      <c r="R354">
        <v>17975.2</v>
      </c>
      <c r="S354">
        <v>1625.466265</v>
      </c>
      <c r="T354">
        <v>2209.30432571251</v>
      </c>
      <c r="U354">
        <v>0.74035877330250199</v>
      </c>
      <c r="V354">
        <v>0.191426086594298</v>
      </c>
      <c r="W354">
        <v>1.23041618461396E-3</v>
      </c>
      <c r="X354">
        <v>13225.1</v>
      </c>
      <c r="Y354">
        <v>128</v>
      </c>
      <c r="Z354">
        <v>64714.8125</v>
      </c>
      <c r="AA354">
        <v>11.109375</v>
      </c>
      <c r="AB354">
        <v>12.6989551953125</v>
      </c>
      <c r="AC354">
        <v>15</v>
      </c>
      <c r="AD354">
        <v>108.36441766666699</v>
      </c>
      <c r="AE354">
        <v>0.38080000000000003</v>
      </c>
      <c r="AF354">
        <v>0.122766771119207</v>
      </c>
      <c r="AG354">
        <v>0.21284708652578699</v>
      </c>
      <c r="AH354">
        <v>0.33801976851787302</v>
      </c>
      <c r="AI354">
        <v>237.755780185324</v>
      </c>
      <c r="AJ354">
        <v>9.2291782158234597</v>
      </c>
      <c r="AK354">
        <v>1.70598914776021</v>
      </c>
      <c r="AL354">
        <v>3.3810254771466401</v>
      </c>
      <c r="AM354">
        <v>2.5</v>
      </c>
      <c r="AN354">
        <v>1.9208058557643699</v>
      </c>
      <c r="AO354">
        <v>387</v>
      </c>
      <c r="AP354">
        <v>1.79856115107914E-3</v>
      </c>
      <c r="AQ354">
        <v>2.79</v>
      </c>
      <c r="AR354">
        <v>5.3287891627638801</v>
      </c>
      <c r="AS354">
        <v>-350588.63</v>
      </c>
      <c r="AT354">
        <v>0.56856164761917005</v>
      </c>
      <c r="AU354">
        <v>29218161.719999999</v>
      </c>
    </row>
    <row r="355" spans="1:47" ht="15" x14ac:dyDescent="0.25">
      <c r="A355" t="s">
        <v>1326</v>
      </c>
      <c r="B355" t="s">
        <v>377</v>
      </c>
      <c r="C355" t="s">
        <v>378</v>
      </c>
      <c r="D355" t="s">
        <v>953</v>
      </c>
      <c r="E355">
        <v>81.248000000000005</v>
      </c>
      <c r="F355">
        <v>11.64</v>
      </c>
      <c r="G355" s="129">
        <v>309185</v>
      </c>
      <c r="H355">
        <v>0.42853501295073398</v>
      </c>
      <c r="I355">
        <v>238053</v>
      </c>
      <c r="J355">
        <v>0</v>
      </c>
      <c r="K355">
        <v>0.63467409250821805</v>
      </c>
      <c r="L355" s="130">
        <v>165951.81760000001</v>
      </c>
      <c r="M355" s="129">
        <v>41094</v>
      </c>
      <c r="N355">
        <v>82</v>
      </c>
      <c r="O355">
        <v>66.526283000000006</v>
      </c>
      <c r="P355">
        <v>34.659999999999997</v>
      </c>
      <c r="Q355">
        <v>-65.58</v>
      </c>
      <c r="R355">
        <v>16282.6</v>
      </c>
      <c r="S355">
        <v>992.48812799999996</v>
      </c>
      <c r="T355">
        <v>1252.9866586855101</v>
      </c>
      <c r="U355">
        <v>0.518457778469265</v>
      </c>
      <c r="V355">
        <v>0.21811698789408601</v>
      </c>
      <c r="W355">
        <v>3.7472831110781802E-3</v>
      </c>
      <c r="X355">
        <v>12897.4</v>
      </c>
      <c r="Y355">
        <v>79.849999999999994</v>
      </c>
      <c r="Z355">
        <v>55879.017532874102</v>
      </c>
      <c r="AA355">
        <v>12.8488372093023</v>
      </c>
      <c r="AB355">
        <v>12.4294067376331</v>
      </c>
      <c r="AC355">
        <v>13.33</v>
      </c>
      <c r="AD355">
        <v>74.455223405851498</v>
      </c>
      <c r="AE355">
        <v>0.2334</v>
      </c>
      <c r="AF355">
        <v>0.117531120207142</v>
      </c>
      <c r="AG355">
        <v>0.117301296304855</v>
      </c>
      <c r="AH355">
        <v>0.23730930996958099</v>
      </c>
      <c r="AI355">
        <v>262.366866316813</v>
      </c>
      <c r="AJ355">
        <v>9.7997512634602693</v>
      </c>
      <c r="AK355">
        <v>1.34073634003595</v>
      </c>
      <c r="AL355">
        <v>2.7841424215425699</v>
      </c>
      <c r="AM355">
        <v>2.75</v>
      </c>
      <c r="AN355">
        <v>0.81436404970894305</v>
      </c>
      <c r="AO355">
        <v>77</v>
      </c>
      <c r="AP355">
        <v>6.14035087719298E-2</v>
      </c>
      <c r="AQ355">
        <v>5.6</v>
      </c>
      <c r="AR355">
        <v>4.7979024811965099</v>
      </c>
      <c r="AS355">
        <v>-9587.2700000000204</v>
      </c>
      <c r="AT355">
        <v>0.468463482159098</v>
      </c>
      <c r="AU355">
        <v>16160242.689999999</v>
      </c>
    </row>
    <row r="356" spans="1:47" ht="15" x14ac:dyDescent="0.25">
      <c r="A356" t="s">
        <v>1327</v>
      </c>
      <c r="B356" t="s">
        <v>242</v>
      </c>
      <c r="C356" t="s">
        <v>243</v>
      </c>
      <c r="D356" t="s">
        <v>954</v>
      </c>
      <c r="E356">
        <v>91.216999999999999</v>
      </c>
      <c r="F356">
        <v>6.46</v>
      </c>
      <c r="G356" s="129">
        <v>4306818</v>
      </c>
      <c r="H356">
        <v>0.31221748115334602</v>
      </c>
      <c r="I356">
        <v>4306818</v>
      </c>
      <c r="J356">
        <v>0</v>
      </c>
      <c r="K356">
        <v>0.69203948512440105</v>
      </c>
      <c r="L356" s="130">
        <v>194645.90640000001</v>
      </c>
      <c r="M356" s="129">
        <v>39012</v>
      </c>
      <c r="N356">
        <v>222</v>
      </c>
      <c r="O356">
        <v>122.74145</v>
      </c>
      <c r="P356">
        <v>23.5</v>
      </c>
      <c r="Q356">
        <v>-41.99</v>
      </c>
      <c r="R356">
        <v>14327.4</v>
      </c>
      <c r="S356">
        <v>3379.7976610000001</v>
      </c>
      <c r="T356">
        <v>4263.0549490431504</v>
      </c>
      <c r="U356">
        <v>0.46712514634171198</v>
      </c>
      <c r="V356">
        <v>0.177118485496224</v>
      </c>
      <c r="W356">
        <v>6.6569408161975801E-3</v>
      </c>
      <c r="X356">
        <v>11358.9</v>
      </c>
      <c r="Y356">
        <v>235.46</v>
      </c>
      <c r="Z356">
        <v>72885.4654293723</v>
      </c>
      <c r="AA356">
        <v>14.750972762645899</v>
      </c>
      <c r="AB356">
        <v>14.3540204748153</v>
      </c>
      <c r="AC356">
        <v>28</v>
      </c>
      <c r="AD356">
        <v>120.707059321429</v>
      </c>
      <c r="AE356">
        <v>0.38080000000000003</v>
      </c>
      <c r="AF356">
        <v>0.107251518132697</v>
      </c>
      <c r="AG356">
        <v>0.159112777003341</v>
      </c>
      <c r="AH356">
        <v>0.27070074426575003</v>
      </c>
      <c r="AI356">
        <v>177.99142443989001</v>
      </c>
      <c r="AJ356">
        <v>7.4605076341270804</v>
      </c>
      <c r="AK356">
        <v>1.58876785105764</v>
      </c>
      <c r="AL356">
        <v>3.85176943855712</v>
      </c>
      <c r="AM356">
        <v>2.9</v>
      </c>
      <c r="AN356">
        <v>1.51267580763773</v>
      </c>
      <c r="AO356">
        <v>147</v>
      </c>
      <c r="AP356">
        <v>7.8575170246202204E-3</v>
      </c>
      <c r="AQ356">
        <v>12.62</v>
      </c>
      <c r="AR356">
        <v>4.2111848652820498</v>
      </c>
      <c r="AS356">
        <v>-79162.710000000006</v>
      </c>
      <c r="AT356">
        <v>0.46653022930113702</v>
      </c>
      <c r="AU356">
        <v>48423677.710000001</v>
      </c>
    </row>
    <row r="357" spans="1:47" ht="15" x14ac:dyDescent="0.25">
      <c r="A357" t="s">
        <v>1328</v>
      </c>
      <c r="B357" t="s">
        <v>241</v>
      </c>
      <c r="C357" t="s">
        <v>144</v>
      </c>
      <c r="D357" t="s">
        <v>951</v>
      </c>
      <c r="E357">
        <v>54.76</v>
      </c>
      <c r="F357">
        <v>-4.91</v>
      </c>
      <c r="G357" s="129">
        <v>-957674</v>
      </c>
      <c r="H357">
        <v>6.4053975315843004E-2</v>
      </c>
      <c r="I357">
        <v>1642455</v>
      </c>
      <c r="J357">
        <v>0</v>
      </c>
      <c r="K357">
        <v>0.84004744881859506</v>
      </c>
      <c r="L357" s="130">
        <v>82949.541899999997</v>
      </c>
      <c r="M357" s="129">
        <v>35758.5</v>
      </c>
      <c r="N357">
        <v>0</v>
      </c>
      <c r="O357">
        <v>672.48599300000001</v>
      </c>
      <c r="P357">
        <v>413.07</v>
      </c>
      <c r="Q357">
        <v>-237.4</v>
      </c>
      <c r="R357">
        <v>21721.8</v>
      </c>
      <c r="S357">
        <v>2770.204135</v>
      </c>
      <c r="T357">
        <v>4202.6592019405398</v>
      </c>
      <c r="U357">
        <v>0.99570834659807494</v>
      </c>
      <c r="V357">
        <v>0.25449588753862701</v>
      </c>
      <c r="W357">
        <v>0.104603762350532</v>
      </c>
      <c r="X357">
        <v>14318</v>
      </c>
      <c r="Y357">
        <v>263.57</v>
      </c>
      <c r="Z357">
        <v>67466.989414576805</v>
      </c>
      <c r="AA357">
        <v>6.8996415770609296</v>
      </c>
      <c r="AB357">
        <v>10.510316557271301</v>
      </c>
      <c r="AC357">
        <v>45.08</v>
      </c>
      <c r="AD357">
        <v>61.450845940550103</v>
      </c>
      <c r="AE357">
        <v>0.41770000000000002</v>
      </c>
      <c r="AF357">
        <v>0.105722717415421</v>
      </c>
      <c r="AG357">
        <v>0.14223386248443501</v>
      </c>
      <c r="AH357">
        <v>0.25140366930776498</v>
      </c>
      <c r="AI357">
        <v>202.602758731352</v>
      </c>
      <c r="AJ357">
        <v>8.9601376033182998</v>
      </c>
      <c r="AK357">
        <v>1.49913384564126</v>
      </c>
      <c r="AL357">
        <v>2.96119306691658</v>
      </c>
      <c r="AM357">
        <v>0.5</v>
      </c>
      <c r="AN357">
        <v>0.63545548126252605</v>
      </c>
      <c r="AO357">
        <v>8</v>
      </c>
      <c r="AP357">
        <v>0.20007680491551499</v>
      </c>
      <c r="AQ357">
        <v>282.5</v>
      </c>
      <c r="AR357">
        <v>3.8800164186458699</v>
      </c>
      <c r="AS357">
        <v>133758.99</v>
      </c>
      <c r="AT357">
        <v>0.582977494785476</v>
      </c>
      <c r="AU357">
        <v>60173755.969999999</v>
      </c>
    </row>
    <row r="358" spans="1:47" ht="15" x14ac:dyDescent="0.25">
      <c r="A358" t="s">
        <v>1329</v>
      </c>
      <c r="B358" t="s">
        <v>244</v>
      </c>
      <c r="C358" t="s">
        <v>245</v>
      </c>
      <c r="D358" t="s">
        <v>951</v>
      </c>
      <c r="E358">
        <v>92.858000000000004</v>
      </c>
      <c r="F358">
        <v>-2.9</v>
      </c>
      <c r="G358" s="129">
        <v>-1312123</v>
      </c>
      <c r="H358">
        <v>0.59389329960878301</v>
      </c>
      <c r="I358">
        <v>-1246370</v>
      </c>
      <c r="J358">
        <v>3.2864766158670301E-4</v>
      </c>
      <c r="K358">
        <v>0.88190960412337405</v>
      </c>
      <c r="L358" s="130">
        <v>207719.15119999999</v>
      </c>
      <c r="M358" s="129">
        <v>40065</v>
      </c>
      <c r="N358">
        <v>75</v>
      </c>
      <c r="O358">
        <v>33.13064</v>
      </c>
      <c r="P358">
        <v>1</v>
      </c>
      <c r="Q358">
        <v>-176.77</v>
      </c>
      <c r="R358">
        <v>14467.5</v>
      </c>
      <c r="S358">
        <v>1745.6810969999999</v>
      </c>
      <c r="T358">
        <v>2146.8565434677598</v>
      </c>
      <c r="U358">
        <v>0.42286500739945898</v>
      </c>
      <c r="V358">
        <v>0.14747882499411599</v>
      </c>
      <c r="W358">
        <v>1.18822344101948E-2</v>
      </c>
      <c r="X358">
        <v>11764</v>
      </c>
      <c r="Y358">
        <v>119.2</v>
      </c>
      <c r="Z358">
        <v>62146.913003355701</v>
      </c>
      <c r="AA358">
        <v>16.3488372093023</v>
      </c>
      <c r="AB358">
        <v>14.644975645973201</v>
      </c>
      <c r="AC358">
        <v>18</v>
      </c>
      <c r="AD358">
        <v>96.982283166666704</v>
      </c>
      <c r="AE358">
        <v>0.30709999999999998</v>
      </c>
      <c r="AF358">
        <v>0.11769961708929</v>
      </c>
      <c r="AG358">
        <v>0.16418272598230199</v>
      </c>
      <c r="AH358">
        <v>0.28614939582952997</v>
      </c>
      <c r="AI358">
        <v>174.44709719509601</v>
      </c>
      <c r="AJ358">
        <v>6.3775818723339999</v>
      </c>
      <c r="AK358">
        <v>1.31855751012219</v>
      </c>
      <c r="AL358">
        <v>3.3940388928476399</v>
      </c>
      <c r="AM358">
        <v>2</v>
      </c>
      <c r="AN358">
        <v>1.0222495411492001</v>
      </c>
      <c r="AO358">
        <v>131</v>
      </c>
      <c r="AP358">
        <v>2.6054590570719599E-2</v>
      </c>
      <c r="AQ358">
        <v>5.92</v>
      </c>
      <c r="AR358">
        <v>4.7388978306508003</v>
      </c>
      <c r="AS358">
        <v>125796.52</v>
      </c>
      <c r="AT358">
        <v>0.55031688171953497</v>
      </c>
      <c r="AU358">
        <v>25255641.57</v>
      </c>
    </row>
    <row r="359" spans="1:47" ht="15" x14ac:dyDescent="0.25">
      <c r="A359" t="s">
        <v>1330</v>
      </c>
      <c r="B359" t="s">
        <v>659</v>
      </c>
      <c r="C359" t="s">
        <v>170</v>
      </c>
      <c r="D359" t="s">
        <v>952</v>
      </c>
      <c r="E359">
        <v>85.168000000000006</v>
      </c>
      <c r="F359">
        <v>-8.2200000000000006</v>
      </c>
      <c r="G359" s="129">
        <v>96487</v>
      </c>
      <c r="H359">
        <v>0.38385930594626599</v>
      </c>
      <c r="I359">
        <v>-114547</v>
      </c>
      <c r="J359">
        <v>0</v>
      </c>
      <c r="K359">
        <v>0.71016181755830998</v>
      </c>
      <c r="L359" s="130">
        <v>161717.1827</v>
      </c>
      <c r="M359" s="129">
        <v>38457</v>
      </c>
      <c r="N359">
        <v>88</v>
      </c>
      <c r="O359">
        <v>33.873223000000003</v>
      </c>
      <c r="P359">
        <v>0</v>
      </c>
      <c r="Q359">
        <v>6.61</v>
      </c>
      <c r="R359">
        <v>19202.3</v>
      </c>
      <c r="S359">
        <v>867.77166499999998</v>
      </c>
      <c r="T359">
        <v>1118.52289070852</v>
      </c>
      <c r="U359">
        <v>0.57840034912870797</v>
      </c>
      <c r="V359">
        <v>0.17520215412887399</v>
      </c>
      <c r="W359">
        <v>0</v>
      </c>
      <c r="X359">
        <v>14897.5</v>
      </c>
      <c r="Y359">
        <v>76.38</v>
      </c>
      <c r="Z359">
        <v>62832.0171510867</v>
      </c>
      <c r="AA359">
        <v>14.535714285714301</v>
      </c>
      <c r="AB359">
        <v>11.361242013616099</v>
      </c>
      <c r="AC359">
        <v>6.5</v>
      </c>
      <c r="AD359">
        <v>133.50333307692301</v>
      </c>
      <c r="AE359">
        <v>0.22109999999999999</v>
      </c>
      <c r="AF359">
        <v>0.11723145549962299</v>
      </c>
      <c r="AG359">
        <v>0.22325241685184299</v>
      </c>
      <c r="AH359">
        <v>0.34325727964284802</v>
      </c>
      <c r="AI359">
        <v>236.86760963784201</v>
      </c>
      <c r="AJ359">
        <v>11.3437730056873</v>
      </c>
      <c r="AK359">
        <v>1.18499754314098</v>
      </c>
      <c r="AL359">
        <v>3.9778726519968699</v>
      </c>
      <c r="AM359">
        <v>0</v>
      </c>
      <c r="AN359">
        <v>1.6721071008142101</v>
      </c>
      <c r="AO359">
        <v>112</v>
      </c>
      <c r="AP359">
        <v>0</v>
      </c>
      <c r="AQ359">
        <v>5.0599999999999996</v>
      </c>
      <c r="AR359">
        <v>4.11998540125688</v>
      </c>
      <c r="AS359">
        <v>57199.85</v>
      </c>
      <c r="AT359">
        <v>0.55938294167125902</v>
      </c>
      <c r="AU359">
        <v>16663212.119999999</v>
      </c>
    </row>
    <row r="360" spans="1:47" ht="15" x14ac:dyDescent="0.25">
      <c r="A360" t="s">
        <v>1331</v>
      </c>
      <c r="B360" t="s">
        <v>246</v>
      </c>
      <c r="C360" t="s">
        <v>105</v>
      </c>
      <c r="D360" t="s">
        <v>951</v>
      </c>
      <c r="E360">
        <v>69.760999999999996</v>
      </c>
      <c r="F360">
        <v>-6.15</v>
      </c>
      <c r="G360" s="129">
        <v>-1173069</v>
      </c>
      <c r="H360">
        <v>0.33472257723625098</v>
      </c>
      <c r="I360">
        <v>-1173069</v>
      </c>
      <c r="J360">
        <v>1.31901278417349E-2</v>
      </c>
      <c r="K360">
        <v>0.85719372690159201</v>
      </c>
      <c r="L360" s="130">
        <v>143468.7886</v>
      </c>
      <c r="M360" s="129">
        <v>32838</v>
      </c>
      <c r="N360">
        <v>27</v>
      </c>
      <c r="O360">
        <v>32.358795999999998</v>
      </c>
      <c r="P360">
        <v>3</v>
      </c>
      <c r="Q360">
        <v>52.61</v>
      </c>
      <c r="R360">
        <v>17856.7</v>
      </c>
      <c r="S360">
        <v>1034.008685</v>
      </c>
      <c r="T360">
        <v>1502.12108631316</v>
      </c>
      <c r="U360">
        <v>0.99944500369452904</v>
      </c>
      <c r="V360">
        <v>0.25171812749329098</v>
      </c>
      <c r="W360">
        <v>0</v>
      </c>
      <c r="X360">
        <v>12292</v>
      </c>
      <c r="Y360">
        <v>89.33</v>
      </c>
      <c r="Z360">
        <v>67404.086197246201</v>
      </c>
      <c r="AA360">
        <v>15.567307692307701</v>
      </c>
      <c r="AB360">
        <v>11.5751559946267</v>
      </c>
      <c r="AC360">
        <v>11.05</v>
      </c>
      <c r="AD360">
        <v>93.575446606334793</v>
      </c>
      <c r="AE360">
        <v>0.20880000000000001</v>
      </c>
      <c r="AF360">
        <v>9.7917514588582694E-2</v>
      </c>
      <c r="AG360">
        <v>0.23191564207169599</v>
      </c>
      <c r="AH360">
        <v>0.33286979001358802</v>
      </c>
      <c r="AI360">
        <v>222.629658086479</v>
      </c>
      <c r="AJ360">
        <v>5.4796033032002498</v>
      </c>
      <c r="AK360">
        <v>1.1506650275194299</v>
      </c>
      <c r="AL360">
        <v>2.8911921755335599</v>
      </c>
      <c r="AM360">
        <v>0.5</v>
      </c>
      <c r="AN360">
        <v>1.4202714291094201</v>
      </c>
      <c r="AO360">
        <v>76</v>
      </c>
      <c r="AP360">
        <v>0</v>
      </c>
      <c r="AQ360">
        <v>7.51</v>
      </c>
      <c r="AR360">
        <v>3.5250889928825302</v>
      </c>
      <c r="AS360">
        <v>-17287.429999999898</v>
      </c>
      <c r="AT360">
        <v>0.64444440436311301</v>
      </c>
      <c r="AU360">
        <v>18464016.699999999</v>
      </c>
    </row>
    <row r="361" spans="1:47" ht="15" x14ac:dyDescent="0.25">
      <c r="A361" t="s">
        <v>1332</v>
      </c>
      <c r="B361" t="s">
        <v>490</v>
      </c>
      <c r="C361" t="s">
        <v>121</v>
      </c>
      <c r="D361" t="s">
        <v>953</v>
      </c>
      <c r="E361">
        <v>104.655</v>
      </c>
      <c r="F361">
        <v>15.51</v>
      </c>
      <c r="G361" s="129">
        <v>4699172</v>
      </c>
      <c r="H361">
        <v>0.60256446221615401</v>
      </c>
      <c r="I361">
        <v>4712117</v>
      </c>
      <c r="J361">
        <v>0</v>
      </c>
      <c r="K361">
        <v>0.75405690692972804</v>
      </c>
      <c r="L361" s="130">
        <v>242926.50940000001</v>
      </c>
      <c r="M361" s="129">
        <v>78376.5</v>
      </c>
      <c r="N361">
        <v>39</v>
      </c>
      <c r="O361">
        <v>39.668286999999999</v>
      </c>
      <c r="P361">
        <v>0</v>
      </c>
      <c r="Q361">
        <v>-4.08</v>
      </c>
      <c r="R361">
        <v>16273.5</v>
      </c>
      <c r="S361">
        <v>4933.5591969999996</v>
      </c>
      <c r="T361">
        <v>6157.25647406801</v>
      </c>
      <c r="U361">
        <v>0.161389950379874</v>
      </c>
      <c r="V361">
        <v>0.14846228549266999</v>
      </c>
      <c r="W361">
        <v>4.24165262124045E-2</v>
      </c>
      <c r="X361">
        <v>13039.3</v>
      </c>
      <c r="Y361">
        <v>315.41000000000003</v>
      </c>
      <c r="Z361">
        <v>76350.864018261898</v>
      </c>
      <c r="AA361">
        <v>15.25</v>
      </c>
      <c r="AB361">
        <v>15.641733607051099</v>
      </c>
      <c r="AC361">
        <v>35</v>
      </c>
      <c r="AD361">
        <v>140.95883420000001</v>
      </c>
      <c r="AE361">
        <v>0.36859999999999998</v>
      </c>
      <c r="AF361">
        <v>0.119374908675609</v>
      </c>
      <c r="AG361">
        <v>0.120823914495928</v>
      </c>
      <c r="AH361">
        <v>0.24415593621892501</v>
      </c>
      <c r="AI361">
        <v>177.950839331948</v>
      </c>
      <c r="AJ361">
        <v>8.7840266376287008</v>
      </c>
      <c r="AK361">
        <v>1.4570979496110701</v>
      </c>
      <c r="AL361">
        <v>3.8214566976220201</v>
      </c>
      <c r="AM361">
        <v>1.75</v>
      </c>
      <c r="AN361">
        <v>1.2836949237002599</v>
      </c>
      <c r="AO361">
        <v>23</v>
      </c>
      <c r="AP361">
        <v>0</v>
      </c>
      <c r="AQ361">
        <v>107.96</v>
      </c>
      <c r="AR361">
        <v>5.61541372272288</v>
      </c>
      <c r="AS361">
        <v>333235.15999999997</v>
      </c>
      <c r="AT361">
        <v>0.45203110638224703</v>
      </c>
      <c r="AU361">
        <v>80286222.730000004</v>
      </c>
    </row>
    <row r="362" spans="1:47" ht="15" x14ac:dyDescent="0.25">
      <c r="A362" t="s">
        <v>1333</v>
      </c>
      <c r="B362" t="s">
        <v>248</v>
      </c>
      <c r="C362" t="s">
        <v>249</v>
      </c>
      <c r="D362" t="s">
        <v>953</v>
      </c>
      <c r="E362">
        <v>75.328999999999994</v>
      </c>
      <c r="F362">
        <v>3.62</v>
      </c>
      <c r="G362" s="129">
        <v>-930430</v>
      </c>
      <c r="H362">
        <v>0.53829913554321096</v>
      </c>
      <c r="I362">
        <v>-835620</v>
      </c>
      <c r="J362">
        <v>0</v>
      </c>
      <c r="K362">
        <v>0.71695653864983</v>
      </c>
      <c r="L362" s="130">
        <v>148197.11110000001</v>
      </c>
      <c r="M362" s="129">
        <v>27242</v>
      </c>
      <c r="N362">
        <v>10</v>
      </c>
      <c r="O362">
        <v>27.691566999999999</v>
      </c>
      <c r="P362">
        <v>0</v>
      </c>
      <c r="Q362">
        <v>104.53</v>
      </c>
      <c r="R362">
        <v>24696.1</v>
      </c>
      <c r="S362">
        <v>355.85080699999997</v>
      </c>
      <c r="T362">
        <v>514.24054460912896</v>
      </c>
      <c r="U362">
        <v>0.99973614504125596</v>
      </c>
      <c r="V362">
        <v>0.140925505896071</v>
      </c>
      <c r="W362">
        <v>2.7606934723067799E-3</v>
      </c>
      <c r="X362">
        <v>17089.5</v>
      </c>
      <c r="Y362">
        <v>34.119999999999997</v>
      </c>
      <c r="Z362">
        <v>57447.147420867499</v>
      </c>
      <c r="AA362">
        <v>12.2162162162162</v>
      </c>
      <c r="AB362">
        <v>10.429390592028099</v>
      </c>
      <c r="AC362">
        <v>7.2</v>
      </c>
      <c r="AD362">
        <v>49.423723194444399</v>
      </c>
      <c r="AE362">
        <v>0.17199999999999999</v>
      </c>
      <c r="AF362">
        <v>0.114746654269707</v>
      </c>
      <c r="AG362">
        <v>0.13567560191418801</v>
      </c>
      <c r="AH362">
        <v>0.25158054121219597</v>
      </c>
      <c r="AI362">
        <v>196.61891619652801</v>
      </c>
      <c r="AJ362">
        <v>29.430347020738299</v>
      </c>
      <c r="AK362">
        <v>2.5657499964268902</v>
      </c>
      <c r="AL362">
        <v>6.59459087855703</v>
      </c>
      <c r="AM362">
        <v>0.5</v>
      </c>
      <c r="AN362">
        <v>0.52411371608548996</v>
      </c>
      <c r="AO362">
        <v>1</v>
      </c>
      <c r="AP362">
        <v>0</v>
      </c>
      <c r="AQ362">
        <v>104</v>
      </c>
      <c r="AR362">
        <v>3.9619321724225598</v>
      </c>
      <c r="AS362">
        <v>-70228.399999999994</v>
      </c>
      <c r="AT362">
        <v>0.88574885385729796</v>
      </c>
      <c r="AU362">
        <v>8788114.6699999999</v>
      </c>
    </row>
    <row r="363" spans="1:47" ht="15" x14ac:dyDescent="0.25">
      <c r="A363" t="s">
        <v>1334</v>
      </c>
      <c r="B363" t="s">
        <v>411</v>
      </c>
      <c r="C363" t="s">
        <v>281</v>
      </c>
      <c r="D363" t="s">
        <v>954</v>
      </c>
      <c r="E363">
        <v>107.083</v>
      </c>
      <c r="F363">
        <v>3.45</v>
      </c>
      <c r="G363" s="129">
        <v>2202220</v>
      </c>
      <c r="H363">
        <v>0.761748851261555</v>
      </c>
      <c r="I363">
        <v>2202220</v>
      </c>
      <c r="J363">
        <v>0</v>
      </c>
      <c r="K363">
        <v>0.66860676359473503</v>
      </c>
      <c r="L363" s="130">
        <v>195216.4662</v>
      </c>
      <c r="M363" s="129">
        <v>50926</v>
      </c>
      <c r="N363">
        <v>27</v>
      </c>
      <c r="O363">
        <v>1.6888890000000001</v>
      </c>
      <c r="P363">
        <v>0</v>
      </c>
      <c r="Q363">
        <v>84.08</v>
      </c>
      <c r="R363">
        <v>13154.7</v>
      </c>
      <c r="S363">
        <v>808.78221699999995</v>
      </c>
      <c r="T363">
        <v>879.26737804132404</v>
      </c>
      <c r="U363">
        <v>0.13760503218383699</v>
      </c>
      <c r="V363">
        <v>8.6384859275411105E-2</v>
      </c>
      <c r="W363">
        <v>4.9457071581483596E-3</v>
      </c>
      <c r="X363">
        <v>12100.2</v>
      </c>
      <c r="Y363">
        <v>55.62</v>
      </c>
      <c r="Z363">
        <v>70770.244516360995</v>
      </c>
      <c r="AA363">
        <v>18.8571428571429</v>
      </c>
      <c r="AB363">
        <v>14.541212099964</v>
      </c>
      <c r="AC363">
        <v>6</v>
      </c>
      <c r="AD363">
        <v>134.797036166667</v>
      </c>
      <c r="AE363">
        <v>0.17199999999999999</v>
      </c>
      <c r="AF363">
        <v>0.108248208149488</v>
      </c>
      <c r="AG363">
        <v>0.17078824798192399</v>
      </c>
      <c r="AH363">
        <v>0.28225419574703697</v>
      </c>
      <c r="AI363">
        <v>207.719700642231</v>
      </c>
      <c r="AJ363">
        <v>6.4804638095238101</v>
      </c>
      <c r="AK363">
        <v>1.24390845238095</v>
      </c>
      <c r="AL363">
        <v>3.04947488095238</v>
      </c>
      <c r="AM363">
        <v>2</v>
      </c>
      <c r="AN363">
        <v>1.2266485524531701</v>
      </c>
      <c r="AO363">
        <v>36</v>
      </c>
      <c r="AP363">
        <v>0</v>
      </c>
      <c r="AQ363">
        <v>9</v>
      </c>
      <c r="AR363">
        <v>5.1614344399919396</v>
      </c>
      <c r="AS363">
        <v>-24285.8</v>
      </c>
      <c r="AT363">
        <v>0.61366609179813603</v>
      </c>
      <c r="AU363">
        <v>10639306.35</v>
      </c>
    </row>
    <row r="364" spans="1:47" ht="15" x14ac:dyDescent="0.25">
      <c r="A364" t="s">
        <v>1335</v>
      </c>
      <c r="B364" t="s">
        <v>412</v>
      </c>
      <c r="C364" t="s">
        <v>281</v>
      </c>
      <c r="D364" t="s">
        <v>950</v>
      </c>
      <c r="E364">
        <v>102.55800000000001</v>
      </c>
      <c r="F364">
        <v>1.44</v>
      </c>
      <c r="G364" s="129">
        <v>614088</v>
      </c>
      <c r="H364">
        <v>0.74776859462760703</v>
      </c>
      <c r="I364">
        <v>614088</v>
      </c>
      <c r="J364">
        <v>0</v>
      </c>
      <c r="K364">
        <v>0.70172473994052897</v>
      </c>
      <c r="L364" s="130">
        <v>172748.978</v>
      </c>
      <c r="M364" s="129">
        <v>44893.5</v>
      </c>
      <c r="N364">
        <v>10</v>
      </c>
      <c r="O364">
        <v>3.5343550000000001</v>
      </c>
      <c r="P364">
        <v>0</v>
      </c>
      <c r="Q364">
        <v>2.0999999999999899</v>
      </c>
      <c r="R364">
        <v>15964.4</v>
      </c>
      <c r="S364">
        <v>385.897154</v>
      </c>
      <c r="T364">
        <v>435.687831793084</v>
      </c>
      <c r="U364">
        <v>0.21259425250905101</v>
      </c>
      <c r="V364">
        <v>0.10586002922426301</v>
      </c>
      <c r="W364">
        <v>5.1827280384659198E-3</v>
      </c>
      <c r="X364">
        <v>14139.9</v>
      </c>
      <c r="Y364">
        <v>31.1</v>
      </c>
      <c r="Z364">
        <v>67429.128617363298</v>
      </c>
      <c r="AA364">
        <v>13.09375</v>
      </c>
      <c r="AB364">
        <v>12.4082686173633</v>
      </c>
      <c r="AC364">
        <v>3</v>
      </c>
      <c r="AD364">
        <v>128.63238466666701</v>
      </c>
      <c r="AE364">
        <v>0.22109999999999999</v>
      </c>
      <c r="AF364">
        <v>0.11192222571197</v>
      </c>
      <c r="AG364">
        <v>0.15659294418856901</v>
      </c>
      <c r="AH364">
        <v>0.27242205537792402</v>
      </c>
      <c r="AI364">
        <v>125.94547406276</v>
      </c>
      <c r="AJ364">
        <v>15.094529031727101</v>
      </c>
      <c r="AK364">
        <v>3.2892741039463398</v>
      </c>
      <c r="AL364">
        <v>7.3252569853092497</v>
      </c>
      <c r="AM364">
        <v>1.5</v>
      </c>
      <c r="AN364">
        <v>1.4816016888302099</v>
      </c>
      <c r="AO364">
        <v>27</v>
      </c>
      <c r="AP364">
        <v>6.0975609756097598E-3</v>
      </c>
      <c r="AQ364">
        <v>5.96</v>
      </c>
      <c r="AR364">
        <v>6.3841081799924</v>
      </c>
      <c r="AS364">
        <v>-45792.12</v>
      </c>
      <c r="AT364">
        <v>0.530452214736987</v>
      </c>
      <c r="AU364">
        <v>6160600.5999999996</v>
      </c>
    </row>
    <row r="365" spans="1:47" ht="15" x14ac:dyDescent="0.25">
      <c r="A365" t="s">
        <v>1336</v>
      </c>
      <c r="B365" t="s">
        <v>619</v>
      </c>
      <c r="C365" t="s">
        <v>140</v>
      </c>
      <c r="D365" t="s">
        <v>951</v>
      </c>
      <c r="E365">
        <v>80.06</v>
      </c>
      <c r="F365">
        <v>-2.73</v>
      </c>
      <c r="G365" s="129">
        <v>734306</v>
      </c>
      <c r="H365">
        <v>1.2165848066263101</v>
      </c>
      <c r="I365">
        <v>595790</v>
      </c>
      <c r="J365">
        <v>0</v>
      </c>
      <c r="K365">
        <v>0.69211907971299103</v>
      </c>
      <c r="L365" s="130">
        <v>122505.1992</v>
      </c>
      <c r="M365" s="129">
        <v>37529</v>
      </c>
      <c r="N365">
        <v>92</v>
      </c>
      <c r="O365">
        <v>37.799114000000003</v>
      </c>
      <c r="P365">
        <v>0</v>
      </c>
      <c r="Q365">
        <v>126.44</v>
      </c>
      <c r="R365">
        <v>15258.6</v>
      </c>
      <c r="S365">
        <v>1061.177533</v>
      </c>
      <c r="T365">
        <v>1340.4351627491701</v>
      </c>
      <c r="U365">
        <v>0.59524183688121901</v>
      </c>
      <c r="V365">
        <v>0.16973167580244999</v>
      </c>
      <c r="W365">
        <v>1.8846987782957501E-3</v>
      </c>
      <c r="X365">
        <v>12079.7</v>
      </c>
      <c r="Y365">
        <v>78.73</v>
      </c>
      <c r="Z365">
        <v>64617.871713451001</v>
      </c>
      <c r="AA365">
        <v>11.3626373626374</v>
      </c>
      <c r="AB365">
        <v>13.4786934205513</v>
      </c>
      <c r="AC365">
        <v>19</v>
      </c>
      <c r="AD365">
        <v>55.8514491052632</v>
      </c>
      <c r="AE365">
        <v>0.30709999999999998</v>
      </c>
      <c r="AF365">
        <v>0.11948173815815299</v>
      </c>
      <c r="AG365">
        <v>0.15825460115913101</v>
      </c>
      <c r="AH365">
        <v>0.28164161749655803</v>
      </c>
      <c r="AI365">
        <v>194.35767681297099</v>
      </c>
      <c r="AJ365">
        <v>12.157452532873</v>
      </c>
      <c r="AK365">
        <v>1.37051801714441</v>
      </c>
      <c r="AL365">
        <v>2.6777070323106198</v>
      </c>
      <c r="AM365">
        <v>3.3</v>
      </c>
      <c r="AN365">
        <v>0.97025214990032604</v>
      </c>
      <c r="AO365">
        <v>29</v>
      </c>
      <c r="AP365">
        <v>9.9800399201596807E-3</v>
      </c>
      <c r="AQ365">
        <v>16.21</v>
      </c>
      <c r="AR365">
        <v>4.6421606622577798</v>
      </c>
      <c r="AS365">
        <v>33788.22</v>
      </c>
      <c r="AT365">
        <v>0.50429827560248597</v>
      </c>
      <c r="AU365">
        <v>16192103.550000001</v>
      </c>
    </row>
    <row r="366" spans="1:47" ht="15" x14ac:dyDescent="0.25">
      <c r="A366" t="s">
        <v>1337</v>
      </c>
      <c r="B366" t="s">
        <v>250</v>
      </c>
      <c r="C366" t="s">
        <v>251</v>
      </c>
      <c r="D366" t="s">
        <v>952</v>
      </c>
      <c r="E366">
        <v>80.004000000000005</v>
      </c>
      <c r="F366">
        <v>-15.89</v>
      </c>
      <c r="G366" s="129">
        <v>158133</v>
      </c>
      <c r="H366">
        <v>0.234164877015103</v>
      </c>
      <c r="I366">
        <v>158133</v>
      </c>
      <c r="J366">
        <v>0</v>
      </c>
      <c r="K366">
        <v>0.76974002403208996</v>
      </c>
      <c r="L366" s="130">
        <v>164867.13370000001</v>
      </c>
      <c r="M366" s="129">
        <v>37823.5</v>
      </c>
      <c r="N366">
        <v>62</v>
      </c>
      <c r="O366">
        <v>24.895029000000001</v>
      </c>
      <c r="P366">
        <v>19</v>
      </c>
      <c r="Q366">
        <v>47.16</v>
      </c>
      <c r="R366">
        <v>17777.7</v>
      </c>
      <c r="S366">
        <v>1733.5093750000001</v>
      </c>
      <c r="T366">
        <v>2408.9925771990202</v>
      </c>
      <c r="U366">
        <v>0.998752960306315</v>
      </c>
      <c r="V366">
        <v>0.186256770027563</v>
      </c>
      <c r="W366">
        <v>0</v>
      </c>
      <c r="X366">
        <v>12792.8</v>
      </c>
      <c r="Y366">
        <v>122</v>
      </c>
      <c r="Z366">
        <v>64277.983606557398</v>
      </c>
      <c r="AA366">
        <v>13.975609756097599</v>
      </c>
      <c r="AB366">
        <v>14.2090932377049</v>
      </c>
      <c r="AC366">
        <v>15</v>
      </c>
      <c r="AD366">
        <v>115.567291666667</v>
      </c>
      <c r="AE366">
        <v>0.35630000000000001</v>
      </c>
      <c r="AF366">
        <v>9.5508130339364894E-2</v>
      </c>
      <c r="AG366">
        <v>0.27141567535565603</v>
      </c>
      <c r="AH366">
        <v>0.37023832396246997</v>
      </c>
      <c r="AI366">
        <v>176.203258202743</v>
      </c>
      <c r="AJ366">
        <v>11.250745915861801</v>
      </c>
      <c r="AK366">
        <v>2.2265615649042401</v>
      </c>
      <c r="AL366">
        <v>3.54483129808479</v>
      </c>
      <c r="AM366">
        <v>2.4</v>
      </c>
      <c r="AN366">
        <v>1.44526663501566</v>
      </c>
      <c r="AO366">
        <v>97</v>
      </c>
      <c r="AP366">
        <v>2.7322404371584699E-2</v>
      </c>
      <c r="AQ366">
        <v>10.97</v>
      </c>
      <c r="AR366">
        <v>3.12979124132714</v>
      </c>
      <c r="AS366">
        <v>-66527.660000000105</v>
      </c>
      <c r="AT366">
        <v>0.83861675106314304</v>
      </c>
      <c r="AU366">
        <v>30817785.100000001</v>
      </c>
    </row>
    <row r="367" spans="1:47" ht="15" x14ac:dyDescent="0.25">
      <c r="A367" t="s">
        <v>1338</v>
      </c>
      <c r="B367" t="s">
        <v>539</v>
      </c>
      <c r="C367" t="s">
        <v>116</v>
      </c>
      <c r="D367" t="s">
        <v>950</v>
      </c>
      <c r="E367">
        <v>84.41</v>
      </c>
      <c r="F367">
        <v>-7.0000000000000007E-2</v>
      </c>
      <c r="G367" s="129">
        <v>504569</v>
      </c>
      <c r="H367">
        <v>0.52303395904640704</v>
      </c>
      <c r="I367">
        <v>488962</v>
      </c>
      <c r="J367">
        <v>2.7096948949183099E-2</v>
      </c>
      <c r="K367">
        <v>0.73227923601420897</v>
      </c>
      <c r="L367" s="130">
        <v>146432.97099999999</v>
      </c>
      <c r="M367" s="129">
        <v>39620</v>
      </c>
      <c r="N367">
        <v>58</v>
      </c>
      <c r="O367">
        <v>41.725895999999999</v>
      </c>
      <c r="P367">
        <v>1</v>
      </c>
      <c r="Q367">
        <v>-12.65</v>
      </c>
      <c r="R367">
        <v>19421.2</v>
      </c>
      <c r="S367">
        <v>858.08053299999995</v>
      </c>
      <c r="T367">
        <v>1073.4715662486999</v>
      </c>
      <c r="U367">
        <v>0.56646287534412598</v>
      </c>
      <c r="V367">
        <v>0.17610723724459601</v>
      </c>
      <c r="W367">
        <v>0</v>
      </c>
      <c r="X367">
        <v>15524.4</v>
      </c>
      <c r="Y367">
        <v>68.599999999999994</v>
      </c>
      <c r="Z367">
        <v>58212.785422740497</v>
      </c>
      <c r="AA367">
        <v>15.0142857142857</v>
      </c>
      <c r="AB367">
        <v>12.5084625801749</v>
      </c>
      <c r="AC367">
        <v>8.31</v>
      </c>
      <c r="AD367">
        <v>103.25878856799</v>
      </c>
      <c r="AE367">
        <v>0.18429999999999999</v>
      </c>
      <c r="AF367">
        <v>0.13150087485529299</v>
      </c>
      <c r="AG367">
        <v>0.17699445286488</v>
      </c>
      <c r="AH367">
        <v>0.31230154524488801</v>
      </c>
      <c r="AI367">
        <v>192.63926128481501</v>
      </c>
      <c r="AJ367">
        <v>15.8768566243194</v>
      </c>
      <c r="AK367">
        <v>1.61377059891107</v>
      </c>
      <c r="AL367">
        <v>4.3011016938899003</v>
      </c>
      <c r="AM367">
        <v>0</v>
      </c>
      <c r="AN367">
        <v>1.2071003282672701</v>
      </c>
      <c r="AO367">
        <v>84</v>
      </c>
      <c r="AP367">
        <v>0</v>
      </c>
      <c r="AQ367">
        <v>4.76</v>
      </c>
      <c r="AR367">
        <v>4.3738876606040398</v>
      </c>
      <c r="AS367">
        <v>11021.21</v>
      </c>
      <c r="AT367">
        <v>0.49017673159485498</v>
      </c>
      <c r="AU367">
        <v>16664952.51</v>
      </c>
    </row>
    <row r="368" spans="1:47" ht="15" x14ac:dyDescent="0.25">
      <c r="A368" t="s">
        <v>1339</v>
      </c>
      <c r="B368" t="s">
        <v>425</v>
      </c>
      <c r="C368" t="s">
        <v>197</v>
      </c>
      <c r="D368" t="s">
        <v>950</v>
      </c>
      <c r="E368">
        <v>67.033000000000001</v>
      </c>
      <c r="F368">
        <v>-0.33</v>
      </c>
      <c r="G368" s="129">
        <v>-70967</v>
      </c>
      <c r="H368">
        <v>0.31977904330706303</v>
      </c>
      <c r="I368">
        <v>-154000</v>
      </c>
      <c r="J368">
        <v>0</v>
      </c>
      <c r="K368">
        <v>0.66139519854662898</v>
      </c>
      <c r="L368" s="130">
        <v>106618.53200000001</v>
      </c>
      <c r="M368" s="129">
        <v>34366</v>
      </c>
      <c r="N368">
        <v>18</v>
      </c>
      <c r="O368">
        <v>35.748576</v>
      </c>
      <c r="P368">
        <v>4</v>
      </c>
      <c r="Q368">
        <v>56.07</v>
      </c>
      <c r="R368">
        <v>20415.400000000001</v>
      </c>
      <c r="S368">
        <v>589.10442499999999</v>
      </c>
      <c r="T368">
        <v>840.88775021663105</v>
      </c>
      <c r="U368">
        <v>0.99560622719817504</v>
      </c>
      <c r="V368">
        <v>0.21832078243174</v>
      </c>
      <c r="W368">
        <v>1.4699074786274101E-2</v>
      </c>
      <c r="X368">
        <v>14302.5</v>
      </c>
      <c r="Y368">
        <v>58.41</v>
      </c>
      <c r="Z368">
        <v>52025.620955315899</v>
      </c>
      <c r="AA368">
        <v>10.1290322580645</v>
      </c>
      <c r="AB368">
        <v>10.085677538092799</v>
      </c>
      <c r="AC368">
        <v>6</v>
      </c>
      <c r="AD368">
        <v>98.184070833333294</v>
      </c>
      <c r="AE368">
        <v>0.41770000000000002</v>
      </c>
      <c r="AF368">
        <v>0.11963064239339</v>
      </c>
      <c r="AG368">
        <v>0.14900193623633001</v>
      </c>
      <c r="AH368">
        <v>0.27306007925136699</v>
      </c>
      <c r="AI368">
        <v>251.08621446868301</v>
      </c>
      <c r="AJ368">
        <v>9.6853888017523495</v>
      </c>
      <c r="AK368">
        <v>1.24776623218584</v>
      </c>
      <c r="AL368">
        <v>0.31972612834311398</v>
      </c>
      <c r="AM368">
        <v>0</v>
      </c>
      <c r="AN368">
        <v>0.86601680764605504</v>
      </c>
      <c r="AO368">
        <v>7</v>
      </c>
      <c r="AP368">
        <v>1.6181229773462799E-2</v>
      </c>
      <c r="AQ368">
        <v>42.71</v>
      </c>
      <c r="AR368">
        <v>3.7958078701377</v>
      </c>
      <c r="AS368">
        <v>-102717.56</v>
      </c>
      <c r="AT368">
        <v>0.73219427759159805</v>
      </c>
      <c r="AU368">
        <v>12026811.050000001</v>
      </c>
    </row>
    <row r="369" spans="1:47" ht="15" x14ac:dyDescent="0.25">
      <c r="A369" t="s">
        <v>1340</v>
      </c>
      <c r="B369" t="s">
        <v>252</v>
      </c>
      <c r="C369" t="s">
        <v>148</v>
      </c>
      <c r="D369" t="s">
        <v>950</v>
      </c>
      <c r="E369">
        <v>85.405000000000001</v>
      </c>
      <c r="F369">
        <v>1.2</v>
      </c>
      <c r="G369" s="129">
        <v>696017</v>
      </c>
      <c r="H369">
        <v>6.79029418164417E-2</v>
      </c>
      <c r="I369">
        <v>696017</v>
      </c>
      <c r="J369">
        <v>5.9109533402253701E-2</v>
      </c>
      <c r="K369">
        <v>0.81210486896563405</v>
      </c>
      <c r="L369" s="130">
        <v>197325.70269999999</v>
      </c>
      <c r="M369" s="129">
        <v>38663</v>
      </c>
      <c r="N369">
        <v>118</v>
      </c>
      <c r="O369">
        <v>139.984826</v>
      </c>
      <c r="P369">
        <v>20</v>
      </c>
      <c r="Q369">
        <v>-130.53</v>
      </c>
      <c r="R369">
        <v>12035.3</v>
      </c>
      <c r="S369">
        <v>3009.9296439999998</v>
      </c>
      <c r="T369">
        <v>3827.62015432728</v>
      </c>
      <c r="U369">
        <v>0.54729917633915304</v>
      </c>
      <c r="V369">
        <v>0.146927120998181</v>
      </c>
      <c r="W369">
        <v>0.154309826120308</v>
      </c>
      <c r="X369">
        <v>9464.2000000000007</v>
      </c>
      <c r="Y369">
        <v>184.34</v>
      </c>
      <c r="Z369">
        <v>70353.341651296505</v>
      </c>
      <c r="AA369">
        <v>17.174358974358999</v>
      </c>
      <c r="AB369">
        <v>16.328141716393599</v>
      </c>
      <c r="AC369">
        <v>20.47</v>
      </c>
      <c r="AD369">
        <v>147.04101827064</v>
      </c>
      <c r="AE369">
        <v>0.30709999999999998</v>
      </c>
      <c r="AF369">
        <v>0.106883004584949</v>
      </c>
      <c r="AG369">
        <v>0.173986163927277</v>
      </c>
      <c r="AH369">
        <v>0.28477019141780402</v>
      </c>
      <c r="AI369">
        <v>142.74087796585101</v>
      </c>
      <c r="AJ369">
        <v>11.651441602271699</v>
      </c>
      <c r="AK369">
        <v>1.1578555069360399</v>
      </c>
      <c r="AL369">
        <v>4.1838994739782098</v>
      </c>
      <c r="AM369">
        <v>1</v>
      </c>
      <c r="AN369">
        <v>1.6003259786866399</v>
      </c>
      <c r="AO369">
        <v>71</v>
      </c>
      <c r="AP369">
        <v>3.6312849162011197E-2</v>
      </c>
      <c r="AQ369">
        <v>14.49</v>
      </c>
      <c r="AR369">
        <v>3.5716496091294601</v>
      </c>
      <c r="AS369">
        <v>157580.38</v>
      </c>
      <c r="AT369">
        <v>0.35753696544247598</v>
      </c>
      <c r="AU369">
        <v>36225553.619999997</v>
      </c>
    </row>
    <row r="370" spans="1:47" ht="15" x14ac:dyDescent="0.25">
      <c r="A370" t="s">
        <v>1341</v>
      </c>
      <c r="B370" t="s">
        <v>380</v>
      </c>
      <c r="C370" t="s">
        <v>374</v>
      </c>
      <c r="D370" t="s">
        <v>954</v>
      </c>
      <c r="E370">
        <v>85.86</v>
      </c>
      <c r="F370">
        <v>4.17</v>
      </c>
      <c r="G370" s="129">
        <v>-1039309</v>
      </c>
      <c r="H370">
        <v>0.50935716514627805</v>
      </c>
      <c r="I370">
        <v>-1039309</v>
      </c>
      <c r="J370">
        <v>1.4315964172490301E-3</v>
      </c>
      <c r="K370">
        <v>0.76517900751304901</v>
      </c>
      <c r="L370" s="130">
        <v>241605.25889999999</v>
      </c>
      <c r="M370" s="129">
        <v>46156</v>
      </c>
      <c r="N370">
        <v>124</v>
      </c>
      <c r="O370">
        <v>66.798299999999998</v>
      </c>
      <c r="P370">
        <v>0</v>
      </c>
      <c r="Q370">
        <v>113.76</v>
      </c>
      <c r="R370">
        <v>13811.4</v>
      </c>
      <c r="S370">
        <v>1972.902026</v>
      </c>
      <c r="T370">
        <v>2486.77366243711</v>
      </c>
      <c r="U370">
        <v>0.40026524865051799</v>
      </c>
      <c r="V370">
        <v>0.19306752893972601</v>
      </c>
      <c r="W370">
        <v>1.91460191647652E-3</v>
      </c>
      <c r="X370">
        <v>10957.4</v>
      </c>
      <c r="Y370">
        <v>117.51</v>
      </c>
      <c r="Z370">
        <v>68931.730491021997</v>
      </c>
      <c r="AA370">
        <v>13.643410852713201</v>
      </c>
      <c r="AB370">
        <v>16.789226670070601</v>
      </c>
      <c r="AC370">
        <v>11</v>
      </c>
      <c r="AD370">
        <v>179.354729636364</v>
      </c>
      <c r="AE370">
        <v>0.45450000000000002</v>
      </c>
      <c r="AF370">
        <v>0.11939214958571299</v>
      </c>
      <c r="AG370">
        <v>0.17292791316900999</v>
      </c>
      <c r="AH370">
        <v>0.295312751233754</v>
      </c>
      <c r="AI370">
        <v>215.975752665176</v>
      </c>
      <c r="AJ370">
        <v>5.8851281744383304</v>
      </c>
      <c r="AK370">
        <v>1.2607373169146101</v>
      </c>
      <c r="AL370">
        <v>3.7727803867176402</v>
      </c>
      <c r="AM370">
        <v>0</v>
      </c>
      <c r="AN370">
        <v>1.05846191058525</v>
      </c>
      <c r="AO370">
        <v>66</v>
      </c>
      <c r="AP370">
        <v>3.0411449016100201E-2</v>
      </c>
      <c r="AQ370">
        <v>16.41</v>
      </c>
      <c r="AR370">
        <v>5.6847793252027596</v>
      </c>
      <c r="AS370">
        <v>-135472.53</v>
      </c>
      <c r="AT370">
        <v>0.43328445432787899</v>
      </c>
      <c r="AU370">
        <v>27248596.25</v>
      </c>
    </row>
    <row r="371" spans="1:47" ht="15" x14ac:dyDescent="0.25">
      <c r="A371" t="s">
        <v>1342</v>
      </c>
      <c r="B371" t="s">
        <v>697</v>
      </c>
      <c r="C371" t="s">
        <v>180</v>
      </c>
      <c r="D371" t="s">
        <v>950</v>
      </c>
      <c r="E371">
        <v>94.66</v>
      </c>
      <c r="F371">
        <v>-0.62</v>
      </c>
      <c r="G371" s="129">
        <v>399553</v>
      </c>
      <c r="H371">
        <v>0.56843258054843704</v>
      </c>
      <c r="I371">
        <v>409537</v>
      </c>
      <c r="J371">
        <v>0</v>
      </c>
      <c r="K371">
        <v>0.68414907059350405</v>
      </c>
      <c r="L371" s="130">
        <v>196299.28839999999</v>
      </c>
      <c r="M371" s="129">
        <v>43805</v>
      </c>
      <c r="N371">
        <v>7</v>
      </c>
      <c r="O371">
        <v>1.037609</v>
      </c>
      <c r="P371">
        <v>0</v>
      </c>
      <c r="Q371">
        <v>116.57</v>
      </c>
      <c r="R371">
        <v>17506.8</v>
      </c>
      <c r="S371">
        <v>390.23812199999998</v>
      </c>
      <c r="T371">
        <v>449.360964519243</v>
      </c>
      <c r="U371">
        <v>0.23539114407689801</v>
      </c>
      <c r="V371">
        <v>0.119439353492994</v>
      </c>
      <c r="W371">
        <v>0</v>
      </c>
      <c r="X371">
        <v>15203.4</v>
      </c>
      <c r="Y371">
        <v>36.65</v>
      </c>
      <c r="Z371">
        <v>64024.5312414734</v>
      </c>
      <c r="AA371">
        <v>18</v>
      </c>
      <c r="AB371">
        <v>10.6476977353342</v>
      </c>
      <c r="AC371">
        <v>4</v>
      </c>
      <c r="AD371">
        <v>97.559530499999994</v>
      </c>
      <c r="AE371">
        <v>0.18429999999999999</v>
      </c>
      <c r="AF371">
        <v>0.126795276438572</v>
      </c>
      <c r="AG371">
        <v>0.110126637521459</v>
      </c>
      <c r="AH371">
        <v>0.23824468211132399</v>
      </c>
      <c r="AI371">
        <v>212.69065045367401</v>
      </c>
      <c r="AJ371">
        <v>16.1905291566265</v>
      </c>
      <c r="AK371">
        <v>1.24893662650602</v>
      </c>
      <c r="AL371">
        <v>3.37267048192771</v>
      </c>
      <c r="AM371">
        <v>0.5</v>
      </c>
      <c r="AN371">
        <v>1.0871110569779301</v>
      </c>
      <c r="AO371">
        <v>39</v>
      </c>
      <c r="AP371">
        <v>1.11731843575419E-2</v>
      </c>
      <c r="AQ371">
        <v>4.54</v>
      </c>
      <c r="AR371">
        <v>5.1921797062627002</v>
      </c>
      <c r="AS371">
        <v>-20369.18</v>
      </c>
      <c r="AT371">
        <v>0.61648968723198605</v>
      </c>
      <c r="AU371">
        <v>6831830.7400000002</v>
      </c>
    </row>
    <row r="372" spans="1:47" ht="15" x14ac:dyDescent="0.25">
      <c r="A372" t="s">
        <v>1343</v>
      </c>
      <c r="B372" t="s">
        <v>247</v>
      </c>
      <c r="C372" t="s">
        <v>199</v>
      </c>
      <c r="D372" t="s">
        <v>951</v>
      </c>
      <c r="E372">
        <v>79.772999999999996</v>
      </c>
      <c r="F372">
        <v>-11.73</v>
      </c>
      <c r="G372" s="129">
        <v>2963166</v>
      </c>
      <c r="H372">
        <v>0.57867790316491496</v>
      </c>
      <c r="I372">
        <v>2772373</v>
      </c>
      <c r="J372">
        <v>0</v>
      </c>
      <c r="K372">
        <v>0.75065183720510598</v>
      </c>
      <c r="L372" s="130">
        <v>152867.60750000001</v>
      </c>
      <c r="M372" s="129">
        <v>36821</v>
      </c>
      <c r="N372">
        <v>280</v>
      </c>
      <c r="O372">
        <v>358.19381499999997</v>
      </c>
      <c r="P372">
        <v>20.329999999999998</v>
      </c>
      <c r="Q372">
        <v>-241.55</v>
      </c>
      <c r="R372">
        <v>15774.9</v>
      </c>
      <c r="S372">
        <v>5671.6734379999998</v>
      </c>
      <c r="T372">
        <v>8057.3962704789101</v>
      </c>
      <c r="U372">
        <v>0.70676602484601603</v>
      </c>
      <c r="V372">
        <v>0.28615205895427998</v>
      </c>
      <c r="W372">
        <v>2.9900706000414801E-3</v>
      </c>
      <c r="X372">
        <v>11104.1</v>
      </c>
      <c r="Y372">
        <v>434.04</v>
      </c>
      <c r="Z372">
        <v>64168.406206801199</v>
      </c>
      <c r="AA372">
        <v>12.075921908893701</v>
      </c>
      <c r="AB372">
        <v>13.0671676297115</v>
      </c>
      <c r="AC372">
        <v>38</v>
      </c>
      <c r="AD372">
        <v>149.254564157895</v>
      </c>
      <c r="AE372">
        <v>0.36859999999999998</v>
      </c>
      <c r="AF372">
        <v>0.102242040633859</v>
      </c>
      <c r="AG372">
        <v>0.161910652690374</v>
      </c>
      <c r="AH372">
        <v>0.26831591555406697</v>
      </c>
      <c r="AI372">
        <v>180.971279679661</v>
      </c>
      <c r="AJ372">
        <v>9.2656713983690704</v>
      </c>
      <c r="AK372">
        <v>1.5667847448875201</v>
      </c>
      <c r="AL372">
        <v>5.0829638351146196</v>
      </c>
      <c r="AM372">
        <v>2.9</v>
      </c>
      <c r="AN372">
        <v>0.71084735911906105</v>
      </c>
      <c r="AO372">
        <v>24</v>
      </c>
      <c r="AP372">
        <v>2.8971511347175301E-2</v>
      </c>
      <c r="AQ372">
        <v>75.459999999999994</v>
      </c>
      <c r="AR372">
        <v>3.08281189895213</v>
      </c>
      <c r="AS372">
        <v>264617.46999999997</v>
      </c>
      <c r="AT372">
        <v>0.47046667310843399</v>
      </c>
      <c r="AU372">
        <v>89469872.109999999</v>
      </c>
    </row>
    <row r="373" spans="1:47" ht="15" x14ac:dyDescent="0.25">
      <c r="A373" t="s">
        <v>1344</v>
      </c>
      <c r="B373" t="s">
        <v>379</v>
      </c>
      <c r="C373" t="s">
        <v>148</v>
      </c>
      <c r="D373" t="s">
        <v>951</v>
      </c>
      <c r="E373">
        <v>79.509</v>
      </c>
      <c r="F373">
        <v>-4.0599999999999996</v>
      </c>
      <c r="G373" s="129">
        <v>703227</v>
      </c>
      <c r="H373">
        <v>0.40496561298405598</v>
      </c>
      <c r="I373">
        <v>640671</v>
      </c>
      <c r="J373">
        <v>0</v>
      </c>
      <c r="K373">
        <v>0.72019741148545802</v>
      </c>
      <c r="L373" s="130">
        <v>186033.66399999999</v>
      </c>
      <c r="M373" s="129">
        <v>35215</v>
      </c>
      <c r="N373">
        <v>55</v>
      </c>
      <c r="O373">
        <v>15.898755</v>
      </c>
      <c r="P373">
        <v>0</v>
      </c>
      <c r="Q373">
        <v>69.62</v>
      </c>
      <c r="R373">
        <v>17859.2</v>
      </c>
      <c r="S373">
        <v>870.87884199999996</v>
      </c>
      <c r="T373">
        <v>1263.94950612242</v>
      </c>
      <c r="U373">
        <v>0.66411147924064495</v>
      </c>
      <c r="V373">
        <v>0.24793596030433801</v>
      </c>
      <c r="W373">
        <v>7.9701591831760205E-3</v>
      </c>
      <c r="X373">
        <v>12305.3</v>
      </c>
      <c r="Y373">
        <v>72</v>
      </c>
      <c r="Z373">
        <v>58624.25</v>
      </c>
      <c r="AA373">
        <v>14.2777777777778</v>
      </c>
      <c r="AB373">
        <v>12.0955394722222</v>
      </c>
      <c r="AC373">
        <v>10.3</v>
      </c>
      <c r="AD373">
        <v>84.551343883495093</v>
      </c>
      <c r="AE373">
        <v>0.18429999999999999</v>
      </c>
      <c r="AF373">
        <v>0.111319279868444</v>
      </c>
      <c r="AG373">
        <v>0.19547141342199401</v>
      </c>
      <c r="AH373">
        <v>0.311879825091045</v>
      </c>
      <c r="AI373">
        <v>239.34672648758601</v>
      </c>
      <c r="AJ373">
        <v>12.9299905489297</v>
      </c>
      <c r="AK373">
        <v>2.0319306089943501</v>
      </c>
      <c r="AL373">
        <v>5.2235076903886899</v>
      </c>
      <c r="AM373">
        <v>0</v>
      </c>
      <c r="AN373">
        <v>0.72716052159155897</v>
      </c>
      <c r="AO373">
        <v>79</v>
      </c>
      <c r="AP373">
        <v>0</v>
      </c>
      <c r="AQ373">
        <v>2.86</v>
      </c>
      <c r="AR373">
        <v>3.8248462029726</v>
      </c>
      <c r="AS373">
        <v>-13536.39</v>
      </c>
      <c r="AT373">
        <v>0.64977146639902195</v>
      </c>
      <c r="AU373">
        <v>15553240.33</v>
      </c>
    </row>
    <row r="374" spans="1:47" ht="15" x14ac:dyDescent="0.25">
      <c r="A374" t="s">
        <v>1345</v>
      </c>
      <c r="B374" t="s">
        <v>381</v>
      </c>
      <c r="C374" t="s">
        <v>191</v>
      </c>
      <c r="D374" t="s">
        <v>950</v>
      </c>
      <c r="E374">
        <v>74.774000000000001</v>
      </c>
      <c r="F374">
        <v>-1.23</v>
      </c>
      <c r="G374" s="129">
        <v>1476730</v>
      </c>
      <c r="H374">
        <v>0.30179714608552399</v>
      </c>
      <c r="I374">
        <v>1476730</v>
      </c>
      <c r="J374">
        <v>0</v>
      </c>
      <c r="K374">
        <v>0.60887946382688396</v>
      </c>
      <c r="L374" s="130">
        <v>129246.3839</v>
      </c>
      <c r="M374" s="129">
        <v>36319.5</v>
      </c>
      <c r="N374">
        <v>42</v>
      </c>
      <c r="O374">
        <v>40.928649999999998</v>
      </c>
      <c r="P374">
        <v>1</v>
      </c>
      <c r="Q374">
        <v>-83.69</v>
      </c>
      <c r="R374">
        <v>15474.6</v>
      </c>
      <c r="S374">
        <v>828.81358599999999</v>
      </c>
      <c r="T374">
        <v>1041.86695354467</v>
      </c>
      <c r="U374">
        <v>0.60933174423132597</v>
      </c>
      <c r="V374">
        <v>0.166830582094247</v>
      </c>
      <c r="W374">
        <v>0</v>
      </c>
      <c r="X374">
        <v>12310.1</v>
      </c>
      <c r="Y374">
        <v>63.7</v>
      </c>
      <c r="Z374">
        <v>59299.601098901097</v>
      </c>
      <c r="AA374">
        <v>12.4588235294118</v>
      </c>
      <c r="AB374">
        <v>13.011202291993699</v>
      </c>
      <c r="AC374">
        <v>8.9600000000000009</v>
      </c>
      <c r="AD374">
        <v>92.501516294642798</v>
      </c>
      <c r="AE374">
        <v>0.55279999999999996</v>
      </c>
      <c r="AF374">
        <v>0.11813022008940099</v>
      </c>
      <c r="AG374">
        <v>0.18685743004161301</v>
      </c>
      <c r="AH374">
        <v>0.30561161852463598</v>
      </c>
      <c r="AI374">
        <v>248.656638212974</v>
      </c>
      <c r="AJ374">
        <v>9.8192075306904805</v>
      </c>
      <c r="AK374">
        <v>2.8952275704789199</v>
      </c>
      <c r="AL374">
        <v>3.0102473191324202</v>
      </c>
      <c r="AM374">
        <v>0.5</v>
      </c>
      <c r="AN374">
        <v>1.07383327793383</v>
      </c>
      <c r="AO374">
        <v>22</v>
      </c>
      <c r="AP374">
        <v>0</v>
      </c>
      <c r="AQ374">
        <v>18.5</v>
      </c>
      <c r="AR374">
        <v>4.4726437194023196</v>
      </c>
      <c r="AS374">
        <v>-70992.990000000005</v>
      </c>
      <c r="AT374">
        <v>0.510656311670172</v>
      </c>
      <c r="AU374">
        <v>12825520.76</v>
      </c>
    </row>
    <row r="375" spans="1:47" ht="15" x14ac:dyDescent="0.25">
      <c r="A375" t="s">
        <v>1346</v>
      </c>
      <c r="B375" t="s">
        <v>612</v>
      </c>
      <c r="C375" t="s">
        <v>271</v>
      </c>
      <c r="D375" t="s">
        <v>951</v>
      </c>
      <c r="E375">
        <v>97.686000000000007</v>
      </c>
      <c r="F375">
        <v>-2.85</v>
      </c>
      <c r="G375" s="129">
        <v>1260340</v>
      </c>
      <c r="H375">
        <v>0.60217687552912402</v>
      </c>
      <c r="I375">
        <v>1260339</v>
      </c>
      <c r="J375">
        <v>1.36466868123619E-2</v>
      </c>
      <c r="K375">
        <v>0.65260774462864202</v>
      </c>
      <c r="L375" s="130">
        <v>211252.5307</v>
      </c>
      <c r="M375" s="129">
        <v>46054</v>
      </c>
      <c r="N375">
        <v>91</v>
      </c>
      <c r="O375">
        <v>5.7217710000000004</v>
      </c>
      <c r="P375">
        <v>0</v>
      </c>
      <c r="Q375">
        <v>155.94999999999999</v>
      </c>
      <c r="R375">
        <v>15355</v>
      </c>
      <c r="S375">
        <v>572.07370400000002</v>
      </c>
      <c r="T375">
        <v>611.699448166867</v>
      </c>
      <c r="U375">
        <v>0.27331386132021901</v>
      </c>
      <c r="V375">
        <v>5.1789547033610897E-2</v>
      </c>
      <c r="W375">
        <v>0</v>
      </c>
      <c r="X375">
        <v>14360.3</v>
      </c>
      <c r="Y375">
        <v>34.53</v>
      </c>
      <c r="Z375">
        <v>63564.8140747176</v>
      </c>
      <c r="AA375">
        <v>12.4864864864865</v>
      </c>
      <c r="AB375">
        <v>16.567440023168299</v>
      </c>
      <c r="AC375">
        <v>3.75</v>
      </c>
      <c r="AD375">
        <v>152.552987733333</v>
      </c>
      <c r="AE375">
        <v>0.18429999999999999</v>
      </c>
      <c r="AF375">
        <v>0.120850775054631</v>
      </c>
      <c r="AG375">
        <v>0.177352445720978</v>
      </c>
      <c r="AH375">
        <v>0.30631030656331898</v>
      </c>
      <c r="AI375">
        <v>127.75626547589</v>
      </c>
      <c r="AJ375">
        <v>14.688184330788401</v>
      </c>
      <c r="AK375">
        <v>1.88038858331281</v>
      </c>
      <c r="AL375">
        <v>5.7714762061133502</v>
      </c>
      <c r="AM375">
        <v>2</v>
      </c>
      <c r="AN375">
        <v>0.92568745793745</v>
      </c>
      <c r="AO375">
        <v>40</v>
      </c>
      <c r="AP375">
        <v>0</v>
      </c>
      <c r="AQ375">
        <v>5.8</v>
      </c>
      <c r="AR375">
        <v>7.4143195456493798</v>
      </c>
      <c r="AS375">
        <v>-118277.62</v>
      </c>
      <c r="AT375">
        <v>0.50611194206076204</v>
      </c>
      <c r="AU375">
        <v>8784196.3399999999</v>
      </c>
    </row>
    <row r="376" spans="1:47" ht="15" x14ac:dyDescent="0.25">
      <c r="A376" t="s">
        <v>1347</v>
      </c>
      <c r="B376" t="s">
        <v>253</v>
      </c>
      <c r="C376" t="s">
        <v>191</v>
      </c>
      <c r="D376" t="s">
        <v>950</v>
      </c>
      <c r="E376">
        <v>79.855000000000004</v>
      </c>
      <c r="F376">
        <v>-0.87</v>
      </c>
      <c r="G376" s="129">
        <v>4323728</v>
      </c>
      <c r="H376">
        <v>0.45932828825201899</v>
      </c>
      <c r="I376">
        <v>4323728</v>
      </c>
      <c r="J376">
        <v>8.0919566102403192E-3</v>
      </c>
      <c r="K376">
        <v>0.55452068285962797</v>
      </c>
      <c r="L376" s="130">
        <v>102690.8092</v>
      </c>
      <c r="M376" s="129">
        <v>32464</v>
      </c>
      <c r="N376">
        <v>23</v>
      </c>
      <c r="O376">
        <v>236.935371</v>
      </c>
      <c r="P376">
        <v>8</v>
      </c>
      <c r="Q376">
        <v>-139.69999999999999</v>
      </c>
      <c r="R376">
        <v>14975.6</v>
      </c>
      <c r="S376">
        <v>1902.2384420000001</v>
      </c>
      <c r="T376">
        <v>2569.1288149575298</v>
      </c>
      <c r="U376">
        <v>0.85274182835592205</v>
      </c>
      <c r="V376">
        <v>0.156256446319888</v>
      </c>
      <c r="W376">
        <v>3.1541787125759298E-3</v>
      </c>
      <c r="X376">
        <v>11088.2</v>
      </c>
      <c r="Y376">
        <v>135.5</v>
      </c>
      <c r="Z376">
        <v>67053.491955719495</v>
      </c>
      <c r="AA376">
        <v>16.557692307692299</v>
      </c>
      <c r="AB376">
        <v>14.038660088560899</v>
      </c>
      <c r="AC376">
        <v>10.24</v>
      </c>
      <c r="AD376">
        <v>185.76547285156201</v>
      </c>
      <c r="AE376">
        <v>0.40539999999999998</v>
      </c>
      <c r="AF376">
        <v>0.10310074486468</v>
      </c>
      <c r="AG376">
        <v>0.15827424135170001</v>
      </c>
      <c r="AH376">
        <v>0.26229101543164801</v>
      </c>
      <c r="AI376">
        <v>194.512944240037</v>
      </c>
      <c r="AJ376">
        <v>7.6399719196778504</v>
      </c>
      <c r="AK376">
        <v>1.81308021404827</v>
      </c>
      <c r="AL376">
        <v>2.6439473798005499</v>
      </c>
      <c r="AM376">
        <v>0.5</v>
      </c>
      <c r="AN376">
        <v>1.46757293303676</v>
      </c>
      <c r="AO376">
        <v>9</v>
      </c>
      <c r="AP376">
        <v>5.87659157688541E-2</v>
      </c>
      <c r="AQ376">
        <v>109</v>
      </c>
      <c r="AR376">
        <v>4.0310946935628902</v>
      </c>
      <c r="AS376">
        <v>32157.26</v>
      </c>
      <c r="AT376">
        <v>0.59984009559243701</v>
      </c>
      <c r="AU376">
        <v>28487101.02</v>
      </c>
    </row>
    <row r="377" spans="1:47" ht="15" x14ac:dyDescent="0.25">
      <c r="A377" t="s">
        <v>1348</v>
      </c>
      <c r="B377" t="s">
        <v>634</v>
      </c>
      <c r="C377" t="s">
        <v>344</v>
      </c>
      <c r="D377" t="s">
        <v>952</v>
      </c>
      <c r="E377">
        <v>85.534000000000006</v>
      </c>
      <c r="F377">
        <v>-10.69</v>
      </c>
      <c r="G377" s="129">
        <v>1761326</v>
      </c>
      <c r="H377">
        <v>0.92941560609434604</v>
      </c>
      <c r="I377">
        <v>2006120</v>
      </c>
      <c r="J377">
        <v>0</v>
      </c>
      <c r="K377">
        <v>0.50806035727802601</v>
      </c>
      <c r="L377" s="130">
        <v>807414.99809999997</v>
      </c>
      <c r="M377" s="129">
        <v>41875</v>
      </c>
      <c r="N377">
        <v>37</v>
      </c>
      <c r="O377">
        <v>18.413532</v>
      </c>
      <c r="P377">
        <v>0</v>
      </c>
      <c r="Q377">
        <v>115.95</v>
      </c>
      <c r="R377">
        <v>21789.9</v>
      </c>
      <c r="S377">
        <v>1049.793371</v>
      </c>
      <c r="T377">
        <v>1235.9098084186501</v>
      </c>
      <c r="U377">
        <v>0.48013204209878801</v>
      </c>
      <c r="V377">
        <v>0.13131658553785999</v>
      </c>
      <c r="W377">
        <v>0</v>
      </c>
      <c r="X377">
        <v>18508.599999999999</v>
      </c>
      <c r="Y377">
        <v>71</v>
      </c>
      <c r="Z377">
        <v>71793.435070422594</v>
      </c>
      <c r="AA377">
        <v>16.632911392405099</v>
      </c>
      <c r="AB377">
        <v>14.7858221267606</v>
      </c>
      <c r="AC377">
        <v>8</v>
      </c>
      <c r="AD377">
        <v>131.224171375</v>
      </c>
      <c r="AE377">
        <v>0.44230000000000003</v>
      </c>
      <c r="AF377">
        <v>0.106639340737902</v>
      </c>
      <c r="AG377">
        <v>0.249175683100749</v>
      </c>
      <c r="AH377">
        <v>0.36035053100146602</v>
      </c>
      <c r="AI377">
        <v>189.09054437151701</v>
      </c>
      <c r="AJ377">
        <v>29.616006569071001</v>
      </c>
      <c r="AK377">
        <v>1.42095760329663</v>
      </c>
      <c r="AL377">
        <v>4.7775974529737102</v>
      </c>
      <c r="AM377">
        <v>0</v>
      </c>
      <c r="AN377">
        <v>1.3182823123090499</v>
      </c>
      <c r="AO377">
        <v>238</v>
      </c>
      <c r="AP377">
        <v>0</v>
      </c>
      <c r="AQ377">
        <v>2.6</v>
      </c>
      <c r="AR377">
        <v>3.8902683115074002</v>
      </c>
      <c r="AS377">
        <v>-62175.5</v>
      </c>
      <c r="AT377">
        <v>0.380302352746414</v>
      </c>
      <c r="AU377">
        <v>22874914.609999999</v>
      </c>
    </row>
    <row r="378" spans="1:47" ht="15" x14ac:dyDescent="0.25">
      <c r="A378" t="s">
        <v>1349</v>
      </c>
      <c r="B378" t="s">
        <v>726</v>
      </c>
      <c r="C378" t="s">
        <v>97</v>
      </c>
      <c r="D378" t="s">
        <v>950</v>
      </c>
      <c r="E378">
        <v>98.997</v>
      </c>
      <c r="F378">
        <v>-0.24</v>
      </c>
      <c r="G378" s="129">
        <v>-431855</v>
      </c>
      <c r="H378">
        <v>0.28808290635199402</v>
      </c>
      <c r="I378">
        <v>-1181855</v>
      </c>
      <c r="J378">
        <v>0</v>
      </c>
      <c r="K378">
        <v>0.75708049766487995</v>
      </c>
      <c r="L378" s="130">
        <v>336172.31099999999</v>
      </c>
      <c r="M378" s="129">
        <v>52557</v>
      </c>
      <c r="N378">
        <v>113</v>
      </c>
      <c r="O378">
        <v>32.392543000000003</v>
      </c>
      <c r="P378">
        <v>13.97</v>
      </c>
      <c r="Q378">
        <v>-9.93</v>
      </c>
      <c r="R378">
        <v>18468.599999999999</v>
      </c>
      <c r="S378">
        <v>3293.2982059999999</v>
      </c>
      <c r="T378">
        <v>3927.8852780889501</v>
      </c>
      <c r="U378">
        <v>0.17247881256702699</v>
      </c>
      <c r="V378">
        <v>0.14027942752293801</v>
      </c>
      <c r="W378">
        <v>1.2330079591948101E-2</v>
      </c>
      <c r="X378">
        <v>15484.8</v>
      </c>
      <c r="Y378">
        <v>223.67</v>
      </c>
      <c r="Z378">
        <v>84195.645370411803</v>
      </c>
      <c r="AA378">
        <v>16.366812227074199</v>
      </c>
      <c r="AB378">
        <v>14.7239156167568</v>
      </c>
      <c r="AC378">
        <v>23</v>
      </c>
      <c r="AD378">
        <v>143.186878521739</v>
      </c>
      <c r="AE378">
        <v>0.33169999999999999</v>
      </c>
      <c r="AF378">
        <v>0.109327411516852</v>
      </c>
      <c r="AG378">
        <v>0.17956191787162101</v>
      </c>
      <c r="AH378">
        <v>0.29155561470967201</v>
      </c>
      <c r="AI378">
        <v>177.441265092652</v>
      </c>
      <c r="AJ378">
        <v>11.997803537845201</v>
      </c>
      <c r="AK378">
        <v>1.4052135558647201</v>
      </c>
      <c r="AL378">
        <v>4.8750014802341699</v>
      </c>
      <c r="AM378">
        <v>0</v>
      </c>
      <c r="AN378">
        <v>0.96983948328474401</v>
      </c>
      <c r="AO378">
        <v>28</v>
      </c>
      <c r="AP378">
        <v>9.9418040737148397E-2</v>
      </c>
      <c r="AQ378">
        <v>70.180000000000007</v>
      </c>
      <c r="AR378">
        <v>4.7431807428034496</v>
      </c>
      <c r="AS378">
        <v>243545.3</v>
      </c>
      <c r="AT378">
        <v>0.37918083254060297</v>
      </c>
      <c r="AU378">
        <v>60822652.770000003</v>
      </c>
    </row>
    <row r="379" spans="1:47" ht="15" x14ac:dyDescent="0.25">
      <c r="A379" t="s">
        <v>1350</v>
      </c>
      <c r="B379" t="s">
        <v>780</v>
      </c>
      <c r="C379" t="s">
        <v>123</v>
      </c>
      <c r="D379" t="s">
        <v>950</v>
      </c>
      <c r="E379">
        <v>81.028999999999996</v>
      </c>
      <c r="F379">
        <v>-0.63</v>
      </c>
      <c r="G379" s="129">
        <v>127640</v>
      </c>
      <c r="H379">
        <v>0.59669878222289896</v>
      </c>
      <c r="I379">
        <v>505710</v>
      </c>
      <c r="J379">
        <v>2.9155576702621401E-2</v>
      </c>
      <c r="K379">
        <v>0.70351603865027201</v>
      </c>
      <c r="L379" s="130">
        <v>233318.21460000001</v>
      </c>
      <c r="M379" s="129">
        <v>39789</v>
      </c>
      <c r="N379">
        <v>17</v>
      </c>
      <c r="O379">
        <v>11.781072999999999</v>
      </c>
      <c r="P379">
        <v>0</v>
      </c>
      <c r="Q379">
        <v>-11.93</v>
      </c>
      <c r="R379">
        <v>19558.5</v>
      </c>
      <c r="S379">
        <v>582.17610500000001</v>
      </c>
      <c r="T379">
        <v>749.65620297667795</v>
      </c>
      <c r="U379">
        <v>0.55640214570469204</v>
      </c>
      <c r="V379">
        <v>0.21395470018474899</v>
      </c>
      <c r="W379">
        <v>6.7536712108787096E-3</v>
      </c>
      <c r="X379">
        <v>15188.9</v>
      </c>
      <c r="Y379">
        <v>55.66</v>
      </c>
      <c r="Z379">
        <v>67241.898670499504</v>
      </c>
      <c r="AA379">
        <v>14.492063492063499</v>
      </c>
      <c r="AB379">
        <v>10.4595060186849</v>
      </c>
      <c r="AC379">
        <v>5.86</v>
      </c>
      <c r="AD379">
        <v>99.347458191126293</v>
      </c>
      <c r="AE379">
        <v>0.2334</v>
      </c>
      <c r="AF379">
        <v>0.10370671223833799</v>
      </c>
      <c r="AG379">
        <v>0.17840513558924301</v>
      </c>
      <c r="AH379">
        <v>0.28722014684555502</v>
      </c>
      <c r="AI379">
        <v>127.452843499992</v>
      </c>
      <c r="AJ379">
        <v>19.353277628032298</v>
      </c>
      <c r="AK379">
        <v>4.4879943396226398</v>
      </c>
      <c r="AL379">
        <v>8.5011129380053898</v>
      </c>
      <c r="AM379">
        <v>2</v>
      </c>
      <c r="AN379">
        <v>0.95544569655066003</v>
      </c>
      <c r="AO379">
        <v>37</v>
      </c>
      <c r="AP379">
        <v>1.2820512820512799E-2</v>
      </c>
      <c r="AQ379">
        <v>7.05</v>
      </c>
      <c r="AR379">
        <v>5.26097195700474</v>
      </c>
      <c r="AS379">
        <v>-77048.52</v>
      </c>
      <c r="AT379">
        <v>0.54592110444351205</v>
      </c>
      <c r="AU379">
        <v>11386475.800000001</v>
      </c>
    </row>
    <row r="380" spans="1:47" ht="15" x14ac:dyDescent="0.25">
      <c r="A380" t="s">
        <v>1351</v>
      </c>
      <c r="B380" t="s">
        <v>254</v>
      </c>
      <c r="C380" t="s">
        <v>99</v>
      </c>
      <c r="D380" t="s">
        <v>954</v>
      </c>
      <c r="E380">
        <v>100.21299999999999</v>
      </c>
      <c r="F380">
        <v>2.44</v>
      </c>
      <c r="G380" s="129">
        <v>566392</v>
      </c>
      <c r="H380">
        <v>0.49581188707872298</v>
      </c>
      <c r="I380">
        <v>1167749</v>
      </c>
      <c r="J380">
        <v>0</v>
      </c>
      <c r="K380">
        <v>0.84949597102396301</v>
      </c>
      <c r="L380" s="130">
        <v>224913.88560000001</v>
      </c>
      <c r="M380" s="129">
        <v>46865.5</v>
      </c>
      <c r="N380">
        <v>134</v>
      </c>
      <c r="O380">
        <v>47.856786</v>
      </c>
      <c r="P380">
        <v>0</v>
      </c>
      <c r="Q380">
        <v>-28.6</v>
      </c>
      <c r="R380">
        <v>13609.5</v>
      </c>
      <c r="S380">
        <v>4348.271084</v>
      </c>
      <c r="T380">
        <v>5176.8206656105904</v>
      </c>
      <c r="U380">
        <v>0.29236881198090497</v>
      </c>
      <c r="V380">
        <v>0.13905268147260699</v>
      </c>
      <c r="W380">
        <v>1.12416238674415E-2</v>
      </c>
      <c r="X380">
        <v>11431.3</v>
      </c>
      <c r="Y380">
        <v>283.10000000000002</v>
      </c>
      <c r="Z380">
        <v>71050.913740727701</v>
      </c>
      <c r="AA380">
        <v>15.638225255972699</v>
      </c>
      <c r="AB380">
        <v>15.3594881102084</v>
      </c>
      <c r="AC380">
        <v>32</v>
      </c>
      <c r="AD380">
        <v>135.883471375</v>
      </c>
      <c r="AE380">
        <v>0.20880000000000001</v>
      </c>
      <c r="AF380">
        <v>0.100756867376394</v>
      </c>
      <c r="AG380">
        <v>0.197352956909604</v>
      </c>
      <c r="AH380">
        <v>0.30043068981875398</v>
      </c>
      <c r="AI380">
        <v>175.10269835789299</v>
      </c>
      <c r="AJ380">
        <v>5.6163551590897702</v>
      </c>
      <c r="AK380">
        <v>1.09283028235053</v>
      </c>
      <c r="AL380">
        <v>2.5458596075093798</v>
      </c>
      <c r="AM380">
        <v>2.4</v>
      </c>
      <c r="AN380">
        <v>0.69035167892500804</v>
      </c>
      <c r="AO380">
        <v>15</v>
      </c>
      <c r="AP380">
        <v>3.5322195704057299E-2</v>
      </c>
      <c r="AQ380">
        <v>136.72999999999999</v>
      </c>
      <c r="AR380">
        <v>5.3108462518608599</v>
      </c>
      <c r="AS380">
        <v>-49259.909999999902</v>
      </c>
      <c r="AT380">
        <v>0.401623227469106</v>
      </c>
      <c r="AU380">
        <v>59177722.939999998</v>
      </c>
    </row>
    <row r="381" spans="1:47" ht="15" x14ac:dyDescent="0.25">
      <c r="A381" t="s">
        <v>1352</v>
      </c>
      <c r="B381" t="s">
        <v>775</v>
      </c>
      <c r="C381" t="s">
        <v>129</v>
      </c>
      <c r="D381" t="s">
        <v>952</v>
      </c>
      <c r="E381">
        <v>82.186000000000007</v>
      </c>
      <c r="F381">
        <v>-9.2799999999999994</v>
      </c>
      <c r="G381" s="129">
        <v>29371</v>
      </c>
      <c r="H381">
        <v>0.221940474819808</v>
      </c>
      <c r="I381">
        <v>29371</v>
      </c>
      <c r="J381">
        <v>0</v>
      </c>
      <c r="K381">
        <v>0.80932696901963197</v>
      </c>
      <c r="L381" s="130">
        <v>198190.30540000001</v>
      </c>
      <c r="M381" s="129">
        <v>40369</v>
      </c>
      <c r="N381">
        <v>17</v>
      </c>
      <c r="O381">
        <v>5.1600489999999999</v>
      </c>
      <c r="P381">
        <v>0</v>
      </c>
      <c r="Q381">
        <v>-30.31</v>
      </c>
      <c r="R381">
        <v>16898.900000000001</v>
      </c>
      <c r="S381">
        <v>558.83724199999995</v>
      </c>
      <c r="T381">
        <v>658.92424957902006</v>
      </c>
      <c r="U381">
        <v>0.133014136162386</v>
      </c>
      <c r="V381">
        <v>0.17864794880653301</v>
      </c>
      <c r="W381">
        <v>1.6216091768629801E-2</v>
      </c>
      <c r="X381">
        <v>14332</v>
      </c>
      <c r="Y381">
        <v>48.78</v>
      </c>
      <c r="Z381">
        <v>60181.240467404699</v>
      </c>
      <c r="AA381">
        <v>13.156862745098</v>
      </c>
      <c r="AB381">
        <v>11.4562780237802</v>
      </c>
      <c r="AC381">
        <v>8</v>
      </c>
      <c r="AD381">
        <v>69.854655249999993</v>
      </c>
      <c r="AE381">
        <v>0.30709999999999998</v>
      </c>
      <c r="AF381">
        <v>0.13529825633526901</v>
      </c>
      <c r="AG381">
        <v>0.15898063537041199</v>
      </c>
      <c r="AH381">
        <v>0.30221211369489398</v>
      </c>
      <c r="AI381">
        <v>195.11584376475801</v>
      </c>
      <c r="AJ381">
        <v>8.8473021332012696</v>
      </c>
      <c r="AK381">
        <v>1.2355602633944101</v>
      </c>
      <c r="AL381">
        <v>4.0413418257855103</v>
      </c>
      <c r="AM381">
        <v>4.0999999999999996</v>
      </c>
      <c r="AN381">
        <v>1.10514562958193</v>
      </c>
      <c r="AO381">
        <v>77</v>
      </c>
      <c r="AP381">
        <v>0</v>
      </c>
      <c r="AQ381">
        <v>2.31</v>
      </c>
      <c r="AR381">
        <v>4.0588113813676001</v>
      </c>
      <c r="AS381">
        <v>35746.46</v>
      </c>
      <c r="AT381">
        <v>0.51729432401238096</v>
      </c>
      <c r="AU381">
        <v>9443720.0600000005</v>
      </c>
    </row>
    <row r="382" spans="1:47" ht="15" x14ac:dyDescent="0.25">
      <c r="A382" t="s">
        <v>1353</v>
      </c>
      <c r="B382" t="s">
        <v>255</v>
      </c>
      <c r="C382" t="s">
        <v>144</v>
      </c>
      <c r="D382" t="s">
        <v>951</v>
      </c>
      <c r="E382">
        <v>55.225000000000001</v>
      </c>
      <c r="F382">
        <v>-5.51</v>
      </c>
      <c r="G382" s="129">
        <v>3648205</v>
      </c>
      <c r="H382">
        <v>0.36505153121113698</v>
      </c>
      <c r="I382">
        <v>3648205</v>
      </c>
      <c r="J382">
        <v>0</v>
      </c>
      <c r="K382">
        <v>0.639103982372353</v>
      </c>
      <c r="L382" s="130">
        <v>77855.816699999996</v>
      </c>
      <c r="M382" s="129">
        <v>34517</v>
      </c>
      <c r="N382">
        <v>22</v>
      </c>
      <c r="O382">
        <v>202.44282899999999</v>
      </c>
      <c r="P382">
        <v>170.45</v>
      </c>
      <c r="Q382">
        <v>-34.700000000000003</v>
      </c>
      <c r="R382">
        <v>17416</v>
      </c>
      <c r="S382">
        <v>1309.6132009999999</v>
      </c>
      <c r="T382">
        <v>1958.9847140731999</v>
      </c>
      <c r="U382">
        <v>1</v>
      </c>
      <c r="V382">
        <v>0.219500695152202</v>
      </c>
      <c r="W382">
        <v>3.76859388423346E-2</v>
      </c>
      <c r="X382">
        <v>11642.9</v>
      </c>
      <c r="Y382">
        <v>107.44</v>
      </c>
      <c r="Z382">
        <v>71166.603499627701</v>
      </c>
      <c r="AA382">
        <v>11.2972972972973</v>
      </c>
      <c r="AB382">
        <v>12.189251684661199</v>
      </c>
      <c r="AC382">
        <v>24.5</v>
      </c>
      <c r="AD382">
        <v>53.453600040816298</v>
      </c>
      <c r="AE382">
        <v>0.41770000000000002</v>
      </c>
      <c r="AF382">
        <v>0.10839673739785</v>
      </c>
      <c r="AG382">
        <v>0.12710870546227199</v>
      </c>
      <c r="AH382">
        <v>0.23925217291401099</v>
      </c>
      <c r="AI382">
        <v>195.52719826317599</v>
      </c>
      <c r="AJ382">
        <v>6.3376172456212299</v>
      </c>
      <c r="AK382">
        <v>1.50211875890887</v>
      </c>
      <c r="AL382">
        <v>1.52358643313221</v>
      </c>
      <c r="AM382">
        <v>3.9</v>
      </c>
      <c r="AN382">
        <v>0.29777723719423999</v>
      </c>
      <c r="AO382">
        <v>2</v>
      </c>
      <c r="AP382">
        <v>3.5294117647058802E-2</v>
      </c>
      <c r="AQ382">
        <v>33.5</v>
      </c>
      <c r="AR382">
        <v>3.3720195009870499</v>
      </c>
      <c r="AS382">
        <v>57275.26</v>
      </c>
      <c r="AT382">
        <v>0.66521762083076197</v>
      </c>
      <c r="AU382">
        <v>22808271.219999999</v>
      </c>
    </row>
    <row r="383" spans="1:47" ht="15" x14ac:dyDescent="0.25">
      <c r="A383" t="s">
        <v>1354</v>
      </c>
      <c r="B383" t="s">
        <v>563</v>
      </c>
      <c r="C383" t="s">
        <v>199</v>
      </c>
      <c r="D383" t="s">
        <v>951</v>
      </c>
      <c r="E383">
        <v>82.963999999999999</v>
      </c>
      <c r="F383">
        <v>-3.53</v>
      </c>
      <c r="G383" s="129">
        <v>1012259</v>
      </c>
      <c r="H383">
        <v>0.65554756766267996</v>
      </c>
      <c r="I383">
        <v>701980</v>
      </c>
      <c r="J383">
        <v>1.00161952333586E-2</v>
      </c>
      <c r="K383">
        <v>0.72984885645852304</v>
      </c>
      <c r="L383" s="130">
        <v>203464.66889999999</v>
      </c>
      <c r="M383" s="129">
        <v>43020.5</v>
      </c>
      <c r="N383">
        <v>115</v>
      </c>
      <c r="O383">
        <v>55.194415999999997</v>
      </c>
      <c r="P383">
        <v>2.74</v>
      </c>
      <c r="Q383">
        <v>-1.48999999999998</v>
      </c>
      <c r="R383">
        <v>15177.9</v>
      </c>
      <c r="S383">
        <v>1448.1593230000001</v>
      </c>
      <c r="T383">
        <v>1837.3770941995699</v>
      </c>
      <c r="U383">
        <v>0.468789103669638</v>
      </c>
      <c r="V383">
        <v>0.21092257816441901</v>
      </c>
      <c r="W383">
        <v>6.9053175580736795E-4</v>
      </c>
      <c r="X383">
        <v>11962.7</v>
      </c>
      <c r="Y383">
        <v>110.45</v>
      </c>
      <c r="Z383">
        <v>61379.608872793098</v>
      </c>
      <c r="AA383">
        <v>12.9457364341085</v>
      </c>
      <c r="AB383">
        <v>13.1114470167497</v>
      </c>
      <c r="AC383">
        <v>17.34</v>
      </c>
      <c r="AD383">
        <v>83.515531891580196</v>
      </c>
      <c r="AE383">
        <v>0.28260000000000002</v>
      </c>
      <c r="AF383">
        <v>0.103378156342672</v>
      </c>
      <c r="AG383">
        <v>0.16968548800746799</v>
      </c>
      <c r="AH383">
        <v>0.275999969399149</v>
      </c>
      <c r="AI383">
        <v>209.54876661730401</v>
      </c>
      <c r="AJ383">
        <v>5.6295519673103502</v>
      </c>
      <c r="AK383">
        <v>1.17651331312199</v>
      </c>
      <c r="AL383">
        <v>2.6961054504712298</v>
      </c>
      <c r="AM383">
        <v>1.1000000000000001</v>
      </c>
      <c r="AN383">
        <v>1.3706648447252301</v>
      </c>
      <c r="AO383">
        <v>135</v>
      </c>
      <c r="AP383">
        <v>2.5606469002695399E-2</v>
      </c>
      <c r="AQ383">
        <v>5.23</v>
      </c>
      <c r="AR383">
        <v>4.25185975575525</v>
      </c>
      <c r="AS383">
        <v>-225208.54</v>
      </c>
      <c r="AT383">
        <v>0.56111843219400304</v>
      </c>
      <c r="AU383">
        <v>21980074.640000001</v>
      </c>
    </row>
    <row r="384" spans="1:47" ht="15" x14ac:dyDescent="0.25">
      <c r="A384" t="s">
        <v>1355</v>
      </c>
      <c r="B384" t="s">
        <v>256</v>
      </c>
      <c r="C384" t="s">
        <v>108</v>
      </c>
      <c r="D384" t="s">
        <v>950</v>
      </c>
      <c r="E384">
        <v>85.085999999999999</v>
      </c>
      <c r="F384">
        <v>-1.34</v>
      </c>
      <c r="G384" s="129">
        <v>5684232</v>
      </c>
      <c r="H384">
        <v>0.33350931059890998</v>
      </c>
      <c r="I384">
        <v>5434232</v>
      </c>
      <c r="J384">
        <v>4.8820773767786199E-3</v>
      </c>
      <c r="K384">
        <v>0.78603057482135597</v>
      </c>
      <c r="L384" s="130">
        <v>258588.02590000001</v>
      </c>
      <c r="M384" s="129">
        <v>45062</v>
      </c>
      <c r="N384">
        <v>59</v>
      </c>
      <c r="O384">
        <v>101.29395599999999</v>
      </c>
      <c r="P384">
        <v>57.71</v>
      </c>
      <c r="Q384">
        <v>-15.82</v>
      </c>
      <c r="R384">
        <v>17336.5</v>
      </c>
      <c r="S384">
        <v>3450.3354410000002</v>
      </c>
      <c r="T384">
        <v>4458.5233531711601</v>
      </c>
      <c r="U384">
        <v>0.52551837147592895</v>
      </c>
      <c r="V384">
        <v>0.152306904063708</v>
      </c>
      <c r="W384">
        <v>6.8157682063469796E-2</v>
      </c>
      <c r="X384">
        <v>13416.3</v>
      </c>
      <c r="Y384">
        <v>222.97</v>
      </c>
      <c r="Z384">
        <v>92243.099968605602</v>
      </c>
      <c r="AA384">
        <v>20.1120331950207</v>
      </c>
      <c r="AB384">
        <v>15.474438000627901</v>
      </c>
      <c r="AC384">
        <v>27</v>
      </c>
      <c r="AD384">
        <v>127.790201518519</v>
      </c>
      <c r="AE384">
        <v>0.30709999999999998</v>
      </c>
      <c r="AF384">
        <v>0.13049280931436</v>
      </c>
      <c r="AG384">
        <v>0.18353869650072599</v>
      </c>
      <c r="AH384">
        <v>0.31645441159035498</v>
      </c>
      <c r="AI384">
        <v>150.87054835721401</v>
      </c>
      <c r="AJ384">
        <v>7.5426285649519498</v>
      </c>
      <c r="AK384">
        <v>1.2622684486143601</v>
      </c>
      <c r="AL384">
        <v>5.09872145829251</v>
      </c>
      <c r="AM384">
        <v>1.95</v>
      </c>
      <c r="AN384">
        <v>0.85006083905361396</v>
      </c>
      <c r="AO384">
        <v>12</v>
      </c>
      <c r="AP384">
        <v>0.1003663003663</v>
      </c>
      <c r="AQ384">
        <v>96.92</v>
      </c>
      <c r="AR384">
        <v>3.7829805226737898</v>
      </c>
      <c r="AS384">
        <v>294858.06</v>
      </c>
      <c r="AT384">
        <v>0.41309349061377598</v>
      </c>
      <c r="AU384">
        <v>59816787.130000003</v>
      </c>
    </row>
    <row r="385" spans="1:47" ht="15" x14ac:dyDescent="0.25">
      <c r="A385" t="s">
        <v>1356</v>
      </c>
      <c r="B385" t="s">
        <v>257</v>
      </c>
      <c r="C385" t="s">
        <v>172</v>
      </c>
      <c r="D385" t="s">
        <v>953</v>
      </c>
      <c r="E385">
        <v>90.850999999999999</v>
      </c>
      <c r="F385">
        <v>26.52</v>
      </c>
      <c r="G385" s="129">
        <v>-463035</v>
      </c>
      <c r="H385">
        <v>0.499057343867637</v>
      </c>
      <c r="I385">
        <v>-814681</v>
      </c>
      <c r="J385">
        <v>0</v>
      </c>
      <c r="K385">
        <v>0.81944543859517405</v>
      </c>
      <c r="L385" s="130">
        <v>257921.94080000001</v>
      </c>
      <c r="M385" s="129">
        <v>53894</v>
      </c>
      <c r="N385">
        <v>126</v>
      </c>
      <c r="O385">
        <v>118.33087399999999</v>
      </c>
      <c r="P385">
        <v>8</v>
      </c>
      <c r="Q385">
        <v>-31.56</v>
      </c>
      <c r="R385">
        <v>12466.6</v>
      </c>
      <c r="S385">
        <v>4443.494361</v>
      </c>
      <c r="T385">
        <v>5373.8143743661403</v>
      </c>
      <c r="U385">
        <v>0.289898461063896</v>
      </c>
      <c r="V385">
        <v>0.14860625947804601</v>
      </c>
      <c r="W385">
        <v>8.9033557344487396E-3</v>
      </c>
      <c r="X385">
        <v>10308.4</v>
      </c>
      <c r="Y385">
        <v>289.22000000000003</v>
      </c>
      <c r="Z385">
        <v>68011.542873936807</v>
      </c>
      <c r="AA385">
        <v>9.8225255972696193</v>
      </c>
      <c r="AB385">
        <v>15.363717450383801</v>
      </c>
      <c r="AC385">
        <v>45.34</v>
      </c>
      <c r="AD385">
        <v>98.003845632995095</v>
      </c>
      <c r="AE385">
        <v>0.44230000000000003</v>
      </c>
      <c r="AF385">
        <v>0.116977642504454</v>
      </c>
      <c r="AG385">
        <v>0.119825321856059</v>
      </c>
      <c r="AH385">
        <v>0.24062651534843299</v>
      </c>
      <c r="AI385">
        <v>107.95557753156299</v>
      </c>
      <c r="AJ385">
        <v>7.8726489055659803</v>
      </c>
      <c r="AK385">
        <v>1.38114905149052</v>
      </c>
      <c r="AL385">
        <v>0.85198742964352703</v>
      </c>
      <c r="AM385">
        <v>3</v>
      </c>
      <c r="AN385">
        <v>0.77065383011316002</v>
      </c>
      <c r="AO385">
        <v>24</v>
      </c>
      <c r="AP385">
        <v>0.13406408094435099</v>
      </c>
      <c r="AQ385">
        <v>85.75</v>
      </c>
      <c r="AR385">
        <v>7.4806477133013898</v>
      </c>
      <c r="AS385">
        <v>-81848.900000000096</v>
      </c>
      <c r="AT385">
        <v>0.23709318311931599</v>
      </c>
      <c r="AU385">
        <v>55395328.420000002</v>
      </c>
    </row>
    <row r="386" spans="1:47" ht="15" x14ac:dyDescent="0.25">
      <c r="A386" t="s">
        <v>1357</v>
      </c>
      <c r="B386" t="s">
        <v>258</v>
      </c>
      <c r="C386" t="s">
        <v>108</v>
      </c>
      <c r="D386" t="s">
        <v>954</v>
      </c>
      <c r="E386">
        <v>101.15</v>
      </c>
      <c r="F386">
        <v>10.09</v>
      </c>
      <c r="G386" s="129">
        <v>937571</v>
      </c>
      <c r="H386">
        <v>0.41061173638244203</v>
      </c>
      <c r="I386">
        <v>686075</v>
      </c>
      <c r="J386">
        <v>0</v>
      </c>
      <c r="K386">
        <v>0.83904203424930601</v>
      </c>
      <c r="L386" s="130">
        <v>342973.48729999998</v>
      </c>
      <c r="M386" t="s">
        <v>944</v>
      </c>
      <c r="N386">
        <v>81</v>
      </c>
      <c r="O386">
        <v>95.598961000000003</v>
      </c>
      <c r="P386">
        <v>2</v>
      </c>
      <c r="Q386">
        <v>-9.34</v>
      </c>
      <c r="R386">
        <v>14622.6</v>
      </c>
      <c r="S386">
        <v>4034.2491839999998</v>
      </c>
      <c r="T386">
        <v>4817.0078327711599</v>
      </c>
      <c r="U386">
        <v>0</v>
      </c>
      <c r="V386">
        <v>0</v>
      </c>
      <c r="W386">
        <v>0</v>
      </c>
      <c r="X386">
        <v>12246.4</v>
      </c>
      <c r="Y386">
        <v>242.42</v>
      </c>
      <c r="Z386">
        <v>84894.192475868302</v>
      </c>
      <c r="AA386">
        <v>16.720647773279399</v>
      </c>
      <c r="AB386">
        <v>16.6415691114595</v>
      </c>
      <c r="AC386">
        <v>25.67</v>
      </c>
      <c r="AD386">
        <v>157.15812948967701</v>
      </c>
      <c r="AE386">
        <v>0.31940000000000002</v>
      </c>
      <c r="AF386">
        <v>0.115884779611219</v>
      </c>
      <c r="AG386">
        <v>0.17042372431431199</v>
      </c>
      <c r="AH386">
        <v>0.29585197965747301</v>
      </c>
      <c r="AI386">
        <v>159.30076965716799</v>
      </c>
      <c r="AJ386">
        <v>6.9815782086612002</v>
      </c>
      <c r="AK386">
        <v>1.1903181313885001</v>
      </c>
      <c r="AL386">
        <v>3.2548329362850299</v>
      </c>
      <c r="AM386">
        <v>1.5</v>
      </c>
      <c r="AN386">
        <v>1.0233010906212501</v>
      </c>
      <c r="AO386">
        <v>25</v>
      </c>
      <c r="AP386">
        <v>0.12087186261558799</v>
      </c>
      <c r="AQ386">
        <v>113.16</v>
      </c>
      <c r="AR386">
        <v>4.5563975820025302</v>
      </c>
      <c r="AS386">
        <v>234675.53</v>
      </c>
      <c r="AT386">
        <v>0.35385078043365198</v>
      </c>
      <c r="AU386">
        <v>58991034.75</v>
      </c>
    </row>
    <row r="387" spans="1:47" ht="15" x14ac:dyDescent="0.25">
      <c r="A387" t="s">
        <v>1358</v>
      </c>
      <c r="B387" t="s">
        <v>750</v>
      </c>
      <c r="C387" t="s">
        <v>370</v>
      </c>
      <c r="D387" t="s">
        <v>950</v>
      </c>
      <c r="E387">
        <v>91.289000000000001</v>
      </c>
      <c r="F387">
        <v>-0.52</v>
      </c>
      <c r="G387" s="129">
        <v>616284</v>
      </c>
      <c r="H387">
        <v>0.64374156111526504</v>
      </c>
      <c r="I387">
        <v>559506</v>
      </c>
      <c r="J387">
        <v>0</v>
      </c>
      <c r="K387">
        <v>0.73242928442468103</v>
      </c>
      <c r="L387" s="130">
        <v>245894.74650000001</v>
      </c>
      <c r="M387" s="129">
        <v>46395</v>
      </c>
      <c r="N387">
        <v>75</v>
      </c>
      <c r="O387">
        <v>35.587203000000002</v>
      </c>
      <c r="P387">
        <v>4</v>
      </c>
      <c r="Q387">
        <v>187.42</v>
      </c>
      <c r="R387">
        <v>15548</v>
      </c>
      <c r="S387">
        <v>1385.4765729999999</v>
      </c>
      <c r="T387">
        <v>1676.17214739564</v>
      </c>
      <c r="U387">
        <v>0.45709337230345198</v>
      </c>
      <c r="V387">
        <v>0.160425667478969</v>
      </c>
      <c r="W387">
        <v>1.9305624159406099E-3</v>
      </c>
      <c r="X387">
        <v>12851.6</v>
      </c>
      <c r="Y387">
        <v>95.19</v>
      </c>
      <c r="Z387">
        <v>65934.910599852898</v>
      </c>
      <c r="AA387">
        <v>13.3469387755102</v>
      </c>
      <c r="AB387">
        <v>14.554854217879999</v>
      </c>
      <c r="AC387">
        <v>11</v>
      </c>
      <c r="AD387">
        <v>125.95241572727301</v>
      </c>
      <c r="AE387">
        <v>0.18429999999999999</v>
      </c>
      <c r="AF387">
        <v>0.112246682666213</v>
      </c>
      <c r="AG387">
        <v>0.18291036883358799</v>
      </c>
      <c r="AH387">
        <v>0.30700699350558103</v>
      </c>
      <c r="AI387">
        <v>182.77032245423601</v>
      </c>
      <c r="AJ387">
        <v>9.1795870059709994</v>
      </c>
      <c r="AK387">
        <v>1.72130189081604</v>
      </c>
      <c r="AL387">
        <v>4.5483699807285296</v>
      </c>
      <c r="AM387">
        <v>1.55</v>
      </c>
      <c r="AN387">
        <v>1.1314069000904501</v>
      </c>
      <c r="AO387">
        <v>160</v>
      </c>
      <c r="AP387">
        <v>0</v>
      </c>
      <c r="AQ387">
        <v>5.0199999999999996</v>
      </c>
      <c r="AR387">
        <v>4.89205095323587</v>
      </c>
      <c r="AS387">
        <v>-69489.559999999896</v>
      </c>
      <c r="AT387">
        <v>0.56615897755782596</v>
      </c>
      <c r="AU387">
        <v>21541445.390000001</v>
      </c>
    </row>
    <row r="388" spans="1:47" ht="15" x14ac:dyDescent="0.25">
      <c r="A388" t="s">
        <v>1359</v>
      </c>
      <c r="B388" t="s">
        <v>434</v>
      </c>
      <c r="C388" t="s">
        <v>292</v>
      </c>
      <c r="D388" t="s">
        <v>951</v>
      </c>
      <c r="E388">
        <v>84.622</v>
      </c>
      <c r="F388">
        <v>-7.17</v>
      </c>
      <c r="G388" s="129">
        <v>915638</v>
      </c>
      <c r="H388">
        <v>0.56340877473519102</v>
      </c>
      <c r="I388">
        <v>1085375</v>
      </c>
      <c r="J388">
        <v>0</v>
      </c>
      <c r="K388">
        <v>0.804443245793516</v>
      </c>
      <c r="L388" s="130">
        <v>223404.72390000001</v>
      </c>
      <c r="M388" s="129">
        <v>45539.5</v>
      </c>
      <c r="N388">
        <v>111</v>
      </c>
      <c r="O388">
        <v>186.47133700000001</v>
      </c>
      <c r="P388">
        <v>2.0699999999999998</v>
      </c>
      <c r="Q388">
        <v>82.09</v>
      </c>
      <c r="R388">
        <v>13084.1</v>
      </c>
      <c r="S388">
        <v>2949.7291879999998</v>
      </c>
      <c r="T388">
        <v>3630.31277060298</v>
      </c>
      <c r="U388">
        <v>0.44550470746469101</v>
      </c>
      <c r="V388">
        <v>0.156870236726288</v>
      </c>
      <c r="W388">
        <v>5.4724027092618597E-3</v>
      </c>
      <c r="X388">
        <v>10631.2</v>
      </c>
      <c r="Y388">
        <v>181.74</v>
      </c>
      <c r="Z388">
        <v>69173.682568504504</v>
      </c>
      <c r="AA388">
        <v>12.9312169312169</v>
      </c>
      <c r="AB388">
        <v>16.230489644547198</v>
      </c>
      <c r="AC388">
        <v>18.48</v>
      </c>
      <c r="AD388">
        <v>159.61738030302999</v>
      </c>
      <c r="AE388">
        <v>0.35630000000000001</v>
      </c>
      <c r="AF388">
        <v>0.11770708187196401</v>
      </c>
      <c r="AG388">
        <v>0.17507094401644499</v>
      </c>
      <c r="AH388">
        <v>0.29393264518149897</v>
      </c>
      <c r="AI388">
        <v>189.507227400429</v>
      </c>
      <c r="AJ388">
        <v>5.3544278750257197</v>
      </c>
      <c r="AK388">
        <v>1.4759552589915801</v>
      </c>
      <c r="AL388">
        <v>3.1294697269206302</v>
      </c>
      <c r="AM388">
        <v>1.5</v>
      </c>
      <c r="AN388">
        <v>1.0513470245668799</v>
      </c>
      <c r="AO388">
        <v>118</v>
      </c>
      <c r="AP388">
        <v>8.99725274725275E-2</v>
      </c>
      <c r="AQ388">
        <v>11.96</v>
      </c>
      <c r="AR388">
        <v>4.7035571122957096</v>
      </c>
      <c r="AS388">
        <v>30620.240000000002</v>
      </c>
      <c r="AT388">
        <v>0.35572945469852202</v>
      </c>
      <c r="AU388">
        <v>38594635.530000001</v>
      </c>
    </row>
    <row r="389" spans="1:47" ht="15" x14ac:dyDescent="0.25">
      <c r="A389" t="s">
        <v>1360</v>
      </c>
      <c r="B389" t="s">
        <v>470</v>
      </c>
      <c r="C389" t="s">
        <v>159</v>
      </c>
      <c r="D389" t="s">
        <v>954</v>
      </c>
      <c r="E389">
        <v>93.813999999999993</v>
      </c>
      <c r="F389">
        <v>5.47</v>
      </c>
      <c r="G389" s="129">
        <v>935026</v>
      </c>
      <c r="H389">
        <v>0.75997428078434703</v>
      </c>
      <c r="I389">
        <v>670445</v>
      </c>
      <c r="J389">
        <v>2.8132164113150601E-2</v>
      </c>
      <c r="K389">
        <v>0.66540673730802002</v>
      </c>
      <c r="L389" s="130">
        <v>419097.66649999999</v>
      </c>
      <c r="M389" s="129">
        <v>44501</v>
      </c>
      <c r="N389">
        <v>71</v>
      </c>
      <c r="O389">
        <v>11.782206</v>
      </c>
      <c r="P389">
        <v>0</v>
      </c>
      <c r="Q389">
        <v>55.18</v>
      </c>
      <c r="R389">
        <v>16215.9</v>
      </c>
      <c r="S389">
        <v>933.56551100000001</v>
      </c>
      <c r="T389">
        <v>1116.8861898962</v>
      </c>
      <c r="U389">
        <v>0.283902850819861</v>
      </c>
      <c r="V389">
        <v>0.14120812781396799</v>
      </c>
      <c r="W389">
        <v>1.40796332395788E-3</v>
      </c>
      <c r="X389">
        <v>13554.3</v>
      </c>
      <c r="Y389">
        <v>56.16</v>
      </c>
      <c r="Z389">
        <v>71578.717058404596</v>
      </c>
      <c r="AA389">
        <v>16.344262295082</v>
      </c>
      <c r="AB389">
        <v>16.623317503561299</v>
      </c>
      <c r="AC389">
        <v>4</v>
      </c>
      <c r="AD389">
        <v>233.39137775</v>
      </c>
      <c r="AE389">
        <v>0.30709999999999998</v>
      </c>
      <c r="AF389">
        <v>0.11474431468188501</v>
      </c>
      <c r="AG389">
        <v>0.161332680430436</v>
      </c>
      <c r="AH389">
        <v>0.28168555306341297</v>
      </c>
      <c r="AI389">
        <v>199.93240731447699</v>
      </c>
      <c r="AJ389">
        <v>6.8978736672917202</v>
      </c>
      <c r="AK389">
        <v>1.80973527993571</v>
      </c>
      <c r="AL389">
        <v>3.32108116796143</v>
      </c>
      <c r="AM389">
        <v>0.5</v>
      </c>
      <c r="AN389">
        <v>1.1782839882109399</v>
      </c>
      <c r="AO389">
        <v>114</v>
      </c>
      <c r="AP389">
        <v>0</v>
      </c>
      <c r="AQ389">
        <v>4.29</v>
      </c>
      <c r="AR389">
        <v>4.94329881598693</v>
      </c>
      <c r="AS389">
        <v>-50541.05</v>
      </c>
      <c r="AT389">
        <v>0.61706078457162095</v>
      </c>
      <c r="AU389">
        <v>15138594.439999999</v>
      </c>
    </row>
    <row r="390" spans="1:47" ht="15" x14ac:dyDescent="0.25">
      <c r="A390" t="s">
        <v>1361</v>
      </c>
      <c r="B390" t="s">
        <v>641</v>
      </c>
      <c r="C390" t="s">
        <v>251</v>
      </c>
      <c r="D390" t="s">
        <v>951</v>
      </c>
      <c r="E390">
        <v>87.819000000000003</v>
      </c>
      <c r="F390">
        <v>-2.5299999999999998</v>
      </c>
      <c r="G390" s="129">
        <v>2381547</v>
      </c>
      <c r="H390">
        <v>0.204540074012908</v>
      </c>
      <c r="I390">
        <v>2540239</v>
      </c>
      <c r="J390">
        <v>0</v>
      </c>
      <c r="K390">
        <v>0.70860427186705999</v>
      </c>
      <c r="L390" s="130">
        <v>208663.9154</v>
      </c>
      <c r="M390" s="129">
        <v>46483</v>
      </c>
      <c r="N390">
        <v>226</v>
      </c>
      <c r="O390">
        <v>31.57488</v>
      </c>
      <c r="P390">
        <v>2</v>
      </c>
      <c r="Q390">
        <v>80.39</v>
      </c>
      <c r="R390">
        <v>12057.9</v>
      </c>
      <c r="S390">
        <v>2180.8448739999999</v>
      </c>
      <c r="T390">
        <v>2676.3394981353799</v>
      </c>
      <c r="U390">
        <v>0.38811725588144702</v>
      </c>
      <c r="V390">
        <v>0.15218263983685801</v>
      </c>
      <c r="W390">
        <v>4.5853788681716199E-4</v>
      </c>
      <c r="X390">
        <v>9825.5</v>
      </c>
      <c r="Y390">
        <v>125.22</v>
      </c>
      <c r="Z390">
        <v>66774.849544801196</v>
      </c>
      <c r="AA390">
        <v>16.634328358209</v>
      </c>
      <c r="AB390">
        <v>17.416106644306002</v>
      </c>
      <c r="AC390">
        <v>15.82</v>
      </c>
      <c r="AD390">
        <v>137.85365828065699</v>
      </c>
      <c r="AE390">
        <v>0.34399999999999997</v>
      </c>
      <c r="AF390">
        <v>9.6751337500583498E-2</v>
      </c>
      <c r="AG390">
        <v>9.3999416823068397E-3</v>
      </c>
      <c r="AH390">
        <v>0.31577650471783802</v>
      </c>
      <c r="AI390">
        <v>190.52111635886999</v>
      </c>
      <c r="AJ390">
        <v>9.0582863895527499</v>
      </c>
      <c r="AK390">
        <v>1.84904511945935</v>
      </c>
      <c r="AL390">
        <v>2.1155432409861001</v>
      </c>
      <c r="AM390">
        <v>6.2</v>
      </c>
      <c r="AN390">
        <v>1.5925143958221699</v>
      </c>
      <c r="AO390">
        <v>172</v>
      </c>
      <c r="AP390">
        <v>1.5886287625418102E-2</v>
      </c>
      <c r="AQ390">
        <v>6.71</v>
      </c>
      <c r="AR390">
        <v>2.76813145863176</v>
      </c>
      <c r="AS390">
        <v>-93421.139999999898</v>
      </c>
      <c r="AT390">
        <v>0.58523954724285798</v>
      </c>
      <c r="AU390">
        <v>26296333.440000001</v>
      </c>
    </row>
    <row r="391" spans="1:47" ht="15" x14ac:dyDescent="0.25">
      <c r="A391" t="s">
        <v>1362</v>
      </c>
      <c r="B391" t="s">
        <v>620</v>
      </c>
      <c r="C391" t="s">
        <v>140</v>
      </c>
      <c r="D391" t="s">
        <v>954</v>
      </c>
      <c r="E391">
        <v>90.301000000000002</v>
      </c>
      <c r="F391">
        <v>9.02</v>
      </c>
      <c r="G391" s="129">
        <v>2645940</v>
      </c>
      <c r="H391">
        <v>0.412469511441512</v>
      </c>
      <c r="I391">
        <v>2127650</v>
      </c>
      <c r="J391">
        <v>0</v>
      </c>
      <c r="K391">
        <v>0.85783742710965105</v>
      </c>
      <c r="L391" s="130">
        <v>149687.71059999999</v>
      </c>
      <c r="M391" s="129">
        <v>45501</v>
      </c>
      <c r="N391">
        <v>241</v>
      </c>
      <c r="O391">
        <v>139.120452</v>
      </c>
      <c r="P391">
        <v>2.52</v>
      </c>
      <c r="Q391">
        <v>-82.93</v>
      </c>
      <c r="R391">
        <v>15524.9</v>
      </c>
      <c r="S391">
        <v>4644.0944650000001</v>
      </c>
      <c r="T391">
        <v>5968.6833652097002</v>
      </c>
      <c r="U391">
        <v>0.49788159121780501</v>
      </c>
      <c r="V391">
        <v>0.16948036499511601</v>
      </c>
      <c r="W391">
        <v>1.72729770258883E-2</v>
      </c>
      <c r="X391">
        <v>12079.6</v>
      </c>
      <c r="Y391">
        <v>299.11</v>
      </c>
      <c r="Z391">
        <v>78130.842934037704</v>
      </c>
      <c r="AA391">
        <v>15.4620253164557</v>
      </c>
      <c r="AB391">
        <v>15.526376466851699</v>
      </c>
      <c r="AC391">
        <v>27</v>
      </c>
      <c r="AD391">
        <v>172.003498703704</v>
      </c>
      <c r="AE391" t="s">
        <v>944</v>
      </c>
      <c r="AF391">
        <v>0.113201489676622</v>
      </c>
      <c r="AG391">
        <v>0.186264344445561</v>
      </c>
      <c r="AH391">
        <v>0.30744907993177401</v>
      </c>
      <c r="AI391">
        <v>151.52577220455001</v>
      </c>
      <c r="AJ391">
        <v>6.0145827056984498</v>
      </c>
      <c r="AK391">
        <v>0.81688212306380603</v>
      </c>
      <c r="AL391">
        <v>3.3071648287622599</v>
      </c>
      <c r="AM391">
        <v>1.7</v>
      </c>
      <c r="AN391">
        <v>0.95233791010463498</v>
      </c>
      <c r="AO391">
        <v>45</v>
      </c>
      <c r="AP391">
        <v>2.4647887323943699E-2</v>
      </c>
      <c r="AQ391">
        <v>53.78</v>
      </c>
      <c r="AR391">
        <v>5.33922961650274</v>
      </c>
      <c r="AS391">
        <v>48254.96</v>
      </c>
      <c r="AT391">
        <v>0.74587199422955797</v>
      </c>
      <c r="AU391">
        <v>72099147.700000003</v>
      </c>
    </row>
    <row r="392" spans="1:47" ht="15" x14ac:dyDescent="0.25">
      <c r="A392" t="s">
        <v>1363</v>
      </c>
      <c r="B392" t="s">
        <v>628</v>
      </c>
      <c r="C392" t="s">
        <v>378</v>
      </c>
      <c r="D392" t="s">
        <v>953</v>
      </c>
      <c r="E392">
        <v>92.488</v>
      </c>
      <c r="F392">
        <v>6.4</v>
      </c>
      <c r="G392" s="129">
        <v>2080820</v>
      </c>
      <c r="H392">
        <v>0.58044948442954203</v>
      </c>
      <c r="I392">
        <v>1976237</v>
      </c>
      <c r="J392">
        <v>2.00100441339271E-2</v>
      </c>
      <c r="K392">
        <v>0.63331498785352203</v>
      </c>
      <c r="L392" s="130">
        <v>223027.1441</v>
      </c>
      <c r="M392" t="s">
        <v>944</v>
      </c>
      <c r="N392">
        <v>70</v>
      </c>
      <c r="O392">
        <v>43.908160000000002</v>
      </c>
      <c r="P392">
        <v>0</v>
      </c>
      <c r="Q392">
        <v>52.52</v>
      </c>
      <c r="R392">
        <v>14372.8</v>
      </c>
      <c r="S392">
        <v>1007.655364</v>
      </c>
      <c r="T392">
        <v>1221.3979792708201</v>
      </c>
      <c r="U392">
        <v>0</v>
      </c>
      <c r="V392">
        <v>0</v>
      </c>
      <c r="W392">
        <v>0</v>
      </c>
      <c r="X392">
        <v>11857.6</v>
      </c>
      <c r="Y392">
        <v>71.5</v>
      </c>
      <c r="Z392">
        <v>64997.4545454545</v>
      </c>
      <c r="AA392">
        <v>16.0555555555556</v>
      </c>
      <c r="AB392">
        <v>14.093082013986001</v>
      </c>
      <c r="AC392">
        <v>10.5</v>
      </c>
      <c r="AD392">
        <v>95.967177523809497</v>
      </c>
      <c r="AE392">
        <v>0.34399999999999997</v>
      </c>
      <c r="AF392">
        <v>0.10619756155358601</v>
      </c>
      <c r="AG392">
        <v>0.19744261549447301</v>
      </c>
      <c r="AH392">
        <v>0.30867718644963799</v>
      </c>
      <c r="AI392">
        <v>130.26279091985299</v>
      </c>
      <c r="AJ392">
        <v>11.2701676062776</v>
      </c>
      <c r="AK392">
        <v>2.7071238762760901</v>
      </c>
      <c r="AL392">
        <v>6.6439107115648302</v>
      </c>
      <c r="AM392">
        <v>1</v>
      </c>
      <c r="AN392">
        <v>1.5757314702944401</v>
      </c>
      <c r="AO392">
        <v>101</v>
      </c>
      <c r="AP392">
        <v>6.1166429587482203E-2</v>
      </c>
      <c r="AQ392">
        <v>6.42</v>
      </c>
      <c r="AR392">
        <v>3.1206342300152499</v>
      </c>
      <c r="AS392">
        <v>-40145.5600000001</v>
      </c>
      <c r="AT392">
        <v>0.49657630540611902</v>
      </c>
      <c r="AU392">
        <v>14482827.85</v>
      </c>
    </row>
    <row r="393" spans="1:47" ht="15" x14ac:dyDescent="0.25">
      <c r="A393" t="s">
        <v>1364</v>
      </c>
      <c r="B393" t="s">
        <v>564</v>
      </c>
      <c r="C393" t="s">
        <v>199</v>
      </c>
      <c r="D393" t="s">
        <v>954</v>
      </c>
      <c r="E393">
        <v>86.31</v>
      </c>
      <c r="F393">
        <v>3.43</v>
      </c>
      <c r="G393" s="129">
        <v>2244816</v>
      </c>
      <c r="H393">
        <v>0.44078849792532798</v>
      </c>
      <c r="I393">
        <v>2223141</v>
      </c>
      <c r="J393">
        <v>0</v>
      </c>
      <c r="K393">
        <v>0.59500565206298295</v>
      </c>
      <c r="L393" s="130">
        <v>330839.53289999999</v>
      </c>
      <c r="M393" s="129">
        <v>51030</v>
      </c>
      <c r="N393">
        <v>149</v>
      </c>
      <c r="O393">
        <v>28.826022999999999</v>
      </c>
      <c r="P393">
        <v>2</v>
      </c>
      <c r="Q393">
        <v>28.05</v>
      </c>
      <c r="R393">
        <v>14954</v>
      </c>
      <c r="S393">
        <v>1148.474543</v>
      </c>
      <c r="T393">
        <v>1378.68603930683</v>
      </c>
      <c r="U393">
        <v>0.33929092758305901</v>
      </c>
      <c r="V393">
        <v>0.13767339725875</v>
      </c>
      <c r="W393">
        <v>1.39315225553067E-2</v>
      </c>
      <c r="X393">
        <v>12457</v>
      </c>
      <c r="Y393">
        <v>78.8</v>
      </c>
      <c r="Z393">
        <v>57355.945685279199</v>
      </c>
      <c r="AA393">
        <v>9.8260869565217401</v>
      </c>
      <c r="AB393">
        <v>14.5745500380711</v>
      </c>
      <c r="AC393">
        <v>15</v>
      </c>
      <c r="AD393">
        <v>76.564969533333297</v>
      </c>
      <c r="AE393">
        <v>0.25800000000000001</v>
      </c>
      <c r="AF393">
        <v>0.129207008465788</v>
      </c>
      <c r="AG393">
        <v>0.12323908165</v>
      </c>
      <c r="AH393">
        <v>0.25771911817061999</v>
      </c>
      <c r="AI393">
        <v>213.37608351324201</v>
      </c>
      <c r="AJ393">
        <v>6.8556869218181902</v>
      </c>
      <c r="AK393">
        <v>1.47787894245012</v>
      </c>
      <c r="AL393">
        <v>3.0187728977339998</v>
      </c>
      <c r="AM393">
        <v>0</v>
      </c>
      <c r="AN393">
        <v>1.0692300956610501</v>
      </c>
      <c r="AO393">
        <v>137</v>
      </c>
      <c r="AP393">
        <v>0</v>
      </c>
      <c r="AQ393">
        <v>5.01</v>
      </c>
      <c r="AR393">
        <v>3.4048955892098101</v>
      </c>
      <c r="AS393">
        <v>5299.9899999999898</v>
      </c>
      <c r="AT393">
        <v>0.33462261562340601</v>
      </c>
      <c r="AU393">
        <v>17174327.379999999</v>
      </c>
    </row>
    <row r="394" spans="1:47" ht="15" x14ac:dyDescent="0.25">
      <c r="A394" t="s">
        <v>1365</v>
      </c>
      <c r="B394" t="s">
        <v>621</v>
      </c>
      <c r="C394" t="s">
        <v>140</v>
      </c>
      <c r="D394" t="s">
        <v>952</v>
      </c>
      <c r="E394">
        <v>56.671999999999997</v>
      </c>
      <c r="F394">
        <v>-9.49</v>
      </c>
      <c r="G394" s="129">
        <v>997143</v>
      </c>
      <c r="H394">
        <v>0.63845835115250205</v>
      </c>
      <c r="I394">
        <v>997143</v>
      </c>
      <c r="J394">
        <v>0</v>
      </c>
      <c r="K394">
        <v>0.704828330804396</v>
      </c>
      <c r="L394" s="130">
        <v>108460.86380000001</v>
      </c>
      <c r="M394" s="129">
        <v>29081</v>
      </c>
      <c r="N394">
        <v>0</v>
      </c>
      <c r="O394">
        <v>119.563502</v>
      </c>
      <c r="P394">
        <v>44.07</v>
      </c>
      <c r="Q394">
        <v>298.06</v>
      </c>
      <c r="R394">
        <v>22491.9</v>
      </c>
      <c r="S394">
        <v>1649.0388660000001</v>
      </c>
      <c r="T394">
        <v>2294.7026622542899</v>
      </c>
      <c r="U394">
        <v>0.99946012733941203</v>
      </c>
      <c r="V394">
        <v>0.14026210586597501</v>
      </c>
      <c r="W394">
        <v>3.8486724787722498E-2</v>
      </c>
      <c r="X394">
        <v>16163.3</v>
      </c>
      <c r="Y394">
        <v>106.79</v>
      </c>
      <c r="Z394">
        <v>77373.339544901202</v>
      </c>
      <c r="AA394">
        <v>14.255813953488399</v>
      </c>
      <c r="AB394">
        <v>15.4418846895777</v>
      </c>
      <c r="AC394">
        <v>16</v>
      </c>
      <c r="AD394">
        <v>103.06492912500001</v>
      </c>
      <c r="AE394">
        <v>0.22109999999999999</v>
      </c>
      <c r="AF394">
        <v>0.11097552681565501</v>
      </c>
      <c r="AG394">
        <v>0.18396338688590699</v>
      </c>
      <c r="AH394">
        <v>0.3059553058235</v>
      </c>
      <c r="AI394">
        <v>142.783171976494</v>
      </c>
      <c r="AJ394">
        <v>33.378543968061798</v>
      </c>
      <c r="AK394">
        <v>1.54786880720307</v>
      </c>
      <c r="AL394">
        <v>4.7100210231254396</v>
      </c>
      <c r="AM394">
        <v>0.5</v>
      </c>
      <c r="AN394">
        <v>1.0125359802718299</v>
      </c>
      <c r="AO394">
        <v>6</v>
      </c>
      <c r="AP394">
        <v>8.6206896551724102E-3</v>
      </c>
      <c r="AQ394">
        <v>145.83000000000001</v>
      </c>
      <c r="AR394">
        <v>4.4324352626394301</v>
      </c>
      <c r="AS394">
        <v>70663.95</v>
      </c>
      <c r="AT394">
        <v>0.65684052564686801</v>
      </c>
      <c r="AU394">
        <v>37090067.659999996</v>
      </c>
    </row>
    <row r="395" spans="1:47" ht="15" x14ac:dyDescent="0.25">
      <c r="A395" t="s">
        <v>1366</v>
      </c>
      <c r="B395" t="s">
        <v>513</v>
      </c>
      <c r="C395" t="s">
        <v>144</v>
      </c>
      <c r="D395" t="s">
        <v>951</v>
      </c>
      <c r="E395">
        <v>72.814999999999998</v>
      </c>
      <c r="F395">
        <v>-2.46</v>
      </c>
      <c r="G395" s="129">
        <v>-17851686</v>
      </c>
      <c r="H395">
        <v>0.253657838063096</v>
      </c>
      <c r="I395">
        <v>-18094346</v>
      </c>
      <c r="J395">
        <v>0</v>
      </c>
      <c r="K395">
        <v>0.70078643752874104</v>
      </c>
      <c r="L395" s="130">
        <v>185481.62030000001</v>
      </c>
      <c r="M395" s="129">
        <v>44466.5</v>
      </c>
      <c r="N395">
        <v>270</v>
      </c>
      <c r="O395">
        <v>470.16341199999999</v>
      </c>
      <c r="P395">
        <v>69.97</v>
      </c>
      <c r="Q395">
        <v>-334.16</v>
      </c>
      <c r="R395">
        <v>14147</v>
      </c>
      <c r="S395">
        <v>7826.9760910000005</v>
      </c>
      <c r="T395">
        <v>10959.3254607734</v>
      </c>
      <c r="U395">
        <v>0.79994450451937604</v>
      </c>
      <c r="V395">
        <v>0.201051848083383</v>
      </c>
      <c r="W395">
        <v>7.6392157718167694E-2</v>
      </c>
      <c r="X395">
        <v>10103.5</v>
      </c>
      <c r="Y395">
        <v>525.45000000000005</v>
      </c>
      <c r="Z395">
        <v>77520.383690170303</v>
      </c>
      <c r="AA395">
        <v>13.735632183908001</v>
      </c>
      <c r="AB395">
        <v>14.895758094966199</v>
      </c>
      <c r="AC395">
        <v>59.43</v>
      </c>
      <c r="AD395">
        <v>131.70075872455001</v>
      </c>
      <c r="AE395" t="s">
        <v>944</v>
      </c>
      <c r="AF395">
        <v>0.124459193385154</v>
      </c>
      <c r="AG395">
        <v>0.117867716108092</v>
      </c>
      <c r="AH395">
        <v>0.25571587512900101</v>
      </c>
      <c r="AI395">
        <v>175.85220447813401</v>
      </c>
      <c r="AJ395">
        <v>4.6958774505209604</v>
      </c>
      <c r="AK395">
        <v>1.1777211635356499</v>
      </c>
      <c r="AL395">
        <v>2.2780522613123702</v>
      </c>
      <c r="AM395">
        <v>2</v>
      </c>
      <c r="AN395">
        <v>1.29029488254692</v>
      </c>
      <c r="AO395">
        <v>52</v>
      </c>
      <c r="AP395">
        <v>0.243874204128883</v>
      </c>
      <c r="AQ395">
        <v>88.98</v>
      </c>
      <c r="AR395">
        <v>3.0609252026404601</v>
      </c>
      <c r="AS395">
        <v>601040.81000000006</v>
      </c>
      <c r="AT395">
        <v>0.58575906824272195</v>
      </c>
      <c r="AU395">
        <v>110728056.5</v>
      </c>
    </row>
    <row r="396" spans="1:47" ht="15" x14ac:dyDescent="0.25">
      <c r="A396" t="s">
        <v>1367</v>
      </c>
      <c r="B396" t="s">
        <v>691</v>
      </c>
      <c r="C396" t="s">
        <v>249</v>
      </c>
      <c r="D396" t="s">
        <v>953</v>
      </c>
      <c r="E396">
        <v>85.843999999999994</v>
      </c>
      <c r="F396">
        <v>10.77</v>
      </c>
      <c r="G396" s="129">
        <v>-641731</v>
      </c>
      <c r="H396">
        <v>0.31068895268480201</v>
      </c>
      <c r="I396">
        <v>-641731</v>
      </c>
      <c r="J396">
        <v>0</v>
      </c>
      <c r="K396">
        <v>0.77927158526663198</v>
      </c>
      <c r="L396" s="130">
        <v>105325.8615</v>
      </c>
      <c r="M396" s="129">
        <v>37491.5</v>
      </c>
      <c r="N396">
        <v>56</v>
      </c>
      <c r="O396">
        <v>26.64462</v>
      </c>
      <c r="P396">
        <v>0.46</v>
      </c>
      <c r="Q396">
        <v>-118.2</v>
      </c>
      <c r="R396">
        <v>18288.5</v>
      </c>
      <c r="S396">
        <v>1159.7852760000001</v>
      </c>
      <c r="T396">
        <v>1559.14058905347</v>
      </c>
      <c r="U396">
        <v>0.83152636005701497</v>
      </c>
      <c r="V396">
        <v>0.17268000822593599</v>
      </c>
      <c r="W396">
        <v>0</v>
      </c>
      <c r="X396">
        <v>13604.1</v>
      </c>
      <c r="Y396">
        <v>102.75</v>
      </c>
      <c r="Z396">
        <v>69036.131386861307</v>
      </c>
      <c r="AA396">
        <v>19.048076923076898</v>
      </c>
      <c r="AB396">
        <v>11.2874479416058</v>
      </c>
      <c r="AC396">
        <v>10.39</v>
      </c>
      <c r="AD396">
        <v>111.625146871992</v>
      </c>
      <c r="AE396">
        <v>0.28260000000000002</v>
      </c>
      <c r="AF396">
        <v>0.113909512787582</v>
      </c>
      <c r="AG396">
        <v>0.18677086360794901</v>
      </c>
      <c r="AH396">
        <v>0.30353801079255199</v>
      </c>
      <c r="AI396">
        <v>213.524869753563</v>
      </c>
      <c r="AJ396">
        <v>8.6722481152303903</v>
      </c>
      <c r="AK396">
        <v>2.5231931853514902</v>
      </c>
      <c r="AL396">
        <v>4.6617839793573799</v>
      </c>
      <c r="AM396">
        <v>0.5</v>
      </c>
      <c r="AN396">
        <v>1.2552270674704999</v>
      </c>
      <c r="AO396">
        <v>184</v>
      </c>
      <c r="AP396">
        <v>0</v>
      </c>
      <c r="AQ396">
        <v>4.3899999999999997</v>
      </c>
      <c r="AR396">
        <v>4.1266554772155297</v>
      </c>
      <c r="AS396">
        <v>-141833.73000000001</v>
      </c>
      <c r="AT396">
        <v>0.69972243532584499</v>
      </c>
      <c r="AU396">
        <v>21210697.370000001</v>
      </c>
    </row>
    <row r="397" spans="1:47" ht="15" x14ac:dyDescent="0.25">
      <c r="A397" t="s">
        <v>1368</v>
      </c>
      <c r="B397" t="s">
        <v>713</v>
      </c>
      <c r="C397" t="s">
        <v>99</v>
      </c>
      <c r="D397" t="s">
        <v>950</v>
      </c>
      <c r="E397">
        <v>101.38800000000001</v>
      </c>
      <c r="F397">
        <v>-1.37</v>
      </c>
      <c r="G397" s="129">
        <v>-2446201</v>
      </c>
      <c r="H397">
        <v>0.60308996859761399</v>
      </c>
      <c r="I397">
        <v>-2730753</v>
      </c>
      <c r="J397">
        <v>8.0333110978299295E-3</v>
      </c>
      <c r="K397">
        <v>0.68265424729925495</v>
      </c>
      <c r="L397" s="130">
        <v>226131.8235</v>
      </c>
      <c r="M397" s="129">
        <v>45121.5</v>
      </c>
      <c r="N397">
        <v>93</v>
      </c>
      <c r="O397">
        <v>32.135854999999999</v>
      </c>
      <c r="P397">
        <v>7</v>
      </c>
      <c r="Q397">
        <v>56.17</v>
      </c>
      <c r="R397">
        <v>13857.4</v>
      </c>
      <c r="S397">
        <v>1641.56176</v>
      </c>
      <c r="T397">
        <v>1918.94465347297</v>
      </c>
      <c r="U397">
        <v>0.35058882219576099</v>
      </c>
      <c r="V397">
        <v>0.124912114790003</v>
      </c>
      <c r="W397">
        <v>2.2626538279010601E-3</v>
      </c>
      <c r="X397">
        <v>11854.3</v>
      </c>
      <c r="Y397">
        <v>109.11</v>
      </c>
      <c r="Z397">
        <v>61321.066446705197</v>
      </c>
      <c r="AA397">
        <v>14.4188034188034</v>
      </c>
      <c r="AB397">
        <v>15.0450165887636</v>
      </c>
      <c r="AC397">
        <v>18.25</v>
      </c>
      <c r="AD397">
        <v>89.948589589041106</v>
      </c>
      <c r="AE397">
        <v>0.30709999999999998</v>
      </c>
      <c r="AF397">
        <v>0.1010252580674</v>
      </c>
      <c r="AG397">
        <v>0.20497323118278599</v>
      </c>
      <c r="AH397">
        <v>0.308271518139767</v>
      </c>
      <c r="AI397">
        <v>219.97649360448099</v>
      </c>
      <c r="AJ397">
        <v>6.76976414062392</v>
      </c>
      <c r="AK397">
        <v>1.2320565763420599</v>
      </c>
      <c r="AL397">
        <v>3.1903869511637901</v>
      </c>
      <c r="AM397">
        <v>1.5</v>
      </c>
      <c r="AN397">
        <v>0.98132053842453004</v>
      </c>
      <c r="AO397">
        <v>32</v>
      </c>
      <c r="AP397">
        <v>6.37417218543046E-2</v>
      </c>
      <c r="AQ397">
        <v>34.590000000000003</v>
      </c>
      <c r="AR397">
        <v>4.7709056370436</v>
      </c>
      <c r="AS397">
        <v>-2202.04000000004</v>
      </c>
      <c r="AT397">
        <v>0.45871290005900001</v>
      </c>
      <c r="AU397">
        <v>22747747.010000002</v>
      </c>
    </row>
    <row r="398" spans="1:47" ht="15" x14ac:dyDescent="0.25">
      <c r="A398" t="s">
        <v>1369</v>
      </c>
      <c r="B398" t="s">
        <v>435</v>
      </c>
      <c r="C398" t="s">
        <v>292</v>
      </c>
      <c r="D398" t="s">
        <v>951</v>
      </c>
      <c r="E398">
        <v>81.614000000000004</v>
      </c>
      <c r="F398">
        <v>-2.4900000000000002</v>
      </c>
      <c r="G398" s="129">
        <v>722493</v>
      </c>
      <c r="H398">
        <v>0.39511867634165598</v>
      </c>
      <c r="I398">
        <v>430406</v>
      </c>
      <c r="J398">
        <v>0</v>
      </c>
      <c r="K398">
        <v>0.69843650800125301</v>
      </c>
      <c r="L398" s="130">
        <v>197107.80230000001</v>
      </c>
      <c r="M398" s="129">
        <v>41919</v>
      </c>
      <c r="N398">
        <v>160</v>
      </c>
      <c r="O398">
        <v>85.024196000000003</v>
      </c>
      <c r="P398">
        <v>11</v>
      </c>
      <c r="Q398">
        <v>103.17</v>
      </c>
      <c r="R398">
        <v>14033.5</v>
      </c>
      <c r="S398">
        <v>1540.9814739999999</v>
      </c>
      <c r="T398">
        <v>1886.75598379597</v>
      </c>
      <c r="U398">
        <v>0.45608150250870599</v>
      </c>
      <c r="V398">
        <v>0.150476084179063</v>
      </c>
      <c r="W398">
        <v>1.40657213378024E-2</v>
      </c>
      <c r="X398">
        <v>11461.7</v>
      </c>
      <c r="Y398">
        <v>106.31</v>
      </c>
      <c r="Z398">
        <v>64578.8485561095</v>
      </c>
      <c r="AA398">
        <v>11.684684684684701</v>
      </c>
      <c r="AB398">
        <v>14.4951695419057</v>
      </c>
      <c r="AC398">
        <v>15</v>
      </c>
      <c r="AD398">
        <v>102.73209826666699</v>
      </c>
      <c r="AE398">
        <v>0.25800000000000001</v>
      </c>
      <c r="AF398">
        <v>0.116611271424616</v>
      </c>
      <c r="AG398">
        <v>0.15077205570817701</v>
      </c>
      <c r="AH398">
        <v>0.27265497425572099</v>
      </c>
      <c r="AI398">
        <v>157.31986665013</v>
      </c>
      <c r="AJ398">
        <v>7.7698147483572404</v>
      </c>
      <c r="AK398">
        <v>1.3423603806506701</v>
      </c>
      <c r="AL398">
        <v>3.23480470409649</v>
      </c>
      <c r="AM398">
        <v>1</v>
      </c>
      <c r="AN398">
        <v>1.1636421136333199</v>
      </c>
      <c r="AO398">
        <v>68</v>
      </c>
      <c r="AP398">
        <v>4.7774158523344198E-2</v>
      </c>
      <c r="AQ398">
        <v>12.78</v>
      </c>
      <c r="AR398">
        <v>4.1040966710250899</v>
      </c>
      <c r="AS398">
        <v>24049.179999999898</v>
      </c>
      <c r="AT398">
        <v>0.42009301635222401</v>
      </c>
      <c r="AU398">
        <v>21625362.530000001</v>
      </c>
    </row>
    <row r="399" spans="1:47" ht="15" x14ac:dyDescent="0.25">
      <c r="A399" t="s">
        <v>1370</v>
      </c>
      <c r="B399" t="s">
        <v>769</v>
      </c>
      <c r="C399" t="s">
        <v>266</v>
      </c>
      <c r="D399" t="s">
        <v>951</v>
      </c>
      <c r="E399">
        <v>90.956999999999994</v>
      </c>
      <c r="F399">
        <v>-4.5199999999999996</v>
      </c>
      <c r="G399" s="129">
        <v>2797896</v>
      </c>
      <c r="H399">
        <v>0.67237725701295104</v>
      </c>
      <c r="I399">
        <v>2584740</v>
      </c>
      <c r="J399">
        <v>0</v>
      </c>
      <c r="K399">
        <v>0.69046552704738595</v>
      </c>
      <c r="L399" s="130">
        <v>179611.71479999999</v>
      </c>
      <c r="M399" s="129">
        <v>40405</v>
      </c>
      <c r="N399">
        <v>105</v>
      </c>
      <c r="O399">
        <v>30.266667000000002</v>
      </c>
      <c r="P399">
        <v>1.52</v>
      </c>
      <c r="Q399">
        <v>148.53</v>
      </c>
      <c r="R399">
        <v>13521</v>
      </c>
      <c r="S399">
        <v>1241.4278409999999</v>
      </c>
      <c r="T399">
        <v>1409.03254982925</v>
      </c>
      <c r="U399">
        <v>0.40617846833032301</v>
      </c>
      <c r="V399">
        <v>0.105263237768807</v>
      </c>
      <c r="W399">
        <v>4.8331443857154502E-3</v>
      </c>
      <c r="X399">
        <v>11912.7</v>
      </c>
      <c r="Y399">
        <v>83</v>
      </c>
      <c r="Z399">
        <v>64169.493975903599</v>
      </c>
      <c r="AA399">
        <v>15.9772727272727</v>
      </c>
      <c r="AB399">
        <v>14.956961939758999</v>
      </c>
      <c r="AC399">
        <v>11</v>
      </c>
      <c r="AD399">
        <v>112.85707645454499</v>
      </c>
      <c r="AE399" t="s">
        <v>944</v>
      </c>
      <c r="AF399">
        <v>0.114050525731831</v>
      </c>
      <c r="AG399">
        <v>0.207306079890475</v>
      </c>
      <c r="AH399">
        <v>0.321387551864181</v>
      </c>
      <c r="AI399">
        <v>197.62727393190499</v>
      </c>
      <c r="AJ399">
        <v>6.1383745006929198</v>
      </c>
      <c r="AK399">
        <v>1.4925623624358</v>
      </c>
      <c r="AL399">
        <v>2.92462382815684</v>
      </c>
      <c r="AM399">
        <v>4.5</v>
      </c>
      <c r="AN399">
        <v>1.6108556561278899</v>
      </c>
      <c r="AO399">
        <v>92</v>
      </c>
      <c r="AP399">
        <v>4.4822256568779001E-2</v>
      </c>
      <c r="AQ399">
        <v>6.65</v>
      </c>
      <c r="AR399">
        <v>4.1986813096525903</v>
      </c>
      <c r="AS399">
        <v>-6254</v>
      </c>
      <c r="AT399">
        <v>0.48696167252928402</v>
      </c>
      <c r="AU399">
        <v>16785341.120000001</v>
      </c>
    </row>
    <row r="400" spans="1:47" ht="15" x14ac:dyDescent="0.25">
      <c r="A400" t="s">
        <v>1371</v>
      </c>
      <c r="B400" t="s">
        <v>781</v>
      </c>
      <c r="C400" t="s">
        <v>123</v>
      </c>
      <c r="D400" t="s">
        <v>954</v>
      </c>
      <c r="E400">
        <v>79.677000000000007</v>
      </c>
      <c r="F400">
        <v>3.81</v>
      </c>
      <c r="G400" s="129">
        <v>319345</v>
      </c>
      <c r="H400">
        <v>0.47436338907598402</v>
      </c>
      <c r="I400">
        <v>319344</v>
      </c>
      <c r="J400">
        <v>0</v>
      </c>
      <c r="K400">
        <v>0.69544738556638797</v>
      </c>
      <c r="L400" s="130">
        <v>159121.23639999999</v>
      </c>
      <c r="M400" s="129">
        <v>44042</v>
      </c>
      <c r="N400">
        <v>8</v>
      </c>
      <c r="O400">
        <v>15.92937</v>
      </c>
      <c r="P400">
        <v>2</v>
      </c>
      <c r="Q400">
        <v>98.46</v>
      </c>
      <c r="R400">
        <v>17674</v>
      </c>
      <c r="S400">
        <v>799.75911099999996</v>
      </c>
      <c r="T400">
        <v>1022.3070527134799</v>
      </c>
      <c r="U400">
        <v>0.59480999523117695</v>
      </c>
      <c r="V400">
        <v>0.149782680000003</v>
      </c>
      <c r="W400">
        <v>3.30709080224533E-3</v>
      </c>
      <c r="X400">
        <v>13826.5</v>
      </c>
      <c r="Y400">
        <v>55.2</v>
      </c>
      <c r="Z400">
        <v>72877.336956521802</v>
      </c>
      <c r="AA400">
        <v>14.8852459016393</v>
      </c>
      <c r="AB400">
        <v>14.488389692028999</v>
      </c>
      <c r="AC400">
        <v>10</v>
      </c>
      <c r="AD400">
        <v>79.975911100000005</v>
      </c>
      <c r="AE400">
        <v>0.31940000000000002</v>
      </c>
      <c r="AF400">
        <v>0.11750220663661</v>
      </c>
      <c r="AG400">
        <v>0.161623375075227</v>
      </c>
      <c r="AH400">
        <v>0.28548798530235397</v>
      </c>
      <c r="AI400">
        <v>165.124720911119</v>
      </c>
      <c r="AJ400">
        <v>10.2841874148115</v>
      </c>
      <c r="AK400">
        <v>2.0718915644404099</v>
      </c>
      <c r="AL400">
        <v>3.067129486597</v>
      </c>
      <c r="AM400">
        <v>1.75</v>
      </c>
      <c r="AN400">
        <v>0.87661563850959501</v>
      </c>
      <c r="AO400">
        <v>8</v>
      </c>
      <c r="AP400">
        <v>2.19378427787934E-2</v>
      </c>
      <c r="AQ400">
        <v>66.75</v>
      </c>
      <c r="AR400">
        <v>3.67220249922436</v>
      </c>
      <c r="AS400">
        <v>108167.11</v>
      </c>
      <c r="AT400">
        <v>0.63591370299222205</v>
      </c>
      <c r="AU400">
        <v>14134930.57</v>
      </c>
    </row>
    <row r="401" spans="1:47" ht="15" x14ac:dyDescent="0.25">
      <c r="A401" t="s">
        <v>1372</v>
      </c>
      <c r="B401" t="s">
        <v>259</v>
      </c>
      <c r="C401" t="s">
        <v>97</v>
      </c>
      <c r="D401" t="s">
        <v>950</v>
      </c>
      <c r="E401">
        <v>92.789000000000001</v>
      </c>
      <c r="F401">
        <v>1.41</v>
      </c>
      <c r="G401" s="129">
        <v>955767</v>
      </c>
      <c r="H401">
        <v>0.19456288076948899</v>
      </c>
      <c r="I401">
        <v>973904</v>
      </c>
      <c r="J401">
        <v>0</v>
      </c>
      <c r="K401">
        <v>0.78074771696910295</v>
      </c>
      <c r="L401" s="130">
        <v>202620.28260000001</v>
      </c>
      <c r="M401" s="129">
        <v>46680</v>
      </c>
      <c r="N401">
        <v>108</v>
      </c>
      <c r="O401">
        <v>48.978805000000001</v>
      </c>
      <c r="P401">
        <v>0</v>
      </c>
      <c r="Q401">
        <v>316.01</v>
      </c>
      <c r="R401">
        <v>13184.1</v>
      </c>
      <c r="S401">
        <v>2122.1953370000001</v>
      </c>
      <c r="T401">
        <v>2681.7765695773601</v>
      </c>
      <c r="U401">
        <v>0.42136343125892001</v>
      </c>
      <c r="V401">
        <v>0.198139766716489</v>
      </c>
      <c r="W401">
        <v>7.5250881582725896E-3</v>
      </c>
      <c r="X401">
        <v>10433.1</v>
      </c>
      <c r="Y401">
        <v>158.5</v>
      </c>
      <c r="Z401">
        <v>64122.832807571001</v>
      </c>
      <c r="AA401">
        <v>16.45</v>
      </c>
      <c r="AB401">
        <v>13.389245028391199</v>
      </c>
      <c r="AC401">
        <v>28.75</v>
      </c>
      <c r="AD401">
        <v>73.815489982608696</v>
      </c>
      <c r="AE401">
        <v>0.44230000000000003</v>
      </c>
      <c r="AF401">
        <v>0.106949857872651</v>
      </c>
      <c r="AG401">
        <v>0.16943253097738001</v>
      </c>
      <c r="AH401">
        <v>0.28026280446439999</v>
      </c>
      <c r="AI401">
        <v>169.544713310243</v>
      </c>
      <c r="AJ401">
        <v>5.8352351677427103</v>
      </c>
      <c r="AK401">
        <v>1.08846431559141</v>
      </c>
      <c r="AL401">
        <v>3.93059976598565</v>
      </c>
      <c r="AM401">
        <v>3.2</v>
      </c>
      <c r="AN401">
        <v>0.99462215571033696</v>
      </c>
      <c r="AO401">
        <v>25</v>
      </c>
      <c r="AP401">
        <v>6.8317677198975205E-2</v>
      </c>
      <c r="AQ401">
        <v>41.04</v>
      </c>
      <c r="AR401">
        <v>4.5211869873584503</v>
      </c>
      <c r="AS401">
        <v>50701.319999999898</v>
      </c>
      <c r="AT401">
        <v>0.46666559778401601</v>
      </c>
      <c r="AU401">
        <v>27979132.18</v>
      </c>
    </row>
    <row r="402" spans="1:47" ht="15" x14ac:dyDescent="0.25">
      <c r="A402" t="s">
        <v>1373</v>
      </c>
      <c r="B402" t="s">
        <v>260</v>
      </c>
      <c r="C402" t="s">
        <v>116</v>
      </c>
      <c r="D402" t="s">
        <v>952</v>
      </c>
      <c r="E402">
        <v>87.016999999999996</v>
      </c>
      <c r="F402">
        <v>-12.8</v>
      </c>
      <c r="G402" s="129">
        <v>-134208</v>
      </c>
      <c r="H402">
        <v>0.16552926363928699</v>
      </c>
      <c r="I402">
        <v>-298</v>
      </c>
      <c r="J402">
        <v>0</v>
      </c>
      <c r="K402">
        <v>0.78377637082285301</v>
      </c>
      <c r="L402" s="130">
        <v>142136.41810000001</v>
      </c>
      <c r="M402" s="129">
        <v>38023</v>
      </c>
      <c r="N402">
        <v>87</v>
      </c>
      <c r="O402">
        <v>119.267703</v>
      </c>
      <c r="P402">
        <v>16</v>
      </c>
      <c r="Q402">
        <v>-75.81</v>
      </c>
      <c r="R402">
        <v>14310.1</v>
      </c>
      <c r="S402">
        <v>2435.0558609999998</v>
      </c>
      <c r="T402">
        <v>3147.8643095520101</v>
      </c>
      <c r="U402">
        <v>0.57861287150159602</v>
      </c>
      <c r="V402">
        <v>0.17167378198392799</v>
      </c>
      <c r="W402">
        <v>3.4929102597700101E-2</v>
      </c>
      <c r="X402">
        <v>11069.7</v>
      </c>
      <c r="Y402">
        <v>169.68</v>
      </c>
      <c r="Z402">
        <v>66301.496581800995</v>
      </c>
      <c r="AA402">
        <v>15.150837988826799</v>
      </c>
      <c r="AB402">
        <v>14.3508714108911</v>
      </c>
      <c r="AC402">
        <v>19</v>
      </c>
      <c r="AD402">
        <v>128.16083478947399</v>
      </c>
      <c r="AE402">
        <v>0.2334</v>
      </c>
      <c r="AF402">
        <v>0.100179605420919</v>
      </c>
      <c r="AG402">
        <v>0.19497433495872099</v>
      </c>
      <c r="AH402">
        <v>0.30263615228165802</v>
      </c>
      <c r="AI402">
        <v>166.05327478358001</v>
      </c>
      <c r="AJ402">
        <v>7.7621497518232996</v>
      </c>
      <c r="AK402">
        <v>1.6781915127773299</v>
      </c>
      <c r="AL402">
        <v>3.9694505241759002</v>
      </c>
      <c r="AM402">
        <v>3</v>
      </c>
      <c r="AN402">
        <v>1.19846074513971</v>
      </c>
      <c r="AO402">
        <v>32</v>
      </c>
      <c r="AP402">
        <v>2.8275212064090501E-2</v>
      </c>
      <c r="AQ402">
        <v>31.44</v>
      </c>
      <c r="AR402">
        <v>4.4582786882346497</v>
      </c>
      <c r="AS402">
        <v>-91904.369999999893</v>
      </c>
      <c r="AT402">
        <v>0.49097436290805502</v>
      </c>
      <c r="AU402">
        <v>34845895.82</v>
      </c>
    </row>
    <row r="403" spans="1:47" ht="15" x14ac:dyDescent="0.25">
      <c r="A403" t="s">
        <v>1374</v>
      </c>
      <c r="B403" t="s">
        <v>768</v>
      </c>
      <c r="C403" t="s">
        <v>266</v>
      </c>
      <c r="D403" t="s">
        <v>951</v>
      </c>
      <c r="E403">
        <v>97.96</v>
      </c>
      <c r="F403">
        <v>-4.93</v>
      </c>
      <c r="G403" s="129">
        <v>1266503</v>
      </c>
      <c r="H403">
        <v>0.418778320740891</v>
      </c>
      <c r="I403">
        <v>516502</v>
      </c>
      <c r="J403">
        <v>0</v>
      </c>
      <c r="K403">
        <v>0.69804386237927296</v>
      </c>
      <c r="L403" s="130">
        <v>160420.42110000001</v>
      </c>
      <c r="M403" s="129">
        <v>41110</v>
      </c>
      <c r="N403">
        <v>99</v>
      </c>
      <c r="O403">
        <v>21.694042</v>
      </c>
      <c r="P403">
        <v>0</v>
      </c>
      <c r="Q403">
        <v>45.1</v>
      </c>
      <c r="R403">
        <v>12237.9</v>
      </c>
      <c r="S403">
        <v>1264.9106569999999</v>
      </c>
      <c r="T403">
        <v>1488.9783805233101</v>
      </c>
      <c r="U403">
        <v>0.33248577808448299</v>
      </c>
      <c r="V403">
        <v>0.14155030555648199</v>
      </c>
      <c r="W403">
        <v>7.4744061548372301E-3</v>
      </c>
      <c r="X403">
        <v>10396.299999999999</v>
      </c>
      <c r="Y403">
        <v>73.290000000000006</v>
      </c>
      <c r="Z403">
        <v>62858.675944876501</v>
      </c>
      <c r="AA403">
        <v>14.243902439024399</v>
      </c>
      <c r="AB403">
        <v>17.258980174648698</v>
      </c>
      <c r="AC403">
        <v>13</v>
      </c>
      <c r="AD403">
        <v>97.300819769230799</v>
      </c>
      <c r="AE403">
        <v>0.18429999999999999</v>
      </c>
      <c r="AF403">
        <v>0.111083754119704</v>
      </c>
      <c r="AG403">
        <v>0.22062793950301701</v>
      </c>
      <c r="AH403">
        <v>0.33442790244631299</v>
      </c>
      <c r="AI403">
        <v>139.772717560399</v>
      </c>
      <c r="AJ403">
        <v>8.0901875000000008</v>
      </c>
      <c r="AK403">
        <v>1.8463713235294099</v>
      </c>
      <c r="AL403">
        <v>3.25945791855204</v>
      </c>
      <c r="AM403">
        <v>2.5</v>
      </c>
      <c r="AN403">
        <v>1.2074739592567501</v>
      </c>
      <c r="AO403">
        <v>73</v>
      </c>
      <c r="AP403">
        <v>1.96335078534031E-2</v>
      </c>
      <c r="AQ403">
        <v>10.039999999999999</v>
      </c>
      <c r="AR403">
        <v>4.6898359058894004</v>
      </c>
      <c r="AS403">
        <v>-87323.1899999999</v>
      </c>
      <c r="AT403">
        <v>0.44621069760397097</v>
      </c>
      <c r="AU403">
        <v>15479816.130000001</v>
      </c>
    </row>
    <row r="404" spans="1:47" ht="15" x14ac:dyDescent="0.25">
      <c r="A404" t="s">
        <v>1375</v>
      </c>
      <c r="B404" t="s">
        <v>261</v>
      </c>
      <c r="C404" t="s">
        <v>144</v>
      </c>
      <c r="D404" t="s">
        <v>954</v>
      </c>
      <c r="E404">
        <v>80.277000000000001</v>
      </c>
      <c r="F404">
        <v>3.92</v>
      </c>
      <c r="G404" s="129">
        <v>605671</v>
      </c>
      <c r="H404">
        <v>0.46446216202159901</v>
      </c>
      <c r="I404">
        <v>605671</v>
      </c>
      <c r="J404">
        <v>0</v>
      </c>
      <c r="K404">
        <v>0.72158881954798704</v>
      </c>
      <c r="L404" s="130">
        <v>253279.71040000001</v>
      </c>
      <c r="M404" s="129">
        <v>42768</v>
      </c>
      <c r="N404">
        <v>68</v>
      </c>
      <c r="O404">
        <v>117.635935</v>
      </c>
      <c r="P404">
        <v>50.5</v>
      </c>
      <c r="Q404">
        <v>6.61</v>
      </c>
      <c r="R404">
        <v>19150.7</v>
      </c>
      <c r="S404">
        <v>1670.2144149999999</v>
      </c>
      <c r="T404">
        <v>2410.5675561777498</v>
      </c>
      <c r="U404">
        <v>0.935950037289075</v>
      </c>
      <c r="V404">
        <v>0.17723489232369</v>
      </c>
      <c r="W404">
        <v>5.4111074714919202E-2</v>
      </c>
      <c r="X404">
        <v>13268.9</v>
      </c>
      <c r="Y404">
        <v>120.03</v>
      </c>
      <c r="Z404">
        <v>85176.870282429401</v>
      </c>
      <c r="AA404">
        <v>16.312101910828002</v>
      </c>
      <c r="AB404">
        <v>13.914974714654701</v>
      </c>
      <c r="AC404">
        <v>19.07</v>
      </c>
      <c r="AD404">
        <v>87.5833463555322</v>
      </c>
      <c r="AE404">
        <v>0.40539999999999998</v>
      </c>
      <c r="AF404">
        <v>0.12714312687485901</v>
      </c>
      <c r="AG404">
        <v>0.10951472375127599</v>
      </c>
      <c r="AH404">
        <v>0.23965564218893301</v>
      </c>
      <c r="AI404">
        <v>355.68606920447399</v>
      </c>
      <c r="AJ404">
        <v>4.6208423558087199</v>
      </c>
      <c r="AK404">
        <v>1.0437490910192699</v>
      </c>
      <c r="AL404">
        <v>2.0296725481086502</v>
      </c>
      <c r="AM404">
        <v>2.5499999999999998</v>
      </c>
      <c r="AN404">
        <v>0.20444142540886101</v>
      </c>
      <c r="AO404">
        <v>3</v>
      </c>
      <c r="AP404">
        <v>0.34736842105263199</v>
      </c>
      <c r="AQ404">
        <v>9</v>
      </c>
      <c r="AR404" t="s">
        <v>944</v>
      </c>
      <c r="AS404" t="s">
        <v>944</v>
      </c>
      <c r="AT404" t="s">
        <v>944</v>
      </c>
      <c r="AU404">
        <v>31985694</v>
      </c>
    </row>
    <row r="405" spans="1:47" ht="15" x14ac:dyDescent="0.25">
      <c r="A405" t="s">
        <v>1376</v>
      </c>
      <c r="B405" t="s">
        <v>542</v>
      </c>
      <c r="C405" t="s">
        <v>207</v>
      </c>
      <c r="D405" t="s">
        <v>952</v>
      </c>
      <c r="E405">
        <v>85.724000000000004</v>
      </c>
      <c r="F405">
        <v>-11.55</v>
      </c>
      <c r="G405" s="129">
        <v>1086360</v>
      </c>
      <c r="H405">
        <v>0.61052288562332901</v>
      </c>
      <c r="I405">
        <v>1044368</v>
      </c>
      <c r="J405">
        <v>0</v>
      </c>
      <c r="K405">
        <v>0.63389841695788895</v>
      </c>
      <c r="L405" s="130">
        <v>227133.22940000001</v>
      </c>
      <c r="M405" s="129">
        <v>36349</v>
      </c>
      <c r="N405">
        <v>0</v>
      </c>
      <c r="O405">
        <v>25.320719</v>
      </c>
      <c r="P405">
        <v>0.62</v>
      </c>
      <c r="Q405">
        <v>-24.51</v>
      </c>
      <c r="R405">
        <v>14910.4</v>
      </c>
      <c r="S405">
        <v>1121.925358</v>
      </c>
      <c r="T405">
        <v>1576.03684703817</v>
      </c>
      <c r="U405">
        <v>0.99993531298719396</v>
      </c>
      <c r="V405">
        <v>0.161465295091405</v>
      </c>
      <c r="W405">
        <v>0</v>
      </c>
      <c r="X405">
        <v>10614.2</v>
      </c>
      <c r="Y405">
        <v>83.33</v>
      </c>
      <c r="Z405">
        <v>68248.089883595298</v>
      </c>
      <c r="AA405">
        <v>16.6666666666667</v>
      </c>
      <c r="AB405">
        <v>13.4636428417137</v>
      </c>
      <c r="AC405">
        <v>7</v>
      </c>
      <c r="AD405">
        <v>160.275051142857</v>
      </c>
      <c r="AE405">
        <v>0.18429999999999999</v>
      </c>
      <c r="AF405">
        <v>0.10348582135500201</v>
      </c>
      <c r="AG405">
        <v>0.18744616039256001</v>
      </c>
      <c r="AH405">
        <v>0.29349202923440498</v>
      </c>
      <c r="AI405">
        <v>197.87412631063799</v>
      </c>
      <c r="AJ405">
        <v>6.5714080630630596</v>
      </c>
      <c r="AK405">
        <v>2.34076153153153</v>
      </c>
      <c r="AL405">
        <v>3.0688192342342302</v>
      </c>
      <c r="AM405">
        <v>1</v>
      </c>
      <c r="AN405">
        <v>1.5443185928696499</v>
      </c>
      <c r="AO405">
        <v>161</v>
      </c>
      <c r="AP405">
        <v>1.55586987270156E-2</v>
      </c>
      <c r="AQ405">
        <v>4.29</v>
      </c>
      <c r="AR405">
        <v>3.5675056021351099</v>
      </c>
      <c r="AS405">
        <v>-181402.51</v>
      </c>
      <c r="AT405">
        <v>0.66717648984828704</v>
      </c>
      <c r="AU405">
        <v>16728346.880000001</v>
      </c>
    </row>
    <row r="406" spans="1:47" ht="15" x14ac:dyDescent="0.25">
      <c r="A406" t="s">
        <v>1377</v>
      </c>
      <c r="B406" t="s">
        <v>514</v>
      </c>
      <c r="C406" t="s">
        <v>144</v>
      </c>
      <c r="D406" t="s">
        <v>950</v>
      </c>
      <c r="E406">
        <v>92.834999999999994</v>
      </c>
      <c r="F406">
        <v>-1.73</v>
      </c>
      <c r="G406" s="129">
        <v>1660310</v>
      </c>
      <c r="H406">
        <v>0.40516755980653202</v>
      </c>
      <c r="I406">
        <v>1618606</v>
      </c>
      <c r="J406">
        <v>0</v>
      </c>
      <c r="K406">
        <v>0.86007578133211404</v>
      </c>
      <c r="L406" s="130">
        <v>158707.4044</v>
      </c>
      <c r="M406" s="129">
        <v>49439</v>
      </c>
      <c r="N406">
        <v>203</v>
      </c>
      <c r="O406">
        <v>168.40973</v>
      </c>
      <c r="P406">
        <v>15.77</v>
      </c>
      <c r="Q406">
        <v>-133.4</v>
      </c>
      <c r="R406">
        <v>13487.2</v>
      </c>
      <c r="S406">
        <v>7235.0893120000001</v>
      </c>
      <c r="T406">
        <v>9393.2984305176105</v>
      </c>
      <c r="U406">
        <v>0.42468871972371303</v>
      </c>
      <c r="V406">
        <v>0.17398432648401299</v>
      </c>
      <c r="W406">
        <v>2.0572557100729801E-2</v>
      </c>
      <c r="X406">
        <v>10388.4</v>
      </c>
      <c r="Y406">
        <v>434.76</v>
      </c>
      <c r="Z406">
        <v>84627.244824730893</v>
      </c>
      <c r="AA406">
        <v>13.214611872146101</v>
      </c>
      <c r="AB406">
        <v>16.641570779280499</v>
      </c>
      <c r="AC406">
        <v>38</v>
      </c>
      <c r="AD406">
        <v>190.39708715789499</v>
      </c>
      <c r="AE406" t="s">
        <v>944</v>
      </c>
      <c r="AF406">
        <v>0.111045948673148</v>
      </c>
      <c r="AG406">
        <v>0.14613646750175099</v>
      </c>
      <c r="AH406">
        <v>0.25847426710514099</v>
      </c>
      <c r="AI406">
        <v>136.40384485139001</v>
      </c>
      <c r="AJ406">
        <v>6.3453438464515903</v>
      </c>
      <c r="AK406">
        <v>1.0443343560706599</v>
      </c>
      <c r="AL406">
        <v>4.5391779664280101</v>
      </c>
      <c r="AM406">
        <v>4.5599999999999996</v>
      </c>
      <c r="AN406">
        <v>1.02906987993382</v>
      </c>
      <c r="AO406">
        <v>28</v>
      </c>
      <c r="AP406">
        <v>0.33556485355648502</v>
      </c>
      <c r="AQ406">
        <v>59.43</v>
      </c>
      <c r="AR406">
        <v>8.1554662511566498</v>
      </c>
      <c r="AS406">
        <v>268911.15000000002</v>
      </c>
      <c r="AT406">
        <v>0.21635531124733101</v>
      </c>
      <c r="AU406">
        <v>97581444.900000006</v>
      </c>
    </row>
    <row r="407" spans="1:47" ht="15" x14ac:dyDescent="0.25">
      <c r="A407" t="s">
        <v>1378</v>
      </c>
      <c r="B407" t="s">
        <v>262</v>
      </c>
      <c r="C407" t="s">
        <v>140</v>
      </c>
      <c r="D407" t="s">
        <v>953</v>
      </c>
      <c r="E407">
        <v>107.187</v>
      </c>
      <c r="F407">
        <v>15.11</v>
      </c>
      <c r="G407" s="129">
        <v>2304556</v>
      </c>
      <c r="H407">
        <v>0.50478630036485805</v>
      </c>
      <c r="I407">
        <v>1689211</v>
      </c>
      <c r="J407">
        <v>0</v>
      </c>
      <c r="K407">
        <v>0.79506370746104504</v>
      </c>
      <c r="L407" s="130">
        <v>185620.2525</v>
      </c>
      <c r="M407" s="129">
        <v>78270</v>
      </c>
      <c r="N407">
        <v>38</v>
      </c>
      <c r="O407">
        <v>20.049479000000002</v>
      </c>
      <c r="P407">
        <v>0</v>
      </c>
      <c r="Q407">
        <v>-6</v>
      </c>
      <c r="R407">
        <v>16352.7</v>
      </c>
      <c r="S407">
        <v>1992.9863150000001</v>
      </c>
      <c r="T407">
        <v>2251.0168894981698</v>
      </c>
      <c r="U407">
        <v>6.8308398294245204E-2</v>
      </c>
      <c r="V407">
        <v>0.119224157341994</v>
      </c>
      <c r="W407">
        <v>1.66547415555134E-2</v>
      </c>
      <c r="X407">
        <v>14478.2</v>
      </c>
      <c r="Y407">
        <v>140.62</v>
      </c>
      <c r="Z407">
        <v>82861.1848243493</v>
      </c>
      <c r="AA407">
        <v>17.579999999999998</v>
      </c>
      <c r="AB407">
        <v>14.172851052481899</v>
      </c>
      <c r="AC407">
        <v>14</v>
      </c>
      <c r="AD407">
        <v>142.356165357143</v>
      </c>
      <c r="AE407">
        <v>0.18429999999999999</v>
      </c>
      <c r="AF407">
        <v>0.10924717017164801</v>
      </c>
      <c r="AG407">
        <v>0.16913320640843499</v>
      </c>
      <c r="AH407">
        <v>0.27969926752470198</v>
      </c>
      <c r="AI407">
        <v>121.727378745197</v>
      </c>
      <c r="AJ407">
        <v>12.6319150786683</v>
      </c>
      <c r="AK407">
        <v>1.90257810149175</v>
      </c>
      <c r="AL407">
        <v>6.9245606572108098</v>
      </c>
      <c r="AM407">
        <v>1.8</v>
      </c>
      <c r="AN407" t="s">
        <v>944</v>
      </c>
      <c r="AO407">
        <v>2</v>
      </c>
      <c r="AP407">
        <v>0.45882352941176502</v>
      </c>
      <c r="AQ407" t="s">
        <v>944</v>
      </c>
      <c r="AR407">
        <v>9.2951893787158593</v>
      </c>
      <c r="AS407">
        <v>-65557.48</v>
      </c>
      <c r="AT407">
        <v>0.201141482610844</v>
      </c>
      <c r="AU407">
        <v>32590625.379999999</v>
      </c>
    </row>
    <row r="408" spans="1:47" ht="15" x14ac:dyDescent="0.25">
      <c r="A408" t="s">
        <v>1379</v>
      </c>
      <c r="B408" t="s">
        <v>263</v>
      </c>
      <c r="C408" t="s">
        <v>172</v>
      </c>
      <c r="D408" t="s">
        <v>954</v>
      </c>
      <c r="E408">
        <v>82.453000000000003</v>
      </c>
      <c r="F408">
        <v>3.43</v>
      </c>
      <c r="G408" s="129">
        <v>2421841</v>
      </c>
      <c r="H408">
        <v>0.66826485121846801</v>
      </c>
      <c r="I408">
        <v>2336443</v>
      </c>
      <c r="J408">
        <v>0</v>
      </c>
      <c r="K408">
        <v>0.68781025149742403</v>
      </c>
      <c r="L408" s="130">
        <v>309041.8101</v>
      </c>
      <c r="M408" s="129">
        <v>39552</v>
      </c>
      <c r="N408">
        <v>56</v>
      </c>
      <c r="O408">
        <v>18.134164999999999</v>
      </c>
      <c r="P408">
        <v>2.83</v>
      </c>
      <c r="Q408">
        <v>-33.659999999999997</v>
      </c>
      <c r="R408">
        <v>21992.1</v>
      </c>
      <c r="S408">
        <v>771.293004</v>
      </c>
      <c r="T408">
        <v>1007.08408899678</v>
      </c>
      <c r="U408">
        <v>0.54854695272200305</v>
      </c>
      <c r="V408">
        <v>0.177746863110404</v>
      </c>
      <c r="W408">
        <v>1.9447863421823499E-2</v>
      </c>
      <c r="X408">
        <v>16843.099999999999</v>
      </c>
      <c r="Y408">
        <v>69.239999999999995</v>
      </c>
      <c r="Z408">
        <v>70054.390525707699</v>
      </c>
      <c r="AA408">
        <v>10.6388888888889</v>
      </c>
      <c r="AB408">
        <v>11.1394136915078</v>
      </c>
      <c r="AC408">
        <v>10.25</v>
      </c>
      <c r="AD408">
        <v>75.248097951219506</v>
      </c>
      <c r="AE408">
        <v>0.50370000000000004</v>
      </c>
      <c r="AF408">
        <v>0.11168782518900899</v>
      </c>
      <c r="AG408">
        <v>0.15688426158406199</v>
      </c>
      <c r="AH408">
        <v>0.27335873344483402</v>
      </c>
      <c r="AI408">
        <v>350.51270865669602</v>
      </c>
      <c r="AJ408">
        <v>6.2806792726411897</v>
      </c>
      <c r="AK408">
        <v>1.2057592066521701</v>
      </c>
      <c r="AL408">
        <v>2.9271667998283699</v>
      </c>
      <c r="AM408">
        <v>3.3</v>
      </c>
      <c r="AN408">
        <v>1.4423456679365401</v>
      </c>
      <c r="AO408">
        <v>36</v>
      </c>
      <c r="AP408">
        <v>0.17441860465116299</v>
      </c>
      <c r="AQ408">
        <v>5.69</v>
      </c>
      <c r="AR408">
        <v>4.54817377871312</v>
      </c>
      <c r="AS408">
        <v>-50224.15</v>
      </c>
      <c r="AT408">
        <v>0.39574958842604602</v>
      </c>
      <c r="AU408">
        <v>16962375.52</v>
      </c>
    </row>
    <row r="409" spans="1:47" ht="15" x14ac:dyDescent="0.25">
      <c r="A409" t="s">
        <v>1380</v>
      </c>
      <c r="B409" t="s">
        <v>698</v>
      </c>
      <c r="C409" t="s">
        <v>180</v>
      </c>
      <c r="D409" t="s">
        <v>951</v>
      </c>
      <c r="E409">
        <v>89.62</v>
      </c>
      <c r="F409">
        <v>-2.92</v>
      </c>
      <c r="G409" s="129">
        <v>704580</v>
      </c>
      <c r="H409">
        <v>0.33786015941369002</v>
      </c>
      <c r="I409">
        <v>833695</v>
      </c>
      <c r="J409">
        <v>0</v>
      </c>
      <c r="K409">
        <v>0.71264846952746297</v>
      </c>
      <c r="L409" s="130">
        <v>210806.69760000001</v>
      </c>
      <c r="M409" s="129">
        <v>40677</v>
      </c>
      <c r="N409">
        <v>20</v>
      </c>
      <c r="O409">
        <v>9.7880660000000006</v>
      </c>
      <c r="P409">
        <v>0</v>
      </c>
      <c r="Q409">
        <v>176.48</v>
      </c>
      <c r="R409">
        <v>16741</v>
      </c>
      <c r="S409">
        <v>644.52468699999997</v>
      </c>
      <c r="T409">
        <v>782.48965214845805</v>
      </c>
      <c r="U409">
        <v>0.36662289089323902</v>
      </c>
      <c r="V409">
        <v>0.17037085501117499</v>
      </c>
      <c r="W409">
        <v>0</v>
      </c>
      <c r="X409">
        <v>13789.3</v>
      </c>
      <c r="Y409">
        <v>46.83</v>
      </c>
      <c r="Z409">
        <v>61504.042494127702</v>
      </c>
      <c r="AA409">
        <v>13.52</v>
      </c>
      <c r="AB409">
        <v>13.7630725389707</v>
      </c>
      <c r="AC409">
        <v>8</v>
      </c>
      <c r="AD409">
        <v>80.565585874999996</v>
      </c>
      <c r="AE409">
        <v>0.41770000000000002</v>
      </c>
      <c r="AF409">
        <v>0.115471766279446</v>
      </c>
      <c r="AG409">
        <v>0.14934664882308599</v>
      </c>
      <c r="AH409">
        <v>0.26747488321135598</v>
      </c>
      <c r="AI409">
        <v>261.872048354914</v>
      </c>
      <c r="AJ409">
        <v>11.7585899053815</v>
      </c>
      <c r="AK409">
        <v>1.4928898645005699</v>
      </c>
      <c r="AL409">
        <v>2.7456572048132801</v>
      </c>
      <c r="AM409">
        <v>2.5</v>
      </c>
      <c r="AN409">
        <v>1.2809979134732801</v>
      </c>
      <c r="AO409">
        <v>63</v>
      </c>
      <c r="AP409">
        <v>1.0752688172042999E-2</v>
      </c>
      <c r="AQ409">
        <v>5.84</v>
      </c>
      <c r="AR409">
        <v>4.1063123847946299</v>
      </c>
      <c r="AS409">
        <v>14842.08</v>
      </c>
      <c r="AT409">
        <v>0.59308994491798395</v>
      </c>
      <c r="AU409">
        <v>10790002.32</v>
      </c>
    </row>
    <row r="410" spans="1:47" ht="15" x14ac:dyDescent="0.25">
      <c r="A410" t="s">
        <v>1381</v>
      </c>
      <c r="B410" t="s">
        <v>473</v>
      </c>
      <c r="C410" t="s">
        <v>161</v>
      </c>
      <c r="D410" t="s">
        <v>954</v>
      </c>
      <c r="E410">
        <v>103.29300000000001</v>
      </c>
      <c r="F410">
        <v>24.23</v>
      </c>
      <c r="G410" s="129">
        <v>16841151</v>
      </c>
      <c r="H410">
        <v>0.53926773944619699</v>
      </c>
      <c r="I410">
        <v>9550910</v>
      </c>
      <c r="J410">
        <v>2.36893185784165E-3</v>
      </c>
      <c r="K410">
        <v>0.77989272249060804</v>
      </c>
      <c r="L410" s="130">
        <v>226770.08530000001</v>
      </c>
      <c r="M410" s="129">
        <v>82762.5</v>
      </c>
      <c r="N410">
        <v>337</v>
      </c>
      <c r="O410">
        <v>128.71225000000001</v>
      </c>
      <c r="P410">
        <v>2</v>
      </c>
      <c r="Q410">
        <v>-19.96</v>
      </c>
      <c r="R410">
        <v>15563.8</v>
      </c>
      <c r="S410">
        <v>22978.535137999999</v>
      </c>
      <c r="T410">
        <v>28307.449984189599</v>
      </c>
      <c r="U410">
        <v>0.12405896180412999</v>
      </c>
      <c r="V410">
        <v>0.14594853300522001</v>
      </c>
      <c r="W410">
        <v>4.52907445035063E-2</v>
      </c>
      <c r="X410">
        <v>12633.9</v>
      </c>
      <c r="Y410">
        <v>1476.59</v>
      </c>
      <c r="Z410">
        <v>88245.586073317594</v>
      </c>
      <c r="AA410">
        <v>11.598722044728399</v>
      </c>
      <c r="AB410">
        <v>15.561892697363501</v>
      </c>
      <c r="AC410">
        <v>151.96</v>
      </c>
      <c r="AD410">
        <v>151.21436653066601</v>
      </c>
      <c r="AE410" t="s">
        <v>944</v>
      </c>
      <c r="AF410">
        <v>0.113278079577457</v>
      </c>
      <c r="AG410">
        <v>0.141691253738012</v>
      </c>
      <c r="AH410">
        <v>0.27089188979144802</v>
      </c>
      <c r="AI410">
        <v>147.68178126324901</v>
      </c>
      <c r="AJ410">
        <v>7.8861557631609296</v>
      </c>
      <c r="AK410">
        <v>1.19329071277506</v>
      </c>
      <c r="AL410">
        <v>3.9672138826130201</v>
      </c>
      <c r="AM410">
        <v>1.5</v>
      </c>
      <c r="AN410">
        <v>1.0405395210674799</v>
      </c>
      <c r="AO410">
        <v>95</v>
      </c>
      <c r="AP410">
        <v>3.1065739681422198E-2</v>
      </c>
      <c r="AQ410">
        <v>113.92</v>
      </c>
      <c r="AR410">
        <v>5.3513209072477101</v>
      </c>
      <c r="AS410">
        <v>-513451.84</v>
      </c>
      <c r="AT410">
        <v>0.46209284460031302</v>
      </c>
      <c r="AU410">
        <v>357634345.25</v>
      </c>
    </row>
    <row r="411" spans="1:47" ht="15" x14ac:dyDescent="0.25">
      <c r="A411" t="s">
        <v>1382</v>
      </c>
      <c r="B411" t="s">
        <v>459</v>
      </c>
      <c r="C411" t="s">
        <v>108</v>
      </c>
      <c r="D411" t="s">
        <v>954</v>
      </c>
      <c r="E411">
        <v>93.251999999999995</v>
      </c>
      <c r="F411">
        <v>2.0099999999999998</v>
      </c>
      <c r="G411" s="129">
        <v>1602237</v>
      </c>
      <c r="H411">
        <v>0.20844924087444799</v>
      </c>
      <c r="I411">
        <v>1996597</v>
      </c>
      <c r="J411">
        <v>3.1916796603737702E-3</v>
      </c>
      <c r="K411">
        <v>0.78392435418450901</v>
      </c>
      <c r="L411" s="130">
        <v>201549.55379999999</v>
      </c>
      <c r="M411" s="129">
        <v>49825</v>
      </c>
      <c r="N411">
        <v>0</v>
      </c>
      <c r="O411">
        <v>44.140726999999998</v>
      </c>
      <c r="P411">
        <v>3</v>
      </c>
      <c r="Q411">
        <v>-11.29</v>
      </c>
      <c r="R411">
        <v>15776.6</v>
      </c>
      <c r="S411">
        <v>3315.3856300000002</v>
      </c>
      <c r="T411">
        <v>4176.9195366584199</v>
      </c>
      <c r="U411">
        <v>0.26711319581849102</v>
      </c>
      <c r="V411">
        <v>0.17927317341964799</v>
      </c>
      <c r="W411">
        <v>1.3611893769353201E-2</v>
      </c>
      <c r="X411">
        <v>12522.5</v>
      </c>
      <c r="Y411">
        <v>208.08</v>
      </c>
      <c r="Z411">
        <v>82843.699346405207</v>
      </c>
      <c r="AA411">
        <v>15.1116279069767</v>
      </c>
      <c r="AB411">
        <v>15.9332258266052</v>
      </c>
      <c r="AC411">
        <v>19</v>
      </c>
      <c r="AD411">
        <v>174.49398052631599</v>
      </c>
      <c r="AE411">
        <v>0.34399999999999997</v>
      </c>
      <c r="AF411">
        <v>0.110488475395757</v>
      </c>
      <c r="AG411">
        <v>0.19559509835883801</v>
      </c>
      <c r="AH411">
        <v>0.313666459885236</v>
      </c>
      <c r="AI411">
        <v>177.59774147298799</v>
      </c>
      <c r="AJ411">
        <v>8.5835183974320906</v>
      </c>
      <c r="AK411">
        <v>1.4079207037983701</v>
      </c>
      <c r="AL411">
        <v>4.5160392999380097</v>
      </c>
      <c r="AM411">
        <v>1</v>
      </c>
      <c r="AN411">
        <v>1.04266291083149</v>
      </c>
      <c r="AO411">
        <v>16</v>
      </c>
      <c r="AP411">
        <v>6.3507572056668293E-2</v>
      </c>
      <c r="AQ411">
        <v>120.44</v>
      </c>
      <c r="AR411">
        <v>4.8707841426475902</v>
      </c>
      <c r="AS411">
        <v>183915.14</v>
      </c>
      <c r="AT411">
        <v>0.35524273737853701</v>
      </c>
      <c r="AU411">
        <v>52305675.579999998</v>
      </c>
    </row>
    <row r="412" spans="1:47" ht="15" x14ac:dyDescent="0.25">
      <c r="A412" t="s">
        <v>1383</v>
      </c>
      <c r="B412" t="s">
        <v>678</v>
      </c>
      <c r="C412" t="s">
        <v>227</v>
      </c>
      <c r="D412" t="s">
        <v>950</v>
      </c>
      <c r="E412">
        <v>94.367000000000004</v>
      </c>
      <c r="F412">
        <v>0.66</v>
      </c>
      <c r="G412" s="129">
        <v>1475931</v>
      </c>
      <c r="H412">
        <v>0.45297079629168202</v>
      </c>
      <c r="I412">
        <v>1483239</v>
      </c>
      <c r="J412">
        <v>0</v>
      </c>
      <c r="K412">
        <v>0.70492155628421005</v>
      </c>
      <c r="L412" s="130">
        <v>188709.54399999999</v>
      </c>
      <c r="M412" t="s">
        <v>944</v>
      </c>
      <c r="N412">
        <v>92</v>
      </c>
      <c r="O412">
        <v>86.965434000000002</v>
      </c>
      <c r="P412">
        <v>5.31</v>
      </c>
      <c r="Q412">
        <v>321.32</v>
      </c>
      <c r="R412">
        <v>11314.5</v>
      </c>
      <c r="S412">
        <v>1900.185796</v>
      </c>
      <c r="T412">
        <v>2234.9794535405599</v>
      </c>
      <c r="U412">
        <v>0</v>
      </c>
      <c r="V412">
        <v>0</v>
      </c>
      <c r="W412">
        <v>0</v>
      </c>
      <c r="X412">
        <v>9619.6</v>
      </c>
      <c r="Y412">
        <v>106.62</v>
      </c>
      <c r="Z412">
        <v>66433.530294503798</v>
      </c>
      <c r="AA412">
        <v>16.086206896551701</v>
      </c>
      <c r="AB412">
        <v>17.8220389795536</v>
      </c>
      <c r="AC412">
        <v>10</v>
      </c>
      <c r="AD412">
        <v>190.01857960000001</v>
      </c>
      <c r="AE412">
        <v>0.46679999999999999</v>
      </c>
      <c r="AF412">
        <v>0.12922981873105099</v>
      </c>
      <c r="AG412">
        <v>0.15228155322154399</v>
      </c>
      <c r="AH412">
        <v>0.291082917640068</v>
      </c>
      <c r="AI412">
        <v>178.24993782871101</v>
      </c>
      <c r="AJ412">
        <v>5.4274483921253696</v>
      </c>
      <c r="AK412">
        <v>0.99783846262857701</v>
      </c>
      <c r="AL412">
        <v>2.5315859383303598</v>
      </c>
      <c r="AM412">
        <v>1</v>
      </c>
      <c r="AN412">
        <v>0.99477615892349103</v>
      </c>
      <c r="AO412">
        <v>40</v>
      </c>
      <c r="AP412">
        <v>2.27272727272727E-2</v>
      </c>
      <c r="AQ412">
        <v>21.73</v>
      </c>
      <c r="AR412">
        <v>4.4077271803384201</v>
      </c>
      <c r="AS412">
        <v>-60188.429999999898</v>
      </c>
      <c r="AT412">
        <v>0.49596904435198402</v>
      </c>
      <c r="AU412">
        <v>21499621.960000001</v>
      </c>
    </row>
    <row r="413" spans="1:47" ht="15" x14ac:dyDescent="0.25">
      <c r="A413" t="s">
        <v>1384</v>
      </c>
      <c r="B413" t="s">
        <v>460</v>
      </c>
      <c r="C413" t="s">
        <v>108</v>
      </c>
      <c r="D413" t="s">
        <v>953</v>
      </c>
      <c r="E413">
        <v>104.13800000000001</v>
      </c>
      <c r="F413">
        <v>21.6</v>
      </c>
      <c r="G413" s="129">
        <v>38954</v>
      </c>
      <c r="H413">
        <v>0.434513499321731</v>
      </c>
      <c r="I413">
        <v>-172794</v>
      </c>
      <c r="J413">
        <v>0</v>
      </c>
      <c r="K413">
        <v>0.82547478673151298</v>
      </c>
      <c r="L413" s="130">
        <v>635223.13089999999</v>
      </c>
      <c r="M413" s="129">
        <v>93655</v>
      </c>
      <c r="N413">
        <v>12</v>
      </c>
      <c r="O413">
        <v>12.681815</v>
      </c>
      <c r="P413">
        <v>1</v>
      </c>
      <c r="Q413">
        <v>-2.3199999999999998</v>
      </c>
      <c r="R413">
        <v>28376.799999999999</v>
      </c>
      <c r="S413">
        <v>1986.7656999999999</v>
      </c>
      <c r="T413">
        <v>2481.5916946540701</v>
      </c>
      <c r="U413">
        <v>0.120975752198661</v>
      </c>
      <c r="V413">
        <v>0.145249777062288</v>
      </c>
      <c r="W413">
        <v>3.1328163154819899E-2</v>
      </c>
      <c r="X413">
        <v>22718.5</v>
      </c>
      <c r="Y413">
        <v>176.4</v>
      </c>
      <c r="Z413">
        <v>102446.065759637</v>
      </c>
      <c r="AA413">
        <v>19.395480225988699</v>
      </c>
      <c r="AB413">
        <v>11.2628441043084</v>
      </c>
      <c r="AC413">
        <v>23.6</v>
      </c>
      <c r="AD413">
        <v>84.184987288135602</v>
      </c>
      <c r="AE413" t="s">
        <v>944</v>
      </c>
      <c r="AF413">
        <v>0.11274668820850201</v>
      </c>
      <c r="AG413">
        <v>0.15582881757939701</v>
      </c>
      <c r="AH413">
        <v>0.28179781527661002</v>
      </c>
      <c r="AI413">
        <v>241.79499374284501</v>
      </c>
      <c r="AJ413">
        <v>10.6261143654114</v>
      </c>
      <c r="AK413">
        <v>1.7263706779907999</v>
      </c>
      <c r="AL413">
        <v>6.0588230187972298</v>
      </c>
      <c r="AM413">
        <v>1</v>
      </c>
      <c r="AN413">
        <v>0.71721842843592598</v>
      </c>
      <c r="AO413">
        <v>25</v>
      </c>
      <c r="AP413">
        <v>6.6575154426904606E-2</v>
      </c>
      <c r="AQ413">
        <v>56.28</v>
      </c>
      <c r="AR413">
        <v>7.3838530975519499</v>
      </c>
      <c r="AS413">
        <v>108718.8</v>
      </c>
      <c r="AT413">
        <v>0.28716130051078598</v>
      </c>
      <c r="AU413">
        <v>56378147.840000004</v>
      </c>
    </row>
    <row r="414" spans="1:47" ht="15" x14ac:dyDescent="0.25">
      <c r="A414" t="s">
        <v>1385</v>
      </c>
      <c r="B414" t="s">
        <v>264</v>
      </c>
      <c r="C414" t="s">
        <v>236</v>
      </c>
      <c r="D414" t="s">
        <v>954</v>
      </c>
      <c r="E414">
        <v>87.248000000000005</v>
      </c>
      <c r="F414">
        <v>6.02</v>
      </c>
      <c r="G414" s="129">
        <v>-313961</v>
      </c>
      <c r="H414">
        <v>0.51378718928742695</v>
      </c>
      <c r="I414">
        <v>-298738</v>
      </c>
      <c r="J414">
        <v>0</v>
      </c>
      <c r="K414">
        <v>0.85721985185002203</v>
      </c>
      <c r="L414" s="130">
        <v>209443.22279999999</v>
      </c>
      <c r="M414" s="129">
        <v>43238</v>
      </c>
      <c r="N414">
        <v>66</v>
      </c>
      <c r="O414">
        <v>80.632709000000006</v>
      </c>
      <c r="P414">
        <v>2</v>
      </c>
      <c r="Q414">
        <v>210.63</v>
      </c>
      <c r="R414">
        <v>16375.7</v>
      </c>
      <c r="S414">
        <v>3286.832116</v>
      </c>
      <c r="T414">
        <v>4065.5048088429398</v>
      </c>
      <c r="U414">
        <v>0.49465853369433199</v>
      </c>
      <c r="V414">
        <v>0.13064511932619799</v>
      </c>
      <c r="W414">
        <v>7.9240852835819105E-3</v>
      </c>
      <c r="X414">
        <v>13239.3</v>
      </c>
      <c r="Y414">
        <v>218</v>
      </c>
      <c r="Z414">
        <v>78702.420550458701</v>
      </c>
      <c r="AA414">
        <v>9.9174311926605494</v>
      </c>
      <c r="AB414">
        <v>15.077211541284401</v>
      </c>
      <c r="AC414">
        <v>23</v>
      </c>
      <c r="AD414">
        <v>142.90574417391301</v>
      </c>
      <c r="AE414">
        <v>0.33169999999999999</v>
      </c>
      <c r="AF414">
        <v>0.108932558704084</v>
      </c>
      <c r="AG414">
        <v>0.16487669376359301</v>
      </c>
      <c r="AH414">
        <v>0.27880545191853701</v>
      </c>
      <c r="AI414">
        <v>219.83294993458099</v>
      </c>
      <c r="AJ414">
        <v>6.1683214403352604</v>
      </c>
      <c r="AK414">
        <v>0.75874420458540104</v>
      </c>
      <c r="AL414">
        <v>3.8328950362187499</v>
      </c>
      <c r="AM414">
        <v>2</v>
      </c>
      <c r="AN414">
        <v>0.856328194413702</v>
      </c>
      <c r="AO414">
        <v>61</v>
      </c>
      <c r="AP414">
        <v>2.3446658851113699E-2</v>
      </c>
      <c r="AQ414">
        <v>25.54</v>
      </c>
      <c r="AR414">
        <v>4.5085436704252997</v>
      </c>
      <c r="AS414">
        <v>-16344.370000000101</v>
      </c>
      <c r="AT414">
        <v>0.54076723373209001</v>
      </c>
      <c r="AU414">
        <v>53824289.18</v>
      </c>
    </row>
    <row r="415" spans="1:47" ht="15" x14ac:dyDescent="0.25">
      <c r="A415" t="s">
        <v>1386</v>
      </c>
      <c r="B415" t="s">
        <v>265</v>
      </c>
      <c r="C415" t="s">
        <v>266</v>
      </c>
      <c r="D415" t="s">
        <v>950</v>
      </c>
      <c r="E415">
        <v>88.716999999999999</v>
      </c>
      <c r="F415">
        <v>1.39</v>
      </c>
      <c r="G415" s="129">
        <v>126148</v>
      </c>
      <c r="H415">
        <v>0.590505726508471</v>
      </c>
      <c r="I415">
        <v>206386</v>
      </c>
      <c r="J415">
        <v>0</v>
      </c>
      <c r="K415">
        <v>0.75250139274685302</v>
      </c>
      <c r="L415" s="130">
        <v>173590.70060000001</v>
      </c>
      <c r="M415" s="129">
        <v>41940.5</v>
      </c>
      <c r="N415">
        <v>103</v>
      </c>
      <c r="O415">
        <v>39.806167000000002</v>
      </c>
      <c r="P415">
        <v>17.14</v>
      </c>
      <c r="Q415">
        <v>-58.51</v>
      </c>
      <c r="R415">
        <v>14311</v>
      </c>
      <c r="S415">
        <v>1455.3585619999999</v>
      </c>
      <c r="T415">
        <v>1745.9994695246</v>
      </c>
      <c r="U415">
        <v>0.50230069832096802</v>
      </c>
      <c r="V415">
        <v>0.12703843357057201</v>
      </c>
      <c r="W415">
        <v>5.3798656251695602E-2</v>
      </c>
      <c r="X415">
        <v>11928.8</v>
      </c>
      <c r="Y415">
        <v>103.37</v>
      </c>
      <c r="Z415">
        <v>61239.4827319338</v>
      </c>
      <c r="AA415">
        <v>14.5775862068966</v>
      </c>
      <c r="AB415">
        <v>14.0791192996034</v>
      </c>
      <c r="AC415">
        <v>9.58</v>
      </c>
      <c r="AD415">
        <v>151.91634258872699</v>
      </c>
      <c r="AE415">
        <v>0.25800000000000001</v>
      </c>
      <c r="AF415">
        <v>0.117391301159929</v>
      </c>
      <c r="AG415">
        <v>0.16980960179729401</v>
      </c>
      <c r="AH415">
        <v>0.29240564185351198</v>
      </c>
      <c r="AI415">
        <v>169.25038710838299</v>
      </c>
      <c r="AJ415">
        <v>7.6248522247482997</v>
      </c>
      <c r="AK415">
        <v>1.63391892659955</v>
      </c>
      <c r="AL415">
        <v>4.4609496589801898</v>
      </c>
      <c r="AM415">
        <v>4.8</v>
      </c>
      <c r="AN415">
        <v>0.82989627279465406</v>
      </c>
      <c r="AO415">
        <v>25</v>
      </c>
      <c r="AP415">
        <v>0.14070351758794</v>
      </c>
      <c r="AQ415">
        <v>19.84</v>
      </c>
      <c r="AR415">
        <v>4.9525506701784696</v>
      </c>
      <c r="AS415">
        <v>-141355.82</v>
      </c>
      <c r="AT415">
        <v>0.70971437270376903</v>
      </c>
      <c r="AU415">
        <v>20827644.68</v>
      </c>
    </row>
    <row r="416" spans="1:47" ht="15" x14ac:dyDescent="0.25">
      <c r="A416" t="s">
        <v>1387</v>
      </c>
      <c r="B416" t="s">
        <v>714</v>
      </c>
      <c r="C416" t="s">
        <v>99</v>
      </c>
      <c r="D416" t="s">
        <v>952</v>
      </c>
      <c r="E416">
        <v>84.596999999999994</v>
      </c>
      <c r="F416">
        <v>-8.0500000000000007</v>
      </c>
      <c r="G416" s="129">
        <v>-631579</v>
      </c>
      <c r="H416">
        <v>0.33181440653334898</v>
      </c>
      <c r="I416">
        <v>-279730</v>
      </c>
      <c r="J416">
        <v>0</v>
      </c>
      <c r="K416">
        <v>0.77641681020793496</v>
      </c>
      <c r="L416" s="130">
        <v>166087.60990000001</v>
      </c>
      <c r="M416" s="129">
        <v>41946.5</v>
      </c>
      <c r="N416">
        <v>47</v>
      </c>
      <c r="O416">
        <v>12.702673000000001</v>
      </c>
      <c r="P416">
        <v>0</v>
      </c>
      <c r="Q416">
        <v>72.47</v>
      </c>
      <c r="R416">
        <v>12930.2</v>
      </c>
      <c r="S416">
        <v>880.84760600000004</v>
      </c>
      <c r="T416">
        <v>1082.0210747384399</v>
      </c>
      <c r="U416">
        <v>0.54642408371374995</v>
      </c>
      <c r="V416">
        <v>0.14383607577177199</v>
      </c>
      <c r="W416">
        <v>2.1004461922781198E-3</v>
      </c>
      <c r="X416">
        <v>10526.2</v>
      </c>
      <c r="Y416">
        <v>57.81</v>
      </c>
      <c r="Z416">
        <v>56029.530531049997</v>
      </c>
      <c r="AA416">
        <v>12.064935064935099</v>
      </c>
      <c r="AB416">
        <v>15.2369418093755</v>
      </c>
      <c r="AC416">
        <v>5</v>
      </c>
      <c r="AD416">
        <v>176.16952119999999</v>
      </c>
      <c r="AE416">
        <v>0.41770000000000002</v>
      </c>
      <c r="AF416">
        <v>0.17472904690977401</v>
      </c>
      <c r="AG416">
        <v>0.18757121144495201</v>
      </c>
      <c r="AH416">
        <v>0.36761607613243402</v>
      </c>
      <c r="AI416">
        <v>143.47884825834399</v>
      </c>
      <c r="AJ416">
        <v>8.2118963784686194</v>
      </c>
      <c r="AK416">
        <v>1.6984971079971201</v>
      </c>
      <c r="AL416">
        <v>4.8290626112689203</v>
      </c>
      <c r="AM416">
        <v>1.1000000000000001</v>
      </c>
      <c r="AN416">
        <v>0.98219215972071505</v>
      </c>
      <c r="AO416">
        <v>35</v>
      </c>
      <c r="AP416">
        <v>5.0000000000000001E-3</v>
      </c>
      <c r="AQ416">
        <v>11.09</v>
      </c>
      <c r="AR416">
        <v>4.1916416957145097</v>
      </c>
      <c r="AS416">
        <v>-67142.309999999896</v>
      </c>
      <c r="AT416">
        <v>0.50858841624516904</v>
      </c>
      <c r="AU416">
        <v>11389570.810000001</v>
      </c>
    </row>
    <row r="417" spans="1:47" ht="15" x14ac:dyDescent="0.25">
      <c r="A417" t="s">
        <v>1388</v>
      </c>
      <c r="B417" t="s">
        <v>782</v>
      </c>
      <c r="C417" t="s">
        <v>123</v>
      </c>
      <c r="D417" t="s">
        <v>950</v>
      </c>
      <c r="E417">
        <v>87.710999999999999</v>
      </c>
      <c r="F417">
        <v>1.63</v>
      </c>
      <c r="G417" s="129">
        <v>-766451</v>
      </c>
      <c r="H417">
        <v>0.18393260832102401</v>
      </c>
      <c r="I417">
        <v>-631358</v>
      </c>
      <c r="J417">
        <v>1.6410526675426002E-2</v>
      </c>
      <c r="K417">
        <v>0.83919644752084999</v>
      </c>
      <c r="L417" s="130">
        <v>205485.28890000001</v>
      </c>
      <c r="M417" s="129">
        <v>49002</v>
      </c>
      <c r="N417">
        <v>76</v>
      </c>
      <c r="O417">
        <v>28.632977</v>
      </c>
      <c r="P417">
        <v>4</v>
      </c>
      <c r="Q417">
        <v>102.38</v>
      </c>
      <c r="R417">
        <v>13327.3</v>
      </c>
      <c r="S417">
        <v>1534.1424950000001</v>
      </c>
      <c r="T417">
        <v>1806.2306030437901</v>
      </c>
      <c r="U417">
        <v>0.25316478962405597</v>
      </c>
      <c r="V417">
        <v>0.153060467176486</v>
      </c>
      <c r="W417">
        <v>5.7361034119584795E-4</v>
      </c>
      <c r="X417">
        <v>11319.7</v>
      </c>
      <c r="Y417">
        <v>87.97</v>
      </c>
      <c r="Z417">
        <v>66954.497897010297</v>
      </c>
      <c r="AA417">
        <v>14.804347826087</v>
      </c>
      <c r="AB417">
        <v>17.439382687279799</v>
      </c>
      <c r="AC417">
        <v>9</v>
      </c>
      <c r="AD417">
        <v>170.460277222222</v>
      </c>
      <c r="AE417">
        <v>0.22109999999999999</v>
      </c>
      <c r="AF417">
        <v>0.111911231757129</v>
      </c>
      <c r="AG417">
        <v>0.16859030548516399</v>
      </c>
      <c r="AH417">
        <v>0.283371904425476</v>
      </c>
      <c r="AI417">
        <v>163.53565644500301</v>
      </c>
      <c r="AJ417">
        <v>6.6542820074376099</v>
      </c>
      <c r="AK417">
        <v>2.0696488857533502</v>
      </c>
      <c r="AL417">
        <v>2.7816776477059402</v>
      </c>
      <c r="AM417">
        <v>0.5</v>
      </c>
      <c r="AN417">
        <v>1.7367730996550801</v>
      </c>
      <c r="AO417">
        <v>102</v>
      </c>
      <c r="AP417">
        <v>2.0535714285714299E-2</v>
      </c>
      <c r="AQ417">
        <v>10.73</v>
      </c>
      <c r="AR417">
        <v>4.2195671036975497</v>
      </c>
      <c r="AS417">
        <v>49822.620000000097</v>
      </c>
      <c r="AT417">
        <v>0.52418352587399097</v>
      </c>
      <c r="AU417">
        <v>20446036.059999999</v>
      </c>
    </row>
    <row r="418" spans="1:47" ht="15" x14ac:dyDescent="0.25">
      <c r="A418" t="s">
        <v>1389</v>
      </c>
      <c r="B418" t="s">
        <v>577</v>
      </c>
      <c r="C418" t="s">
        <v>236</v>
      </c>
      <c r="D418" t="s">
        <v>953</v>
      </c>
      <c r="E418">
        <v>106.08499999999999</v>
      </c>
      <c r="F418">
        <v>10.63</v>
      </c>
      <c r="G418" s="129">
        <v>-83983</v>
      </c>
      <c r="H418">
        <v>9.1140661115180599E-2</v>
      </c>
      <c r="I418">
        <v>-42612</v>
      </c>
      <c r="J418">
        <v>0</v>
      </c>
      <c r="K418">
        <v>0.89813355623164004</v>
      </c>
      <c r="L418" s="130">
        <v>166975.31649999999</v>
      </c>
      <c r="M418" s="129">
        <v>80091</v>
      </c>
      <c r="N418">
        <v>20</v>
      </c>
      <c r="O418">
        <v>9.2356649999999991</v>
      </c>
      <c r="P418">
        <v>1</v>
      </c>
      <c r="Q418">
        <v>-1.01</v>
      </c>
      <c r="R418">
        <v>17292.7</v>
      </c>
      <c r="S418">
        <v>1030.2801010000001</v>
      </c>
      <c r="T418">
        <v>1148.8298109924399</v>
      </c>
      <c r="U418">
        <v>2.1396295025599098E-2</v>
      </c>
      <c r="V418">
        <v>7.3330126367256707E-2</v>
      </c>
      <c r="W418">
        <v>1.8313941016317899E-2</v>
      </c>
      <c r="X418">
        <v>15508.3</v>
      </c>
      <c r="Y418">
        <v>70.88</v>
      </c>
      <c r="Z418">
        <v>86809.5625</v>
      </c>
      <c r="AA418">
        <v>16.630952380952401</v>
      </c>
      <c r="AB418">
        <v>14.5355544723476</v>
      </c>
      <c r="AC418">
        <v>14</v>
      </c>
      <c r="AD418">
        <v>73.591435785714296</v>
      </c>
      <c r="AE418">
        <v>0.30709999999999998</v>
      </c>
      <c r="AF418">
        <v>0.130513152708991</v>
      </c>
      <c r="AG418">
        <v>0.13928830374818499</v>
      </c>
      <c r="AH418">
        <v>0.27564521535509801</v>
      </c>
      <c r="AI418">
        <v>197.645280931229</v>
      </c>
      <c r="AJ418">
        <v>6.7517535726562903</v>
      </c>
      <c r="AK418">
        <v>1.3968625939203501</v>
      </c>
      <c r="AL418">
        <v>3.3080464077002398</v>
      </c>
      <c r="AM418">
        <v>4</v>
      </c>
      <c r="AN418" t="s">
        <v>944</v>
      </c>
      <c r="AO418">
        <v>2</v>
      </c>
      <c r="AP418">
        <v>0.1875</v>
      </c>
      <c r="AQ418" t="s">
        <v>944</v>
      </c>
      <c r="AR418" t="s">
        <v>944</v>
      </c>
      <c r="AS418" t="s">
        <v>944</v>
      </c>
      <c r="AT418" t="s">
        <v>944</v>
      </c>
      <c r="AU418">
        <v>17816349.07</v>
      </c>
    </row>
    <row r="419" spans="1:47" ht="15" x14ac:dyDescent="0.25">
      <c r="A419" t="s">
        <v>1390</v>
      </c>
      <c r="B419" t="s">
        <v>669</v>
      </c>
      <c r="C419" t="s">
        <v>663</v>
      </c>
      <c r="D419" t="s">
        <v>951</v>
      </c>
      <c r="E419">
        <v>95.492999999999995</v>
      </c>
      <c r="F419">
        <v>-2.2200000000000002</v>
      </c>
      <c r="G419" s="129">
        <v>2608646</v>
      </c>
      <c r="H419">
        <v>0.48984605412857002</v>
      </c>
      <c r="I419">
        <v>2660087</v>
      </c>
      <c r="J419">
        <v>0</v>
      </c>
      <c r="K419">
        <v>0.66151547996335902</v>
      </c>
      <c r="L419" s="130">
        <v>178575.02530000001</v>
      </c>
      <c r="M419" s="129">
        <v>47517</v>
      </c>
      <c r="N419">
        <v>19</v>
      </c>
      <c r="O419">
        <v>17.429167</v>
      </c>
      <c r="P419">
        <v>0</v>
      </c>
      <c r="Q419">
        <v>-24.65</v>
      </c>
      <c r="R419">
        <v>13325.6</v>
      </c>
      <c r="S419">
        <v>1394.218359</v>
      </c>
      <c r="T419">
        <v>1657.8479067503099</v>
      </c>
      <c r="U419">
        <v>0.17169474240153801</v>
      </c>
      <c r="V419">
        <v>0.17197802657826</v>
      </c>
      <c r="W419">
        <v>1.43449552725335E-3</v>
      </c>
      <c r="X419">
        <v>11206.5</v>
      </c>
      <c r="Y419">
        <v>94.87</v>
      </c>
      <c r="Z419">
        <v>65409.102139770199</v>
      </c>
      <c r="AA419">
        <v>17.2735849056604</v>
      </c>
      <c r="AB419">
        <v>14.6960931696005</v>
      </c>
      <c r="AC419">
        <v>8</v>
      </c>
      <c r="AD419">
        <v>174.277294875</v>
      </c>
      <c r="AE419">
        <v>0.28260000000000002</v>
      </c>
      <c r="AF419">
        <v>0.110163419959126</v>
      </c>
      <c r="AG419">
        <v>0.198670079345317</v>
      </c>
      <c r="AH419">
        <v>0.31336987732515698</v>
      </c>
      <c r="AI419">
        <v>170.24306018337299</v>
      </c>
      <c r="AJ419">
        <v>10.317240600616801</v>
      </c>
      <c r="AK419">
        <v>1.51143952543858</v>
      </c>
      <c r="AL419">
        <v>3.97196868838369</v>
      </c>
      <c r="AM419">
        <v>2</v>
      </c>
      <c r="AN419">
        <v>0.91011515129770804</v>
      </c>
      <c r="AO419">
        <v>61</v>
      </c>
      <c r="AP419">
        <v>0.16525934861278599</v>
      </c>
      <c r="AQ419">
        <v>13.56</v>
      </c>
      <c r="AR419">
        <v>4.8050485705378998</v>
      </c>
      <c r="AS419">
        <v>-110623.13</v>
      </c>
      <c r="AT419">
        <v>0.73550968863056798</v>
      </c>
      <c r="AU419">
        <v>18578734.989999998</v>
      </c>
    </row>
    <row r="420" spans="1:47" ht="15" x14ac:dyDescent="0.25">
      <c r="A420" t="s">
        <v>1391</v>
      </c>
      <c r="B420" t="s">
        <v>670</v>
      </c>
      <c r="C420" t="s">
        <v>663</v>
      </c>
      <c r="D420" t="s">
        <v>950</v>
      </c>
      <c r="E420">
        <v>104.849</v>
      </c>
      <c r="F420">
        <v>1.01</v>
      </c>
      <c r="G420" s="129">
        <v>1115752</v>
      </c>
      <c r="H420">
        <v>0.80143730248168199</v>
      </c>
      <c r="I420">
        <v>990260</v>
      </c>
      <c r="J420">
        <v>0</v>
      </c>
      <c r="K420">
        <v>0.72842310372283403</v>
      </c>
      <c r="L420" s="130">
        <v>205587.3216</v>
      </c>
      <c r="M420" s="129">
        <v>50191</v>
      </c>
      <c r="N420">
        <v>8</v>
      </c>
      <c r="O420">
        <v>1.3501000000000001</v>
      </c>
      <c r="P420">
        <v>0</v>
      </c>
      <c r="Q420">
        <v>46.85</v>
      </c>
      <c r="R420">
        <v>14312.2</v>
      </c>
      <c r="S420">
        <v>481.59629999999999</v>
      </c>
      <c r="T420">
        <v>561.94091123733494</v>
      </c>
      <c r="U420">
        <v>9.8550011700671306E-2</v>
      </c>
      <c r="V420">
        <v>0.14102476908564299</v>
      </c>
      <c r="W420">
        <v>0</v>
      </c>
      <c r="X420">
        <v>12265.9</v>
      </c>
      <c r="Y420">
        <v>33.5</v>
      </c>
      <c r="Z420">
        <v>65766.585074626899</v>
      </c>
      <c r="AA420">
        <v>19.054054054054099</v>
      </c>
      <c r="AB420">
        <v>14.376008955223901</v>
      </c>
      <c r="AC420">
        <v>8</v>
      </c>
      <c r="AD420">
        <v>60.199537499999998</v>
      </c>
      <c r="AE420">
        <v>0.18429999999999999</v>
      </c>
      <c r="AF420">
        <v>0.10986309764516899</v>
      </c>
      <c r="AG420">
        <v>0.18787451978174399</v>
      </c>
      <c r="AH420">
        <v>0.31812330443149101</v>
      </c>
      <c r="AI420">
        <v>275.23051983580399</v>
      </c>
      <c r="AJ420">
        <v>5.9954390041493797</v>
      </c>
      <c r="AK420">
        <v>1.03180075443229</v>
      </c>
      <c r="AL420">
        <v>2.7329453036590001</v>
      </c>
      <c r="AM420">
        <v>0.5</v>
      </c>
      <c r="AN420">
        <v>1.3687201064480199</v>
      </c>
      <c r="AO420">
        <v>43</v>
      </c>
      <c r="AP420">
        <v>0</v>
      </c>
      <c r="AQ420">
        <v>5.63</v>
      </c>
      <c r="AR420">
        <v>5.2766424700778201</v>
      </c>
      <c r="AS420">
        <v>-2981.44</v>
      </c>
      <c r="AT420">
        <v>0.68334089037736501</v>
      </c>
      <c r="AU420">
        <v>6892703.3600000003</v>
      </c>
    </row>
    <row r="421" spans="1:47" ht="15" x14ac:dyDescent="0.25">
      <c r="A421" t="s">
        <v>1392</v>
      </c>
      <c r="B421" t="s">
        <v>267</v>
      </c>
      <c r="C421" t="s">
        <v>268</v>
      </c>
      <c r="D421" t="s">
        <v>951</v>
      </c>
      <c r="E421">
        <v>67.953000000000003</v>
      </c>
      <c r="F421">
        <v>-3.45</v>
      </c>
      <c r="G421" s="129">
        <v>2925366</v>
      </c>
      <c r="H421">
        <v>0.25455763273404097</v>
      </c>
      <c r="I421">
        <v>2800138</v>
      </c>
      <c r="J421">
        <v>0</v>
      </c>
      <c r="K421">
        <v>0.78147379543297602</v>
      </c>
      <c r="L421" s="130">
        <v>71781.333899999998</v>
      </c>
      <c r="M421" t="s">
        <v>944</v>
      </c>
      <c r="N421">
        <v>20</v>
      </c>
      <c r="O421">
        <v>86.868582000000004</v>
      </c>
      <c r="P421">
        <v>144.27000000000001</v>
      </c>
      <c r="Q421">
        <v>-83.15</v>
      </c>
      <c r="R421">
        <v>16506.8</v>
      </c>
      <c r="S421">
        <v>2630.8187870000002</v>
      </c>
      <c r="T421">
        <v>3844.0728627397698</v>
      </c>
      <c r="U421">
        <v>0</v>
      </c>
      <c r="V421">
        <v>0</v>
      </c>
      <c r="W421">
        <v>0</v>
      </c>
      <c r="X421">
        <v>11297</v>
      </c>
      <c r="Y421">
        <v>183.45</v>
      </c>
      <c r="Z421">
        <v>79674.527337149106</v>
      </c>
      <c r="AA421">
        <v>15.9895833333333</v>
      </c>
      <c r="AB421">
        <v>14.340794696102501</v>
      </c>
      <c r="AC421">
        <v>23.5</v>
      </c>
      <c r="AD421">
        <v>111.94973561702101</v>
      </c>
      <c r="AE421">
        <v>0.46679999999999999</v>
      </c>
      <c r="AF421">
        <v>0.1132941231904</v>
      </c>
      <c r="AG421">
        <v>0.16828375977968901</v>
      </c>
      <c r="AH421">
        <v>0.28629125813309803</v>
      </c>
      <c r="AI421">
        <v>192.54309818033099</v>
      </c>
      <c r="AJ421">
        <v>7.7489882656264202</v>
      </c>
      <c r="AK421">
        <v>1.5768560209734199</v>
      </c>
      <c r="AL421">
        <v>4.6872557674919904</v>
      </c>
      <c r="AM421">
        <v>1</v>
      </c>
      <c r="AN421">
        <v>0.97428203204647301</v>
      </c>
      <c r="AO421">
        <v>5</v>
      </c>
      <c r="AP421">
        <v>0.19735682819383299</v>
      </c>
      <c r="AQ421">
        <v>202.6</v>
      </c>
      <c r="AR421">
        <v>3.8459397710350798</v>
      </c>
      <c r="AS421">
        <v>-457288.25</v>
      </c>
      <c r="AT421">
        <v>0.71321690939576099</v>
      </c>
      <c r="AU421">
        <v>43426473.100000001</v>
      </c>
    </row>
    <row r="422" spans="1:47" ht="15" x14ac:dyDescent="0.25">
      <c r="A422" t="s">
        <v>1393</v>
      </c>
      <c r="B422" t="s">
        <v>681</v>
      </c>
      <c r="C422" t="s">
        <v>142</v>
      </c>
      <c r="D422" t="s">
        <v>950</v>
      </c>
      <c r="E422">
        <v>80.11</v>
      </c>
      <c r="F422">
        <v>1.77</v>
      </c>
      <c r="G422" s="129">
        <v>-820128</v>
      </c>
      <c r="H422">
        <v>0.21421091952881099</v>
      </c>
      <c r="I422">
        <v>-820128</v>
      </c>
      <c r="J422">
        <v>5.9608737837206797E-3</v>
      </c>
      <c r="K422">
        <v>0.658951240548726</v>
      </c>
      <c r="L422" s="130">
        <v>157750.8193</v>
      </c>
      <c r="M422" s="129">
        <v>39312.5</v>
      </c>
      <c r="N422">
        <v>22</v>
      </c>
      <c r="O422">
        <v>18.965616000000001</v>
      </c>
      <c r="P422">
        <v>9</v>
      </c>
      <c r="Q422">
        <v>-24.56</v>
      </c>
      <c r="R422">
        <v>17458.400000000001</v>
      </c>
      <c r="S422">
        <v>740.19600500000001</v>
      </c>
      <c r="T422">
        <v>879.99214499550897</v>
      </c>
      <c r="U422">
        <v>0.40583540436698201</v>
      </c>
      <c r="V422">
        <v>0.106100946870147</v>
      </c>
      <c r="W422">
        <v>1.3509935115091601E-3</v>
      </c>
      <c r="X422">
        <v>14685</v>
      </c>
      <c r="Y422">
        <v>52.07</v>
      </c>
      <c r="Z422">
        <v>56857.401574803102</v>
      </c>
      <c r="AA422">
        <v>8.8360655737704903</v>
      </c>
      <c r="AB422">
        <v>14.2154024390244</v>
      </c>
      <c r="AC422">
        <v>10</v>
      </c>
      <c r="AD422">
        <v>74.019600499999996</v>
      </c>
      <c r="AE422">
        <v>0.44230000000000003</v>
      </c>
      <c r="AF422">
        <v>0.119868098864388</v>
      </c>
      <c r="AG422">
        <v>0.183208823732293</v>
      </c>
      <c r="AH422">
        <v>0.307960983948111</v>
      </c>
      <c r="AI422">
        <v>212.02492169624699</v>
      </c>
      <c r="AJ422">
        <v>11.650347457627101</v>
      </c>
      <c r="AK422">
        <v>2.17539817764751</v>
      </c>
      <c r="AL422">
        <v>3.7138573340129999</v>
      </c>
      <c r="AM422">
        <v>2.5</v>
      </c>
      <c r="AN422">
        <v>1.3877071386740201</v>
      </c>
      <c r="AO422">
        <v>109</v>
      </c>
      <c r="AP422">
        <v>5.7500000000000002E-2</v>
      </c>
      <c r="AQ422">
        <v>3.39</v>
      </c>
      <c r="AR422">
        <v>4.8437641690582902</v>
      </c>
      <c r="AS422">
        <v>-131093.21</v>
      </c>
      <c r="AT422">
        <v>0.39893337290963699</v>
      </c>
      <c r="AU422">
        <v>12922667.59</v>
      </c>
    </row>
    <row r="423" spans="1:47" ht="15" x14ac:dyDescent="0.25">
      <c r="A423" t="s">
        <v>1394</v>
      </c>
      <c r="B423" t="s">
        <v>671</v>
      </c>
      <c r="C423" t="s">
        <v>663</v>
      </c>
      <c r="D423" t="s">
        <v>951</v>
      </c>
      <c r="E423">
        <v>95.346999999999994</v>
      </c>
      <c r="F423">
        <v>-3.38</v>
      </c>
      <c r="G423" s="129">
        <v>1916479</v>
      </c>
      <c r="H423">
        <v>0.99753350494465098</v>
      </c>
      <c r="I423">
        <v>1677695</v>
      </c>
      <c r="J423">
        <v>0</v>
      </c>
      <c r="K423">
        <v>0.59464323797390095</v>
      </c>
      <c r="L423" s="130">
        <v>183842.01920000001</v>
      </c>
      <c r="M423" s="129">
        <v>46231</v>
      </c>
      <c r="N423">
        <v>61</v>
      </c>
      <c r="O423">
        <v>4.2436489999999996</v>
      </c>
      <c r="P423">
        <v>0</v>
      </c>
      <c r="Q423">
        <v>-37.53</v>
      </c>
      <c r="R423">
        <v>16637.3</v>
      </c>
      <c r="S423">
        <v>506.58342800000003</v>
      </c>
      <c r="T423">
        <v>622.33006160101502</v>
      </c>
      <c r="U423">
        <v>0.29648678914147197</v>
      </c>
      <c r="V423">
        <v>0.166789913230245</v>
      </c>
      <c r="W423">
        <v>6.5785255020225399E-3</v>
      </c>
      <c r="X423">
        <v>13542.9</v>
      </c>
      <c r="Y423">
        <v>42.1</v>
      </c>
      <c r="Z423">
        <v>53606.792636579601</v>
      </c>
      <c r="AA423">
        <v>13.4042553191489</v>
      </c>
      <c r="AB423">
        <v>12.032860522565301</v>
      </c>
      <c r="AC423">
        <v>5</v>
      </c>
      <c r="AD423">
        <v>101.3166856</v>
      </c>
      <c r="AE423">
        <v>0.4914</v>
      </c>
      <c r="AF423">
        <v>0.107452366279477</v>
      </c>
      <c r="AG423">
        <v>0.174255157517894</v>
      </c>
      <c r="AH423">
        <v>0.28828794674138197</v>
      </c>
      <c r="AI423">
        <v>241.54165580007901</v>
      </c>
      <c r="AJ423">
        <v>7.9238202531852497</v>
      </c>
      <c r="AK423">
        <v>1.5231393172661201</v>
      </c>
      <c r="AL423">
        <v>3.8031610562188898</v>
      </c>
      <c r="AM423">
        <v>0.5</v>
      </c>
      <c r="AN423">
        <v>1.3236388095252201</v>
      </c>
      <c r="AO423">
        <v>68</v>
      </c>
      <c r="AP423">
        <v>8.3892617449664406E-2</v>
      </c>
      <c r="AQ423">
        <v>4.38</v>
      </c>
      <c r="AR423">
        <v>4.4177930347967402</v>
      </c>
      <c r="AS423">
        <v>21406.97</v>
      </c>
      <c r="AT423">
        <v>0.63563074155674903</v>
      </c>
      <c r="AU423">
        <v>8428169.7400000002</v>
      </c>
    </row>
    <row r="424" spans="1:47" ht="15" x14ac:dyDescent="0.25">
      <c r="A424" t="s">
        <v>1395</v>
      </c>
      <c r="B424" t="s">
        <v>607</v>
      </c>
      <c r="C424" t="s">
        <v>138</v>
      </c>
      <c r="D424" t="s">
        <v>952</v>
      </c>
      <c r="E424">
        <v>93.728999999999999</v>
      </c>
      <c r="F424">
        <v>-7.75</v>
      </c>
      <c r="G424" s="129">
        <v>1093163</v>
      </c>
      <c r="H424">
        <v>0.39292071043717303</v>
      </c>
      <c r="I424">
        <v>1219172</v>
      </c>
      <c r="J424">
        <v>0</v>
      </c>
      <c r="K424">
        <v>0.67366914070051898</v>
      </c>
      <c r="L424" s="130">
        <v>174329.6948</v>
      </c>
      <c r="M424" s="129">
        <v>39466</v>
      </c>
      <c r="N424">
        <v>52</v>
      </c>
      <c r="O424">
        <v>13.075817000000001</v>
      </c>
      <c r="P424">
        <v>0</v>
      </c>
      <c r="Q424">
        <v>60.78</v>
      </c>
      <c r="R424">
        <v>14801.5</v>
      </c>
      <c r="S424">
        <v>969.24440100000004</v>
      </c>
      <c r="T424">
        <v>1142.4231304288401</v>
      </c>
      <c r="U424">
        <v>0.35879850493972598</v>
      </c>
      <c r="V424">
        <v>0.114895653650518</v>
      </c>
      <c r="W424">
        <v>2.0634630418669801E-3</v>
      </c>
      <c r="X424">
        <v>12557.8</v>
      </c>
      <c r="Y424">
        <v>56.58</v>
      </c>
      <c r="Z424">
        <v>63217.139802050202</v>
      </c>
      <c r="AA424">
        <v>15.102941176470599</v>
      </c>
      <c r="AB424">
        <v>17.130512566277801</v>
      </c>
      <c r="AC424">
        <v>9</v>
      </c>
      <c r="AD424">
        <v>107.693822333333</v>
      </c>
      <c r="AE424">
        <v>0.18429999999999999</v>
      </c>
      <c r="AF424">
        <v>0.12103910837475999</v>
      </c>
      <c r="AG424">
        <v>0.16387778585489199</v>
      </c>
      <c r="AH424">
        <v>0.28792505086208398</v>
      </c>
      <c r="AI424">
        <v>234.226785076884</v>
      </c>
      <c r="AJ424">
        <v>9.0754979891905201</v>
      </c>
      <c r="AK424">
        <v>0.83824938442360497</v>
      </c>
      <c r="AL424">
        <v>3.7566421463904498</v>
      </c>
      <c r="AM424">
        <v>2</v>
      </c>
      <c r="AN424">
        <v>1.3615317382777501</v>
      </c>
      <c r="AO424">
        <v>161</v>
      </c>
      <c r="AP424">
        <v>0</v>
      </c>
      <c r="AQ424">
        <v>2.87</v>
      </c>
      <c r="AR424">
        <v>4.3377203567681004</v>
      </c>
      <c r="AS424">
        <v>-5659.9699999999702</v>
      </c>
      <c r="AT424">
        <v>0.64163383286853803</v>
      </c>
      <c r="AU424">
        <v>14346267.52</v>
      </c>
    </row>
    <row r="425" spans="1:47" ht="15" x14ac:dyDescent="0.25">
      <c r="A425" t="s">
        <v>1396</v>
      </c>
      <c r="B425" t="s">
        <v>269</v>
      </c>
      <c r="C425" t="s">
        <v>108</v>
      </c>
      <c r="D425" t="s">
        <v>954</v>
      </c>
      <c r="E425">
        <v>81.230999999999995</v>
      </c>
      <c r="F425">
        <v>10.6</v>
      </c>
      <c r="G425" s="129">
        <v>7833444</v>
      </c>
      <c r="H425">
        <v>0.32706376762897199</v>
      </c>
      <c r="I425">
        <v>8651513</v>
      </c>
      <c r="J425">
        <v>0</v>
      </c>
      <c r="K425">
        <v>0.83369265866091602</v>
      </c>
      <c r="L425" s="130">
        <v>232116.3008</v>
      </c>
      <c r="M425" s="129">
        <v>41201</v>
      </c>
      <c r="N425">
        <v>0</v>
      </c>
      <c r="O425">
        <v>1769.4918029999999</v>
      </c>
      <c r="P425">
        <v>313.19</v>
      </c>
      <c r="Q425">
        <v>-178.27</v>
      </c>
      <c r="R425">
        <v>17647.599999999999</v>
      </c>
      <c r="S425">
        <v>8926.8539249999994</v>
      </c>
      <c r="T425">
        <v>12140.732419825499</v>
      </c>
      <c r="U425">
        <v>0.60237551842767501</v>
      </c>
      <c r="V425">
        <v>0.18478885415390101</v>
      </c>
      <c r="W425">
        <v>8.5056539109885795E-2</v>
      </c>
      <c r="X425">
        <v>12975.9</v>
      </c>
      <c r="Y425">
        <v>606.30999999999995</v>
      </c>
      <c r="Z425">
        <v>84427.816793389502</v>
      </c>
      <c r="AA425">
        <v>14.5847860538827</v>
      </c>
      <c r="AB425">
        <v>14.7232503587274</v>
      </c>
      <c r="AC425">
        <v>55.2</v>
      </c>
      <c r="AD425">
        <v>161.718368206522</v>
      </c>
      <c r="AE425">
        <v>0.20860000000000001</v>
      </c>
      <c r="AF425">
        <v>0.116400034738186</v>
      </c>
      <c r="AG425">
        <v>0.17032634377724001</v>
      </c>
      <c r="AH425">
        <v>0.29640076040401397</v>
      </c>
      <c r="AI425">
        <v>147.89353685990801</v>
      </c>
      <c r="AJ425">
        <v>6.7772205322733097</v>
      </c>
      <c r="AK425">
        <v>1.26965734602613</v>
      </c>
      <c r="AL425">
        <v>3.5376682896235798</v>
      </c>
      <c r="AM425">
        <v>3</v>
      </c>
      <c r="AN425">
        <v>0.71430679455177004</v>
      </c>
      <c r="AO425">
        <v>29</v>
      </c>
      <c r="AP425">
        <v>0.19937694704049799</v>
      </c>
      <c r="AQ425">
        <v>104.34</v>
      </c>
      <c r="AR425">
        <v>4.5607293329600598</v>
      </c>
      <c r="AS425">
        <v>-384400.4</v>
      </c>
      <c r="AT425">
        <v>0.51278921811689004</v>
      </c>
      <c r="AU425">
        <v>157537154.43000001</v>
      </c>
    </row>
    <row r="426" spans="1:47" ht="15" x14ac:dyDescent="0.25">
      <c r="A426" t="s">
        <v>1397</v>
      </c>
      <c r="B426" t="s">
        <v>531</v>
      </c>
      <c r="C426" t="s">
        <v>245</v>
      </c>
      <c r="D426" t="s">
        <v>951</v>
      </c>
      <c r="E426">
        <v>93.796999999999997</v>
      </c>
      <c r="F426">
        <v>-2.77</v>
      </c>
      <c r="G426" s="129">
        <v>699344</v>
      </c>
      <c r="H426">
        <v>1.00851809550492</v>
      </c>
      <c r="I426">
        <v>699344</v>
      </c>
      <c r="J426">
        <v>0</v>
      </c>
      <c r="K426">
        <v>0.67199024735900104</v>
      </c>
      <c r="L426" s="130">
        <v>324207.64039999997</v>
      </c>
      <c r="M426" s="129">
        <v>41776</v>
      </c>
      <c r="N426">
        <v>19</v>
      </c>
      <c r="O426">
        <v>11.65329</v>
      </c>
      <c r="P426">
        <v>0</v>
      </c>
      <c r="Q426">
        <v>57.03</v>
      </c>
      <c r="R426">
        <v>18307.2</v>
      </c>
      <c r="S426">
        <v>814.60219600000005</v>
      </c>
      <c r="T426">
        <v>972.37849430341396</v>
      </c>
      <c r="U426">
        <v>0.38281990096672902</v>
      </c>
      <c r="V426">
        <v>0.153076409089376</v>
      </c>
      <c r="W426">
        <v>2.00127216450568E-2</v>
      </c>
      <c r="X426">
        <v>15336.7</v>
      </c>
      <c r="Y426">
        <v>65.14</v>
      </c>
      <c r="Z426">
        <v>70845.902671169795</v>
      </c>
      <c r="AA426">
        <v>13.6811594202899</v>
      </c>
      <c r="AB426">
        <v>12.5054067546822</v>
      </c>
      <c r="AC426">
        <v>10.62</v>
      </c>
      <c r="AD426">
        <v>76.704538229755201</v>
      </c>
      <c r="AE426">
        <v>0.30709999999999998</v>
      </c>
      <c r="AF426">
        <v>0.131134568956909</v>
      </c>
      <c r="AG426">
        <v>0.17598675558457499</v>
      </c>
      <c r="AH426">
        <v>0.31303053679811299</v>
      </c>
      <c r="AI426">
        <v>201.70458759725699</v>
      </c>
      <c r="AJ426">
        <v>8.4818134125337004</v>
      </c>
      <c r="AK426">
        <v>2.0580901837391701</v>
      </c>
      <c r="AL426">
        <v>4.2128968589669498</v>
      </c>
      <c r="AM426">
        <v>2.4</v>
      </c>
      <c r="AN426">
        <v>1.35159171907606</v>
      </c>
      <c r="AO426">
        <v>146</v>
      </c>
      <c r="AP426">
        <v>5.5E-2</v>
      </c>
      <c r="AQ426">
        <v>4.0599999999999996</v>
      </c>
      <c r="AR426">
        <v>4.8791741335988199</v>
      </c>
      <c r="AS426">
        <v>-31736.94</v>
      </c>
      <c r="AT426">
        <v>0.60694928721039498</v>
      </c>
      <c r="AU426">
        <v>14913050.300000001</v>
      </c>
    </row>
    <row r="427" spans="1:47" ht="15" x14ac:dyDescent="0.25">
      <c r="A427" t="s">
        <v>1398</v>
      </c>
      <c r="B427" t="s">
        <v>382</v>
      </c>
      <c r="C427" t="s">
        <v>383</v>
      </c>
      <c r="D427" t="s">
        <v>952</v>
      </c>
      <c r="E427">
        <v>84.007999999999996</v>
      </c>
      <c r="F427">
        <v>-13.48</v>
      </c>
      <c r="G427" s="129">
        <v>-125969</v>
      </c>
      <c r="H427">
        <v>0.350320576542347</v>
      </c>
      <c r="I427">
        <v>70262</v>
      </c>
      <c r="J427">
        <v>0</v>
      </c>
      <c r="K427">
        <v>0.82580304829597095</v>
      </c>
      <c r="L427" s="130">
        <v>173686.23019999999</v>
      </c>
      <c r="M427" s="129">
        <v>38540</v>
      </c>
      <c r="N427">
        <v>85</v>
      </c>
      <c r="O427">
        <v>36.579465999999996</v>
      </c>
      <c r="P427">
        <v>0</v>
      </c>
      <c r="Q427">
        <v>-191.96</v>
      </c>
      <c r="R427">
        <v>15258.7</v>
      </c>
      <c r="S427">
        <v>1339.1447250000001</v>
      </c>
      <c r="T427">
        <v>1719.65425085691</v>
      </c>
      <c r="U427">
        <v>0.63006579964686005</v>
      </c>
      <c r="V427">
        <v>0.173544034234239</v>
      </c>
      <c r="W427">
        <v>2.7794387197395701E-2</v>
      </c>
      <c r="X427">
        <v>11882.4</v>
      </c>
      <c r="Y427">
        <v>106.54</v>
      </c>
      <c r="Z427">
        <v>59774.6865965834</v>
      </c>
      <c r="AA427">
        <v>14.0701754385965</v>
      </c>
      <c r="AB427">
        <v>12.569407968838</v>
      </c>
      <c r="AC427">
        <v>12.5</v>
      </c>
      <c r="AD427">
        <v>107.131578</v>
      </c>
      <c r="AE427">
        <v>0.25800000000000001</v>
      </c>
      <c r="AF427">
        <v>9.3210669838712901E-2</v>
      </c>
      <c r="AG427">
        <v>0.234969742501452</v>
      </c>
      <c r="AH427">
        <v>0.34166853221892701</v>
      </c>
      <c r="AI427">
        <v>384.61040870694501</v>
      </c>
      <c r="AJ427">
        <v>3.1976835019580698</v>
      </c>
      <c r="AK427">
        <v>0.84170603185327997</v>
      </c>
      <c r="AL427">
        <v>1.7420457471036701</v>
      </c>
      <c r="AM427">
        <v>1.5</v>
      </c>
      <c r="AN427">
        <v>1.1801401838155801</v>
      </c>
      <c r="AO427">
        <v>178</v>
      </c>
      <c r="AP427">
        <v>5.7720057720057703E-3</v>
      </c>
      <c r="AQ427">
        <v>3.89</v>
      </c>
      <c r="AR427">
        <v>3.5242441871940602</v>
      </c>
      <c r="AS427">
        <v>57006.6</v>
      </c>
      <c r="AT427">
        <v>0.54346461901478005</v>
      </c>
      <c r="AU427">
        <v>20433553.579999998</v>
      </c>
    </row>
    <row r="428" spans="1:47" ht="15" x14ac:dyDescent="0.25">
      <c r="A428" t="s">
        <v>1399</v>
      </c>
      <c r="B428" t="s">
        <v>476</v>
      </c>
      <c r="C428" t="s">
        <v>203</v>
      </c>
      <c r="D428" t="s">
        <v>954</v>
      </c>
      <c r="E428">
        <v>86.572000000000003</v>
      </c>
      <c r="F428">
        <v>5.46</v>
      </c>
      <c r="G428" s="129">
        <v>2257483</v>
      </c>
      <c r="H428">
        <v>0.56387034068861497</v>
      </c>
      <c r="I428">
        <v>857483</v>
      </c>
      <c r="J428">
        <v>0</v>
      </c>
      <c r="K428">
        <v>0.72997988115064205</v>
      </c>
      <c r="L428" s="130">
        <v>345003.826</v>
      </c>
      <c r="M428" s="129">
        <v>41792</v>
      </c>
      <c r="N428">
        <v>59</v>
      </c>
      <c r="O428">
        <v>28.571231999999998</v>
      </c>
      <c r="P428">
        <v>3.62</v>
      </c>
      <c r="Q428">
        <v>154.85</v>
      </c>
      <c r="R428">
        <v>14789.3</v>
      </c>
      <c r="S428">
        <v>1850.1076969999999</v>
      </c>
      <c r="T428">
        <v>2234.9250201034802</v>
      </c>
      <c r="U428">
        <v>0.37759593245992501</v>
      </c>
      <c r="V428">
        <v>0.136399391997124</v>
      </c>
      <c r="W428">
        <v>6.0500342861932298E-3</v>
      </c>
      <c r="X428">
        <v>12242.8</v>
      </c>
      <c r="Y428">
        <v>123.54</v>
      </c>
      <c r="Z428">
        <v>78736.281042577306</v>
      </c>
      <c r="AA428">
        <v>15.896296296296301</v>
      </c>
      <c r="AB428">
        <v>14.975778670875799</v>
      </c>
      <c r="AC428">
        <v>19.329999999999998</v>
      </c>
      <c r="AD428">
        <v>95.711727728918802</v>
      </c>
      <c r="AE428">
        <v>0.18429999999999999</v>
      </c>
      <c r="AF428">
        <v>0.108675703179773</v>
      </c>
      <c r="AG428">
        <v>0.141061943152028</v>
      </c>
      <c r="AH428">
        <v>0.25796129569430698</v>
      </c>
      <c r="AI428">
        <v>189.59112519166999</v>
      </c>
      <c r="AJ428">
        <v>6.1592047359478199</v>
      </c>
      <c r="AK428">
        <v>0.94554002121084302</v>
      </c>
      <c r="AL428">
        <v>2.78726699433237</v>
      </c>
      <c r="AM428">
        <v>2</v>
      </c>
      <c r="AN428">
        <v>1.12721245537471</v>
      </c>
      <c r="AO428">
        <v>49</v>
      </c>
      <c r="AP428">
        <v>7.5085324232081904E-2</v>
      </c>
      <c r="AQ428">
        <v>17.39</v>
      </c>
      <c r="AR428">
        <v>5.4849187820394096</v>
      </c>
      <c r="AS428">
        <v>-76891.66</v>
      </c>
      <c r="AT428">
        <v>0.48198395351155698</v>
      </c>
      <c r="AU428">
        <v>27361801.300000001</v>
      </c>
    </row>
    <row r="429" spans="1:47" ht="15" x14ac:dyDescent="0.25">
      <c r="A429" t="s">
        <v>1400</v>
      </c>
      <c r="B429" t="s">
        <v>398</v>
      </c>
      <c r="C429" t="s">
        <v>163</v>
      </c>
      <c r="D429" t="s">
        <v>950</v>
      </c>
      <c r="E429">
        <v>78.625</v>
      </c>
      <c r="F429">
        <v>-0.17</v>
      </c>
      <c r="G429" s="129">
        <v>760949</v>
      </c>
      <c r="H429">
        <v>0.34663364182024903</v>
      </c>
      <c r="I429">
        <v>813859</v>
      </c>
      <c r="J429">
        <v>1.0826001717126801E-2</v>
      </c>
      <c r="K429">
        <v>0.66950432148169703</v>
      </c>
      <c r="L429" s="130">
        <v>319847.62920000002</v>
      </c>
      <c r="M429" s="129">
        <v>36640</v>
      </c>
      <c r="N429">
        <v>29</v>
      </c>
      <c r="O429">
        <v>10.754481999999999</v>
      </c>
      <c r="P429">
        <v>3</v>
      </c>
      <c r="Q429">
        <v>268.7</v>
      </c>
      <c r="R429">
        <v>14977.5</v>
      </c>
      <c r="S429">
        <v>668.01243399999998</v>
      </c>
      <c r="T429">
        <v>857.82238616908796</v>
      </c>
      <c r="U429">
        <v>0.790464523000181</v>
      </c>
      <c r="V429">
        <v>0.15362382311584299</v>
      </c>
      <c r="W429">
        <v>1.4969781236137899E-3</v>
      </c>
      <c r="X429">
        <v>11663.5</v>
      </c>
      <c r="Y429">
        <v>51.38</v>
      </c>
      <c r="Z429">
        <v>60894.337096146402</v>
      </c>
      <c r="AA429">
        <v>11.587301587301599</v>
      </c>
      <c r="AB429">
        <v>13.0014097703387</v>
      </c>
      <c r="AC429">
        <v>7</v>
      </c>
      <c r="AD429">
        <v>95.430347714285702</v>
      </c>
      <c r="AE429">
        <v>0.38080000000000003</v>
      </c>
      <c r="AF429">
        <v>0.104493169782178</v>
      </c>
      <c r="AG429">
        <v>0.19518639979168401</v>
      </c>
      <c r="AH429">
        <v>0.304362559624621</v>
      </c>
      <c r="AI429">
        <v>235.899800631555</v>
      </c>
      <c r="AJ429">
        <v>6.4873549979693399</v>
      </c>
      <c r="AK429">
        <v>1.8935398263783101</v>
      </c>
      <c r="AL429">
        <v>3.4920832698751099</v>
      </c>
      <c r="AM429">
        <v>2</v>
      </c>
      <c r="AN429">
        <v>0.97089416577668297</v>
      </c>
      <c r="AO429">
        <v>34</v>
      </c>
      <c r="AP429">
        <v>3.3557046979865801E-3</v>
      </c>
      <c r="AQ429">
        <v>8.59</v>
      </c>
      <c r="AR429">
        <v>2.9917383815203999</v>
      </c>
      <c r="AS429">
        <v>104138.58</v>
      </c>
      <c r="AT429">
        <v>0.659069568556364</v>
      </c>
      <c r="AU429">
        <v>10005176.560000001</v>
      </c>
    </row>
    <row r="430" spans="1:47" ht="15" x14ac:dyDescent="0.25">
      <c r="A430" t="s">
        <v>1401</v>
      </c>
      <c r="B430" t="s">
        <v>553</v>
      </c>
      <c r="C430" t="s">
        <v>268</v>
      </c>
      <c r="D430" t="s">
        <v>954</v>
      </c>
      <c r="E430">
        <v>92.143000000000001</v>
      </c>
      <c r="F430">
        <v>5.2</v>
      </c>
      <c r="G430" s="129">
        <v>-11852870</v>
      </c>
      <c r="H430">
        <v>0.55543474693913097</v>
      </c>
      <c r="I430">
        <v>-11772128</v>
      </c>
      <c r="J430">
        <v>0</v>
      </c>
      <c r="K430">
        <v>0.73491589298256099</v>
      </c>
      <c r="L430" s="130">
        <v>273991.32990000001</v>
      </c>
      <c r="M430" t="s">
        <v>944</v>
      </c>
      <c r="N430">
        <v>44</v>
      </c>
      <c r="O430">
        <v>9.1360349999999997</v>
      </c>
      <c r="P430">
        <v>0</v>
      </c>
      <c r="Q430">
        <v>-26.68</v>
      </c>
      <c r="R430">
        <v>17466.599999999999</v>
      </c>
      <c r="S430">
        <v>1468.949613</v>
      </c>
      <c r="T430">
        <v>1716.5724080790601</v>
      </c>
      <c r="U430">
        <v>0</v>
      </c>
      <c r="V430">
        <v>0</v>
      </c>
      <c r="W430">
        <v>0</v>
      </c>
      <c r="X430">
        <v>14947</v>
      </c>
      <c r="Y430">
        <v>96.88</v>
      </c>
      <c r="Z430">
        <v>84499.083195706</v>
      </c>
      <c r="AA430">
        <v>17.6952380952381</v>
      </c>
      <c r="AB430">
        <v>15.162568259702701</v>
      </c>
      <c r="AC430">
        <v>12.5</v>
      </c>
      <c r="AD430">
        <v>117.51596904</v>
      </c>
      <c r="AE430" t="s">
        <v>944</v>
      </c>
      <c r="AF430">
        <v>0.125105295894194</v>
      </c>
      <c r="AG430">
        <v>8.3112435057383596E-2</v>
      </c>
      <c r="AH430">
        <v>0.209535918292061</v>
      </c>
      <c r="AI430">
        <v>469.72339547496802</v>
      </c>
      <c r="AJ430">
        <v>5.4815666521739104</v>
      </c>
      <c r="AK430">
        <v>1.3728564782608701</v>
      </c>
      <c r="AL430">
        <v>3.2674119855072501</v>
      </c>
      <c r="AM430">
        <v>0</v>
      </c>
      <c r="AN430">
        <v>1.03269607778447</v>
      </c>
      <c r="AO430">
        <v>24</v>
      </c>
      <c r="AP430">
        <v>2.77427490542245E-2</v>
      </c>
      <c r="AQ430">
        <v>31.29</v>
      </c>
      <c r="AR430">
        <v>5.5883421412257102</v>
      </c>
      <c r="AS430">
        <v>41159.129999999997</v>
      </c>
      <c r="AT430">
        <v>0.30785414163979402</v>
      </c>
      <c r="AU430">
        <v>25657525.739999998</v>
      </c>
    </row>
    <row r="431" spans="1:47" ht="15" x14ac:dyDescent="0.25">
      <c r="A431" t="s">
        <v>1402</v>
      </c>
      <c r="B431" t="s">
        <v>715</v>
      </c>
      <c r="C431" t="s">
        <v>99</v>
      </c>
      <c r="D431" t="s">
        <v>951</v>
      </c>
      <c r="E431">
        <v>92.281999999999996</v>
      </c>
      <c r="F431">
        <v>-3.86</v>
      </c>
      <c r="G431" s="129">
        <v>198976</v>
      </c>
      <c r="H431">
        <v>0.32061956716759399</v>
      </c>
      <c r="I431">
        <v>212040</v>
      </c>
      <c r="J431">
        <v>1.1294739129820699E-2</v>
      </c>
      <c r="K431">
        <v>0.820514703356238</v>
      </c>
      <c r="L431" s="130">
        <v>206703.06690000001</v>
      </c>
      <c r="M431" s="129">
        <v>41102.5</v>
      </c>
      <c r="N431">
        <v>136</v>
      </c>
      <c r="O431">
        <v>132.03290699999999</v>
      </c>
      <c r="P431">
        <v>10</v>
      </c>
      <c r="Q431">
        <v>172.24</v>
      </c>
      <c r="R431">
        <v>13099.6</v>
      </c>
      <c r="S431">
        <v>4181.3942850000003</v>
      </c>
      <c r="T431">
        <v>5030.4769360331102</v>
      </c>
      <c r="U431">
        <v>0.46336816978741302</v>
      </c>
      <c r="V431">
        <v>0.12683766725911599</v>
      </c>
      <c r="W431">
        <v>6.57655559980276E-3</v>
      </c>
      <c r="X431">
        <v>10888.5</v>
      </c>
      <c r="Y431">
        <v>250.44</v>
      </c>
      <c r="Z431">
        <v>74372.089123143305</v>
      </c>
      <c r="AA431">
        <v>16.137546468401499</v>
      </c>
      <c r="AB431">
        <v>16.6961918423575</v>
      </c>
      <c r="AC431">
        <v>25.88</v>
      </c>
      <c r="AD431">
        <v>161.56855815301401</v>
      </c>
      <c r="AE431" t="s">
        <v>944</v>
      </c>
      <c r="AF431">
        <v>0.106986663577525</v>
      </c>
      <c r="AG431">
        <v>0.164076142689211</v>
      </c>
      <c r="AH431">
        <v>0.27325179288750501</v>
      </c>
      <c r="AI431">
        <v>170.33576636267901</v>
      </c>
      <c r="AJ431">
        <v>5.8246656960214303</v>
      </c>
      <c r="AK431">
        <v>1.21285323366669</v>
      </c>
      <c r="AL431">
        <v>3.4509604192962802</v>
      </c>
      <c r="AM431">
        <v>3</v>
      </c>
      <c r="AN431">
        <v>0.93426254521529795</v>
      </c>
      <c r="AO431">
        <v>24</v>
      </c>
      <c r="AP431">
        <v>2.7626317702653599E-2</v>
      </c>
      <c r="AQ431">
        <v>109.38</v>
      </c>
      <c r="AR431">
        <v>4.7819233075365197</v>
      </c>
      <c r="AS431">
        <v>-344821.83</v>
      </c>
      <c r="AT431">
        <v>0.55396327899484099</v>
      </c>
      <c r="AU431">
        <v>54774593.299999997</v>
      </c>
    </row>
    <row r="432" spans="1:47" ht="15" x14ac:dyDescent="0.25">
      <c r="A432" t="s">
        <v>1403</v>
      </c>
      <c r="B432" t="s">
        <v>384</v>
      </c>
      <c r="C432" t="s">
        <v>123</v>
      </c>
      <c r="D432" t="s">
        <v>953</v>
      </c>
      <c r="E432">
        <v>102.65600000000001</v>
      </c>
      <c r="F432">
        <v>20.74</v>
      </c>
      <c r="G432" s="129">
        <v>9104805</v>
      </c>
      <c r="H432">
        <v>0.32017512405078102</v>
      </c>
      <c r="I432">
        <v>9104805</v>
      </c>
      <c r="J432">
        <v>5.8977317301286301E-3</v>
      </c>
      <c r="K432">
        <v>0.74425082237109297</v>
      </c>
      <c r="L432" s="130">
        <v>201070.3052</v>
      </c>
      <c r="M432" s="129">
        <v>61959</v>
      </c>
      <c r="N432">
        <v>121</v>
      </c>
      <c r="O432">
        <v>96.500951000000001</v>
      </c>
      <c r="P432">
        <v>6.46</v>
      </c>
      <c r="Q432">
        <v>-77.52</v>
      </c>
      <c r="R432">
        <v>13866.9</v>
      </c>
      <c r="S432">
        <v>5452.9243889999998</v>
      </c>
      <c r="T432">
        <v>6454.4023278841496</v>
      </c>
      <c r="U432">
        <v>0.13181375326787101</v>
      </c>
      <c r="V432">
        <v>0.116959492100524</v>
      </c>
      <c r="W432">
        <v>2.0190818200615301E-2</v>
      </c>
      <c r="X432">
        <v>11715.3</v>
      </c>
      <c r="Y432">
        <v>354.2</v>
      </c>
      <c r="Z432">
        <v>75027.801468097095</v>
      </c>
      <c r="AA432">
        <v>11.6485013623978</v>
      </c>
      <c r="AB432">
        <v>15.395043447205</v>
      </c>
      <c r="AC432">
        <v>34</v>
      </c>
      <c r="AD432">
        <v>160.38012908823501</v>
      </c>
      <c r="AE432">
        <v>0.30709999999999998</v>
      </c>
      <c r="AF432">
        <v>0.110643734096475</v>
      </c>
      <c r="AG432">
        <v>0.158788199989253</v>
      </c>
      <c r="AH432">
        <v>0.272036523819917</v>
      </c>
      <c r="AI432">
        <v>154.046882017017</v>
      </c>
      <c r="AJ432">
        <v>7.1673274595657697</v>
      </c>
      <c r="AK432">
        <v>1.2986597119544401</v>
      </c>
      <c r="AL432">
        <v>4.08122143175168</v>
      </c>
      <c r="AM432">
        <v>2.4</v>
      </c>
      <c r="AN432">
        <v>1.0538987786034699</v>
      </c>
      <c r="AO432">
        <v>28</v>
      </c>
      <c r="AP432">
        <v>6.5580286168521504E-2</v>
      </c>
      <c r="AQ432">
        <v>86.25</v>
      </c>
      <c r="AR432">
        <v>5.3541403853802398</v>
      </c>
      <c r="AS432">
        <v>-52041.140000000101</v>
      </c>
      <c r="AT432">
        <v>0.37629248052359998</v>
      </c>
      <c r="AU432">
        <v>75615049.329999998</v>
      </c>
    </row>
    <row r="433" spans="1:47" ht="15" x14ac:dyDescent="0.25">
      <c r="A433" t="s">
        <v>1404</v>
      </c>
      <c r="B433" t="s">
        <v>497</v>
      </c>
      <c r="C433" t="s">
        <v>391</v>
      </c>
      <c r="D433" t="s">
        <v>950</v>
      </c>
      <c r="E433">
        <v>96.153000000000006</v>
      </c>
      <c r="F433">
        <v>-1.07</v>
      </c>
      <c r="G433" s="129">
        <v>601300</v>
      </c>
      <c r="H433">
        <v>0.448638563474337</v>
      </c>
      <c r="I433">
        <v>643799</v>
      </c>
      <c r="J433">
        <v>0</v>
      </c>
      <c r="K433">
        <v>0.77552111638299004</v>
      </c>
      <c r="L433" s="130">
        <v>232098.1538</v>
      </c>
      <c r="M433" s="129">
        <v>43373</v>
      </c>
      <c r="N433">
        <v>22</v>
      </c>
      <c r="O433">
        <v>0.53072600000000003</v>
      </c>
      <c r="P433">
        <v>0</v>
      </c>
      <c r="Q433">
        <v>176.46</v>
      </c>
      <c r="R433">
        <v>15929.6</v>
      </c>
      <c r="S433">
        <v>475.58044000000001</v>
      </c>
      <c r="T433">
        <v>547.46147329670498</v>
      </c>
      <c r="U433">
        <v>0.26028850766023898</v>
      </c>
      <c r="V433">
        <v>0.113283246047714</v>
      </c>
      <c r="W433">
        <v>3.6474986229458901E-3</v>
      </c>
      <c r="X433">
        <v>13838.1</v>
      </c>
      <c r="Y433">
        <v>33.78</v>
      </c>
      <c r="Z433">
        <v>60992.116933096499</v>
      </c>
      <c r="AA433">
        <v>15.613636363636401</v>
      </c>
      <c r="AB433">
        <v>14.0787578448786</v>
      </c>
      <c r="AC433">
        <v>3</v>
      </c>
      <c r="AD433">
        <v>158.526813333333</v>
      </c>
      <c r="AE433">
        <v>0.30709999999999998</v>
      </c>
      <c r="AF433">
        <v>0.128187003414475</v>
      </c>
      <c r="AG433">
        <v>2.6130814849392E-2</v>
      </c>
      <c r="AH433">
        <v>0.30212351723636499</v>
      </c>
      <c r="AI433">
        <v>181.61806654621901</v>
      </c>
      <c r="AJ433">
        <v>8.1743202815662102</v>
      </c>
      <c r="AK433">
        <v>0.74083705744784301</v>
      </c>
      <c r="AL433">
        <v>4.9540611758167996</v>
      </c>
      <c r="AM433">
        <v>6.5</v>
      </c>
      <c r="AN433">
        <v>0.44522648726483899</v>
      </c>
      <c r="AO433">
        <v>36</v>
      </c>
      <c r="AP433">
        <v>0</v>
      </c>
      <c r="AQ433">
        <v>1.92</v>
      </c>
      <c r="AR433">
        <v>4.7319419348829799</v>
      </c>
      <c r="AS433">
        <v>-40128.11</v>
      </c>
      <c r="AT433">
        <v>0.676822060497974</v>
      </c>
      <c r="AU433">
        <v>7575799.2699999996</v>
      </c>
    </row>
    <row r="434" spans="1:47" ht="15" x14ac:dyDescent="0.25">
      <c r="A434" t="s">
        <v>1405</v>
      </c>
      <c r="B434" t="s">
        <v>483</v>
      </c>
      <c r="C434" t="s">
        <v>215</v>
      </c>
      <c r="D434" t="s">
        <v>954</v>
      </c>
      <c r="E434">
        <v>89.177999999999997</v>
      </c>
      <c r="F434">
        <v>14.86</v>
      </c>
      <c r="G434" s="129">
        <v>-1853243</v>
      </c>
      <c r="H434">
        <v>0.166760504474875</v>
      </c>
      <c r="I434">
        <v>-1878493</v>
      </c>
      <c r="J434">
        <v>0</v>
      </c>
      <c r="K434">
        <v>0.79417592795201097</v>
      </c>
      <c r="L434" s="130">
        <v>177311.3658</v>
      </c>
      <c r="M434" s="129">
        <v>53261</v>
      </c>
      <c r="N434">
        <v>383</v>
      </c>
      <c r="O434">
        <v>242.45811599999999</v>
      </c>
      <c r="P434">
        <v>18.21</v>
      </c>
      <c r="Q434">
        <v>-86.04</v>
      </c>
      <c r="R434">
        <v>13679.8</v>
      </c>
      <c r="S434">
        <v>11221.396258000001</v>
      </c>
      <c r="T434">
        <v>14648.633497062399</v>
      </c>
      <c r="U434">
        <v>0.40905679269191803</v>
      </c>
      <c r="V434">
        <v>0.15033502422813799</v>
      </c>
      <c r="W434">
        <v>7.3193838639074901E-2</v>
      </c>
      <c r="X434">
        <v>10479.200000000001</v>
      </c>
      <c r="Y434">
        <v>626.62</v>
      </c>
      <c r="Z434">
        <v>84387.5198844595</v>
      </c>
      <c r="AA434">
        <v>14.031866464339901</v>
      </c>
      <c r="AB434">
        <v>17.907816951262301</v>
      </c>
      <c r="AC434">
        <v>90</v>
      </c>
      <c r="AD434">
        <v>124.682180644444</v>
      </c>
      <c r="AE434" t="s">
        <v>944</v>
      </c>
      <c r="AF434">
        <v>0.11550675428014601</v>
      </c>
      <c r="AG434">
        <v>0.122726814801736</v>
      </c>
      <c r="AH434">
        <v>0.26064142925536998</v>
      </c>
      <c r="AI434">
        <v>143.611629332767</v>
      </c>
      <c r="AJ434">
        <v>7.3688154187063999</v>
      </c>
      <c r="AK434">
        <v>1.93906033609201</v>
      </c>
      <c r="AL434">
        <v>3.97167855500666</v>
      </c>
      <c r="AM434">
        <v>1.5</v>
      </c>
      <c r="AN434">
        <v>1.2638521103234801</v>
      </c>
      <c r="AO434">
        <v>39</v>
      </c>
      <c r="AP434">
        <v>3.31516802906449E-2</v>
      </c>
      <c r="AQ434">
        <v>157.54</v>
      </c>
      <c r="AR434">
        <v>3.7172107958968401</v>
      </c>
      <c r="AS434">
        <v>1319940.73</v>
      </c>
      <c r="AT434">
        <v>0.49110248215561703</v>
      </c>
      <c r="AU434">
        <v>153506465.46000001</v>
      </c>
    </row>
    <row r="435" spans="1:47" ht="15" x14ac:dyDescent="0.25">
      <c r="A435" t="s">
        <v>1406</v>
      </c>
      <c r="B435" t="s">
        <v>498</v>
      </c>
      <c r="C435" t="s">
        <v>391</v>
      </c>
      <c r="D435" t="s">
        <v>954</v>
      </c>
      <c r="E435">
        <v>95.537000000000006</v>
      </c>
      <c r="F435">
        <v>2.2000000000000002</v>
      </c>
      <c r="G435" s="129">
        <v>2188645</v>
      </c>
      <c r="H435">
        <v>0.18031370386801299</v>
      </c>
      <c r="I435">
        <v>2173797</v>
      </c>
      <c r="J435">
        <v>0</v>
      </c>
      <c r="K435">
        <v>0.70732321906951801</v>
      </c>
      <c r="L435" s="130">
        <v>157408.64129999999</v>
      </c>
      <c r="M435" s="129">
        <v>41038</v>
      </c>
      <c r="N435">
        <v>0</v>
      </c>
      <c r="O435">
        <v>35.550970999999997</v>
      </c>
      <c r="P435">
        <v>1</v>
      </c>
      <c r="Q435">
        <v>-113.31</v>
      </c>
      <c r="R435">
        <v>15515.8</v>
      </c>
      <c r="S435">
        <v>1101.4642819999999</v>
      </c>
      <c r="T435">
        <v>1275.4250728592001</v>
      </c>
      <c r="U435">
        <v>0.22391796359675301</v>
      </c>
      <c r="V435">
        <v>0.136861548271249</v>
      </c>
      <c r="W435">
        <v>1.41146855636305E-2</v>
      </c>
      <c r="X435">
        <v>13399.5</v>
      </c>
      <c r="Y435">
        <v>72.58</v>
      </c>
      <c r="Z435">
        <v>70585.999448884002</v>
      </c>
      <c r="AA435">
        <v>17.584269662921301</v>
      </c>
      <c r="AB435">
        <v>15.175865004133399</v>
      </c>
      <c r="AC435">
        <v>10</v>
      </c>
      <c r="AD435">
        <v>110.1464282</v>
      </c>
      <c r="AE435">
        <v>0.30709999999999998</v>
      </c>
      <c r="AF435">
        <v>0.118162302617819</v>
      </c>
      <c r="AG435">
        <v>0.199473012114952</v>
      </c>
      <c r="AH435">
        <v>0.32163599796671799</v>
      </c>
      <c r="AI435">
        <v>237.659998855959</v>
      </c>
      <c r="AJ435">
        <v>6.49607340683185</v>
      </c>
      <c r="AK435">
        <v>1.51405471895605</v>
      </c>
      <c r="AL435">
        <v>2.1990381397694199</v>
      </c>
      <c r="AM435">
        <v>2.5</v>
      </c>
      <c r="AN435">
        <v>1.22716478223748</v>
      </c>
      <c r="AO435">
        <v>74</v>
      </c>
      <c r="AP435">
        <v>4.1894353369763201E-2</v>
      </c>
      <c r="AQ435">
        <v>7.18</v>
      </c>
      <c r="AR435">
        <v>4.4475632680856503</v>
      </c>
      <c r="AS435">
        <v>-2103.52000000002</v>
      </c>
      <c r="AT435">
        <v>0.49531035693326902</v>
      </c>
      <c r="AU435">
        <v>17090099.16</v>
      </c>
    </row>
    <row r="436" spans="1:47" ht="15" x14ac:dyDescent="0.25">
      <c r="A436" t="s">
        <v>1407</v>
      </c>
      <c r="B436" t="s">
        <v>270</v>
      </c>
      <c r="C436" t="s">
        <v>271</v>
      </c>
      <c r="D436" t="s">
        <v>954</v>
      </c>
      <c r="E436">
        <v>79.474000000000004</v>
      </c>
      <c r="F436">
        <v>3.54</v>
      </c>
      <c r="G436" s="129">
        <v>17423</v>
      </c>
      <c r="H436">
        <v>0.42532915730638898</v>
      </c>
      <c r="I436">
        <v>-188206</v>
      </c>
      <c r="J436">
        <v>0</v>
      </c>
      <c r="K436">
        <v>0.633291289584623</v>
      </c>
      <c r="L436" s="130">
        <v>148918.29860000001</v>
      </c>
      <c r="M436" s="129">
        <v>38508</v>
      </c>
      <c r="N436">
        <v>148</v>
      </c>
      <c r="O436">
        <v>80.082727000000006</v>
      </c>
      <c r="P436">
        <v>57.23</v>
      </c>
      <c r="Q436">
        <v>-94.28</v>
      </c>
      <c r="R436">
        <v>16478</v>
      </c>
      <c r="S436">
        <v>2911.2152860000001</v>
      </c>
      <c r="T436">
        <v>3859.5334469221898</v>
      </c>
      <c r="U436">
        <v>0.64789040854191204</v>
      </c>
      <c r="V436">
        <v>0.19259575569568499</v>
      </c>
      <c r="W436">
        <v>8.45914354683008E-3</v>
      </c>
      <c r="X436">
        <v>12429.2</v>
      </c>
      <c r="Y436">
        <v>215.45</v>
      </c>
      <c r="Z436">
        <v>67626.931909955907</v>
      </c>
      <c r="AA436">
        <v>13.022624434389099</v>
      </c>
      <c r="AB436">
        <v>13.512254750522199</v>
      </c>
      <c r="AC436">
        <v>26</v>
      </c>
      <c r="AD436">
        <v>111.969818692308</v>
      </c>
      <c r="AE436">
        <v>0.27029999999999998</v>
      </c>
      <c r="AF436">
        <v>0.11696700847939499</v>
      </c>
      <c r="AG436">
        <v>0.131444062712644</v>
      </c>
      <c r="AH436">
        <v>0.280948554633216</v>
      </c>
      <c r="AI436">
        <v>192.28464576013499</v>
      </c>
      <c r="AJ436">
        <v>5.8253756462337103</v>
      </c>
      <c r="AK436">
        <v>1.4104069798600201</v>
      </c>
      <c r="AL436">
        <v>2.8828966633439399</v>
      </c>
      <c r="AM436">
        <v>4.5</v>
      </c>
      <c r="AN436">
        <v>1.55835030209916</v>
      </c>
      <c r="AO436">
        <v>53</v>
      </c>
      <c r="AP436">
        <v>3.0538302277432702E-2</v>
      </c>
      <c r="AQ436">
        <v>34.85</v>
      </c>
      <c r="AR436">
        <v>5.52878109206641</v>
      </c>
      <c r="AS436">
        <v>-712234.2</v>
      </c>
      <c r="AT436">
        <v>0.63445248678794497</v>
      </c>
      <c r="AU436">
        <v>47971049.039999999</v>
      </c>
    </row>
    <row r="437" spans="1:47" ht="15" x14ac:dyDescent="0.25">
      <c r="A437" t="s">
        <v>1408</v>
      </c>
      <c r="B437" t="s">
        <v>716</v>
      </c>
      <c r="C437" t="s">
        <v>99</v>
      </c>
      <c r="D437" t="s">
        <v>952</v>
      </c>
      <c r="E437">
        <v>89.762</v>
      </c>
      <c r="F437">
        <v>-16.489999999999998</v>
      </c>
      <c r="G437" s="129">
        <v>-718456</v>
      </c>
      <c r="H437">
        <v>0.52489216277732897</v>
      </c>
      <c r="I437">
        <v>18355</v>
      </c>
      <c r="J437">
        <v>0</v>
      </c>
      <c r="K437">
        <v>0.73316036738962898</v>
      </c>
      <c r="L437" s="130">
        <v>213036.15820000001</v>
      </c>
      <c r="M437" s="129">
        <v>40381</v>
      </c>
      <c r="N437">
        <v>0</v>
      </c>
      <c r="O437">
        <v>180.52079499999999</v>
      </c>
      <c r="P437">
        <v>37.24</v>
      </c>
      <c r="Q437">
        <v>-113.01</v>
      </c>
      <c r="R437">
        <v>12382.9</v>
      </c>
      <c r="S437">
        <v>5793.7876050000004</v>
      </c>
      <c r="T437">
        <v>7264.2700169950604</v>
      </c>
      <c r="U437">
        <v>0.50872836526771503</v>
      </c>
      <c r="V437">
        <v>0.13955485705106399</v>
      </c>
      <c r="W437">
        <v>1.37301717673166E-2</v>
      </c>
      <c r="X437">
        <v>9876.2999999999993</v>
      </c>
      <c r="Y437">
        <v>308.60000000000002</v>
      </c>
      <c r="Z437">
        <v>65769.935385612407</v>
      </c>
      <c r="AA437">
        <v>13.064245810055899</v>
      </c>
      <c r="AB437">
        <v>18.774425162021998</v>
      </c>
      <c r="AC437">
        <v>27</v>
      </c>
      <c r="AD437">
        <v>214.584726111111</v>
      </c>
      <c r="AE437">
        <v>0.36859999999999998</v>
      </c>
      <c r="AF437">
        <v>0.105975081991401</v>
      </c>
      <c r="AG437">
        <v>0.199196310644494</v>
      </c>
      <c r="AH437">
        <v>0.30731472677662702</v>
      </c>
      <c r="AI437">
        <v>165.548526351269</v>
      </c>
      <c r="AJ437">
        <v>8.5551575504637896</v>
      </c>
      <c r="AK437">
        <v>1.2434332270242601</v>
      </c>
      <c r="AL437">
        <v>4.23863988331372</v>
      </c>
      <c r="AM437">
        <v>0</v>
      </c>
      <c r="AN437">
        <v>0.91077915791922504</v>
      </c>
      <c r="AO437">
        <v>29</v>
      </c>
      <c r="AP437">
        <v>4.7120418848167499E-2</v>
      </c>
      <c r="AQ437">
        <v>103.83</v>
      </c>
      <c r="AR437">
        <v>4.4502844334443497</v>
      </c>
      <c r="AS437">
        <v>88480.71</v>
      </c>
      <c r="AT437">
        <v>0.53391478938912296</v>
      </c>
      <c r="AU437">
        <v>71743754.200000003</v>
      </c>
    </row>
    <row r="438" spans="1:47" ht="15" x14ac:dyDescent="0.25">
      <c r="A438" t="s">
        <v>1409</v>
      </c>
      <c r="B438" t="s">
        <v>595</v>
      </c>
      <c r="C438" t="s">
        <v>232</v>
      </c>
      <c r="D438" t="s">
        <v>954</v>
      </c>
      <c r="E438">
        <v>87.638999999999996</v>
      </c>
      <c r="F438">
        <v>3.03</v>
      </c>
      <c r="G438" s="129">
        <v>1299535</v>
      </c>
      <c r="H438">
        <v>0.43412932943001298</v>
      </c>
      <c r="I438">
        <v>1299535</v>
      </c>
      <c r="J438">
        <v>0</v>
      </c>
      <c r="K438">
        <v>0.604548662594245</v>
      </c>
      <c r="L438" s="130">
        <v>236607.921</v>
      </c>
      <c r="M438" s="129">
        <v>42661.5</v>
      </c>
      <c r="N438">
        <v>36</v>
      </c>
      <c r="O438">
        <v>66.907606999999999</v>
      </c>
      <c r="P438">
        <v>1</v>
      </c>
      <c r="Q438">
        <v>123.53</v>
      </c>
      <c r="R438">
        <v>13698.6</v>
      </c>
      <c r="S438">
        <v>1237.9807310000001</v>
      </c>
      <c r="T438">
        <v>1447.6952140304199</v>
      </c>
      <c r="U438">
        <v>0.383281448667394</v>
      </c>
      <c r="V438">
        <v>0.125348361338913</v>
      </c>
      <c r="W438">
        <v>1.3540235789017301E-2</v>
      </c>
      <c r="X438">
        <v>11714.2</v>
      </c>
      <c r="Y438">
        <v>84.88</v>
      </c>
      <c r="Z438">
        <v>54044.960414703099</v>
      </c>
      <c r="AA438">
        <v>10.0769230769231</v>
      </c>
      <c r="AB438">
        <v>14.585069875117799</v>
      </c>
      <c r="AC438">
        <v>7</v>
      </c>
      <c r="AD438">
        <v>176.854390142857</v>
      </c>
      <c r="AE438">
        <v>0.18429999999999999</v>
      </c>
      <c r="AF438">
        <v>0.12993120268212399</v>
      </c>
      <c r="AG438">
        <v>0.13859876154706199</v>
      </c>
      <c r="AH438">
        <v>0.271248523134202</v>
      </c>
      <c r="AI438">
        <v>151.890086244</v>
      </c>
      <c r="AJ438">
        <v>18.8076053117206</v>
      </c>
      <c r="AK438">
        <v>1.5607423007174099</v>
      </c>
      <c r="AL438">
        <v>3.6928074793790602</v>
      </c>
      <c r="AM438">
        <v>2.15</v>
      </c>
      <c r="AN438">
        <v>1.49858175776369</v>
      </c>
      <c r="AO438">
        <v>35</v>
      </c>
      <c r="AP438">
        <v>2.0107238605898099E-2</v>
      </c>
      <c r="AQ438">
        <v>21</v>
      </c>
      <c r="AR438">
        <v>5.3403425936965903</v>
      </c>
      <c r="AS438">
        <v>-79147.930000000095</v>
      </c>
      <c r="AT438">
        <v>0.47534396289942499</v>
      </c>
      <c r="AU438">
        <v>16958584.100000001</v>
      </c>
    </row>
    <row r="439" spans="1:47" ht="15" x14ac:dyDescent="0.25">
      <c r="A439" t="s">
        <v>1410</v>
      </c>
      <c r="B439" t="s">
        <v>677</v>
      </c>
      <c r="C439" t="s">
        <v>227</v>
      </c>
      <c r="D439" t="s">
        <v>954</v>
      </c>
      <c r="E439">
        <v>86.9</v>
      </c>
      <c r="F439">
        <v>4.08</v>
      </c>
      <c r="G439" s="129">
        <v>762319</v>
      </c>
      <c r="H439">
        <v>0.54688275651921403</v>
      </c>
      <c r="I439">
        <v>646690</v>
      </c>
      <c r="J439">
        <v>0</v>
      </c>
      <c r="K439">
        <v>0.69735275609487302</v>
      </c>
      <c r="L439" s="130">
        <v>138718.66450000001</v>
      </c>
      <c r="M439" s="129">
        <v>36450</v>
      </c>
      <c r="N439">
        <v>23</v>
      </c>
      <c r="O439">
        <v>40.208005999999997</v>
      </c>
      <c r="P439">
        <v>0</v>
      </c>
      <c r="Q439">
        <v>68.91</v>
      </c>
      <c r="R439">
        <v>17830.599999999999</v>
      </c>
      <c r="S439">
        <v>643.926196</v>
      </c>
      <c r="T439">
        <v>801.29684310951598</v>
      </c>
      <c r="U439">
        <v>0.60307357335715495</v>
      </c>
      <c r="V439">
        <v>0.17229112387283599</v>
      </c>
      <c r="W439">
        <v>0</v>
      </c>
      <c r="X439">
        <v>14328.8</v>
      </c>
      <c r="Y439">
        <v>58.33</v>
      </c>
      <c r="Z439">
        <v>62687.9178810218</v>
      </c>
      <c r="AA439">
        <v>14.559322033898299</v>
      </c>
      <c r="AB439">
        <v>11.039365609463401</v>
      </c>
      <c r="AC439">
        <v>12.2</v>
      </c>
      <c r="AD439">
        <v>52.780835737704898</v>
      </c>
      <c r="AE439">
        <v>0.17199999999999999</v>
      </c>
      <c r="AF439">
        <v>0.105745265441995</v>
      </c>
      <c r="AG439">
        <v>0.20536048938145399</v>
      </c>
      <c r="AH439">
        <v>0.31432723538708601</v>
      </c>
      <c r="AI439">
        <v>236.66687416456699</v>
      </c>
      <c r="AJ439">
        <v>7.0027463975432402</v>
      </c>
      <c r="AK439">
        <v>2.05853657576314</v>
      </c>
      <c r="AL439">
        <v>3.9684830966692002</v>
      </c>
      <c r="AM439">
        <v>0</v>
      </c>
      <c r="AN439">
        <v>1.2753302855758999</v>
      </c>
      <c r="AO439">
        <v>66</v>
      </c>
      <c r="AP439">
        <v>0</v>
      </c>
      <c r="AQ439">
        <v>4.33</v>
      </c>
      <c r="AR439">
        <v>4.3350270358974399</v>
      </c>
      <c r="AS439">
        <v>-103034.43</v>
      </c>
      <c r="AT439">
        <v>0.52761395103181097</v>
      </c>
      <c r="AU439">
        <v>11481596.949999999</v>
      </c>
    </row>
    <row r="440" spans="1:47" ht="15" x14ac:dyDescent="0.25">
      <c r="A440" t="s">
        <v>1411</v>
      </c>
      <c r="B440" t="s">
        <v>588</v>
      </c>
      <c r="C440" t="s">
        <v>135</v>
      </c>
      <c r="D440" t="s">
        <v>950</v>
      </c>
      <c r="E440">
        <v>96.411000000000001</v>
      </c>
      <c r="F440">
        <v>1.69</v>
      </c>
      <c r="G440" s="129">
        <v>1836704</v>
      </c>
      <c r="H440">
        <v>0.36035364966696198</v>
      </c>
      <c r="I440">
        <v>736704</v>
      </c>
      <c r="J440">
        <v>2.4010589720104902E-2</v>
      </c>
      <c r="K440">
        <v>0.61852679886997197</v>
      </c>
      <c r="L440" s="130">
        <v>247587.8798</v>
      </c>
      <c r="M440" s="129">
        <v>48814</v>
      </c>
      <c r="N440">
        <v>55</v>
      </c>
      <c r="O440">
        <v>42.689827999999999</v>
      </c>
      <c r="P440">
        <v>4</v>
      </c>
      <c r="Q440">
        <v>-46.06</v>
      </c>
      <c r="R440">
        <v>12084.1</v>
      </c>
      <c r="S440">
        <v>1729.5744890000001</v>
      </c>
      <c r="T440">
        <v>2004.8391286010799</v>
      </c>
      <c r="U440">
        <v>0.22834977302905901</v>
      </c>
      <c r="V440">
        <v>0.114675099142261</v>
      </c>
      <c r="W440">
        <v>7.5514452156099096E-3</v>
      </c>
      <c r="X440">
        <v>10424.9</v>
      </c>
      <c r="Y440">
        <v>109.17</v>
      </c>
      <c r="Z440">
        <v>65884.526884675302</v>
      </c>
      <c r="AA440">
        <v>14.2173913043478</v>
      </c>
      <c r="AB440">
        <v>15.8429466794907</v>
      </c>
      <c r="AC440">
        <v>13.25</v>
      </c>
      <c r="AD440">
        <v>130.533923698113</v>
      </c>
      <c r="AE440">
        <v>0.22109999999999999</v>
      </c>
      <c r="AF440">
        <v>0.13043741755274099</v>
      </c>
      <c r="AG440">
        <v>0.14648153113273699</v>
      </c>
      <c r="AH440">
        <v>0.28002929821601702</v>
      </c>
      <c r="AI440">
        <v>233.68869197052501</v>
      </c>
      <c r="AJ440">
        <v>5.7486906146241097</v>
      </c>
      <c r="AK440">
        <v>1.1987950725168399</v>
      </c>
      <c r="AL440">
        <v>2.4883952526337101</v>
      </c>
      <c r="AM440">
        <v>1</v>
      </c>
      <c r="AN440">
        <v>1.0100973587225299</v>
      </c>
      <c r="AO440">
        <v>18</v>
      </c>
      <c r="AP440">
        <v>0.101038715769594</v>
      </c>
      <c r="AQ440">
        <v>56.78</v>
      </c>
      <c r="AR440">
        <v>5.1775137741822803</v>
      </c>
      <c r="AS440">
        <v>127333.15</v>
      </c>
      <c r="AT440">
        <v>0.240572979964258</v>
      </c>
      <c r="AU440">
        <v>20900270.329999998</v>
      </c>
    </row>
    <row r="441" spans="1:47" ht="15" x14ac:dyDescent="0.25">
      <c r="A441" t="s">
        <v>1412</v>
      </c>
      <c r="B441" t="s">
        <v>272</v>
      </c>
      <c r="C441" t="s">
        <v>273</v>
      </c>
      <c r="D441" t="s">
        <v>950</v>
      </c>
      <c r="E441">
        <v>89.944000000000003</v>
      </c>
      <c r="F441">
        <v>1.3</v>
      </c>
      <c r="G441" s="129">
        <v>-1349</v>
      </c>
      <c r="H441">
        <v>0.35944845558812299</v>
      </c>
      <c r="I441">
        <v>285468</v>
      </c>
      <c r="J441">
        <v>0</v>
      </c>
      <c r="K441">
        <v>0.72107607316636102</v>
      </c>
      <c r="L441" s="130">
        <v>569406.51489999995</v>
      </c>
      <c r="M441" s="129">
        <v>37795</v>
      </c>
      <c r="N441">
        <v>27</v>
      </c>
      <c r="O441">
        <v>29.658425999999999</v>
      </c>
      <c r="P441">
        <v>2</v>
      </c>
      <c r="Q441">
        <v>-25.43</v>
      </c>
      <c r="R441">
        <v>19183.599999999999</v>
      </c>
      <c r="S441">
        <v>1409.0779769999999</v>
      </c>
      <c r="T441">
        <v>1797.6828546794</v>
      </c>
      <c r="U441">
        <v>0.56594511305743</v>
      </c>
      <c r="V441">
        <v>0.181932015249998</v>
      </c>
      <c r="W441">
        <v>4.1996100262661302E-3</v>
      </c>
      <c r="X441">
        <v>15036.7</v>
      </c>
      <c r="Y441">
        <v>101.5</v>
      </c>
      <c r="Z441">
        <v>71584.303448275896</v>
      </c>
      <c r="AA441">
        <v>15.476190476190499</v>
      </c>
      <c r="AB441">
        <v>13.882541645320201</v>
      </c>
      <c r="AC441">
        <v>13</v>
      </c>
      <c r="AD441">
        <v>108.39061361538501</v>
      </c>
      <c r="AE441">
        <v>0.45450000000000002</v>
      </c>
      <c r="AF441">
        <v>0.11586654309661699</v>
      </c>
      <c r="AG441">
        <v>0.119027298643167</v>
      </c>
      <c r="AH441">
        <v>0.23919811968657401</v>
      </c>
      <c r="AI441">
        <v>246.85007194601801</v>
      </c>
      <c r="AJ441">
        <v>10.579495502126001</v>
      </c>
      <c r="AK441">
        <v>1.4766002455215299</v>
      </c>
      <c r="AL441">
        <v>4.19103257041494</v>
      </c>
      <c r="AM441">
        <v>1</v>
      </c>
      <c r="AN441">
        <v>0.78173475326444597</v>
      </c>
      <c r="AO441">
        <v>48</v>
      </c>
      <c r="AP441">
        <v>3.8356164383561597E-2</v>
      </c>
      <c r="AQ441">
        <v>6.94</v>
      </c>
      <c r="AR441">
        <v>4.8700730007498603</v>
      </c>
      <c r="AS441">
        <v>-69295.960000000006</v>
      </c>
      <c r="AT441">
        <v>0.53874472933681605</v>
      </c>
      <c r="AU441">
        <v>27031243.289999999</v>
      </c>
    </row>
    <row r="442" spans="1:47" ht="15" x14ac:dyDescent="0.25">
      <c r="A442" t="s">
        <v>1413</v>
      </c>
      <c r="B442" t="s">
        <v>274</v>
      </c>
      <c r="C442" t="s">
        <v>249</v>
      </c>
      <c r="D442" t="s">
        <v>951</v>
      </c>
      <c r="E442">
        <v>66.397000000000006</v>
      </c>
      <c r="F442">
        <v>-7.23</v>
      </c>
      <c r="G442" s="129">
        <v>788469</v>
      </c>
      <c r="H442">
        <v>5.51885390740268E-2</v>
      </c>
      <c r="I442">
        <v>691332</v>
      </c>
      <c r="J442">
        <v>0</v>
      </c>
      <c r="K442">
        <v>0.63639925848657497</v>
      </c>
      <c r="L442" s="130">
        <v>111532.7142</v>
      </c>
      <c r="M442" s="129">
        <v>29872</v>
      </c>
      <c r="N442">
        <v>112</v>
      </c>
      <c r="O442">
        <v>394.44807500000002</v>
      </c>
      <c r="P442">
        <v>259.31</v>
      </c>
      <c r="Q442">
        <v>-520.58000000000004</v>
      </c>
      <c r="R442">
        <v>18761.900000000001</v>
      </c>
      <c r="S442">
        <v>1542.316597</v>
      </c>
      <c r="T442">
        <v>2360.6781180973499</v>
      </c>
      <c r="U442">
        <v>0.99158311463077597</v>
      </c>
      <c r="V442">
        <v>0.24647138709355401</v>
      </c>
      <c r="W442">
        <v>2.0061985366808598E-2</v>
      </c>
      <c r="X442">
        <v>12257.8</v>
      </c>
      <c r="Y442">
        <v>132.38999999999999</v>
      </c>
      <c r="Z442">
        <v>59100.969408565601</v>
      </c>
      <c r="AA442">
        <v>14.1079136690647</v>
      </c>
      <c r="AB442">
        <v>11.6497967897878</v>
      </c>
      <c r="AC442">
        <v>10.4</v>
      </c>
      <c r="AD442">
        <v>148.299672788462</v>
      </c>
      <c r="AE442">
        <v>0.34399999999999997</v>
      </c>
      <c r="AF442">
        <v>9.5712506883788503E-2</v>
      </c>
      <c r="AG442">
        <v>0.22267858449876601</v>
      </c>
      <c r="AH442">
        <v>0.326363191718549</v>
      </c>
      <c r="AI442">
        <v>257.69222789476299</v>
      </c>
      <c r="AJ442">
        <v>9.50314736955991</v>
      </c>
      <c r="AK442">
        <v>2.3731543391127801</v>
      </c>
      <c r="AL442">
        <v>4.6782818919945797</v>
      </c>
      <c r="AM442">
        <v>2.5</v>
      </c>
      <c r="AN442">
        <v>1.4761004560886599</v>
      </c>
      <c r="AO442">
        <v>16</v>
      </c>
      <c r="AP442">
        <v>0.17</v>
      </c>
      <c r="AQ442">
        <v>30.94</v>
      </c>
      <c r="AR442">
        <v>4.9438496220473596</v>
      </c>
      <c r="AS442">
        <v>-366559.62</v>
      </c>
      <c r="AT442">
        <v>0.57265587907478599</v>
      </c>
      <c r="AU442">
        <v>28936777.690000001</v>
      </c>
    </row>
    <row r="443" spans="1:47" ht="15" x14ac:dyDescent="0.25">
      <c r="A443" t="s">
        <v>1414</v>
      </c>
      <c r="B443" t="s">
        <v>660</v>
      </c>
      <c r="C443" t="s">
        <v>170</v>
      </c>
      <c r="D443" t="s">
        <v>951</v>
      </c>
      <c r="E443">
        <v>78.623000000000005</v>
      </c>
      <c r="F443">
        <v>-2.11</v>
      </c>
      <c r="G443" s="129">
        <v>167315</v>
      </c>
      <c r="H443">
        <v>0.38192534200124001</v>
      </c>
      <c r="I443">
        <v>-251626</v>
      </c>
      <c r="J443">
        <v>0</v>
      </c>
      <c r="K443">
        <v>0.71480984448432905</v>
      </c>
      <c r="L443" s="130">
        <v>135372.64129999999</v>
      </c>
      <c r="M443" s="129">
        <v>41977.5</v>
      </c>
      <c r="N443">
        <v>113</v>
      </c>
      <c r="O443">
        <v>40.352491000000001</v>
      </c>
      <c r="P443">
        <v>1</v>
      </c>
      <c r="Q443">
        <v>-44.42</v>
      </c>
      <c r="R443">
        <v>13940.7</v>
      </c>
      <c r="S443">
        <v>1286.9183049999999</v>
      </c>
      <c r="T443">
        <v>1579.2005210688901</v>
      </c>
      <c r="U443">
        <v>0.37215860800115003</v>
      </c>
      <c r="V443">
        <v>0.17775877000988</v>
      </c>
      <c r="W443">
        <v>7.7705010187107402E-4</v>
      </c>
      <c r="X443">
        <v>11360.5</v>
      </c>
      <c r="Y443">
        <v>85.35</v>
      </c>
      <c r="Z443">
        <v>59614.662214411197</v>
      </c>
      <c r="AA443">
        <v>11.956043956044001</v>
      </c>
      <c r="AB443">
        <v>15.0781289396602</v>
      </c>
      <c r="AC443">
        <v>10</v>
      </c>
      <c r="AD443">
        <v>128.69183050000001</v>
      </c>
      <c r="AE443">
        <v>0.30709999999999998</v>
      </c>
      <c r="AF443">
        <v>0.11476220351614901</v>
      </c>
      <c r="AG443">
        <v>0.19161369031539299</v>
      </c>
      <c r="AH443">
        <v>0.30960766140794699</v>
      </c>
      <c r="AI443">
        <v>114.426843901331</v>
      </c>
      <c r="AJ443">
        <v>10.909411305328099</v>
      </c>
      <c r="AK443">
        <v>1.07388345624686</v>
      </c>
      <c r="AL443">
        <v>5.6853045674937901</v>
      </c>
      <c r="AM443">
        <v>0</v>
      </c>
      <c r="AN443">
        <v>1.0969828648881501</v>
      </c>
      <c r="AO443">
        <v>82</v>
      </c>
      <c r="AP443">
        <v>0</v>
      </c>
      <c r="AQ443">
        <v>9.94</v>
      </c>
      <c r="AR443">
        <v>4.1368132286663402</v>
      </c>
      <c r="AS443">
        <v>105895.11</v>
      </c>
      <c r="AT443">
        <v>0.46563863965621999</v>
      </c>
      <c r="AU443">
        <v>17940526.510000002</v>
      </c>
    </row>
    <row r="444" spans="1:47" ht="15" x14ac:dyDescent="0.25">
      <c r="A444" t="s">
        <v>1415</v>
      </c>
      <c r="B444" t="s">
        <v>275</v>
      </c>
      <c r="C444" t="s">
        <v>144</v>
      </c>
      <c r="D444" t="s">
        <v>953</v>
      </c>
      <c r="E444">
        <v>77.385000000000005</v>
      </c>
      <c r="F444">
        <v>16.739999999999998</v>
      </c>
      <c r="G444" s="129">
        <v>-2062902</v>
      </c>
      <c r="H444">
        <v>0.52580737821696699</v>
      </c>
      <c r="I444">
        <v>-2062902</v>
      </c>
      <c r="J444">
        <v>0</v>
      </c>
      <c r="K444">
        <v>0.778596656780285</v>
      </c>
      <c r="L444" s="130">
        <v>279945.52250000002</v>
      </c>
      <c r="M444" s="129">
        <v>43534</v>
      </c>
      <c r="N444">
        <v>167</v>
      </c>
      <c r="O444">
        <v>265.10117200000002</v>
      </c>
      <c r="P444">
        <v>314.51</v>
      </c>
      <c r="Q444">
        <v>0.890000000000015</v>
      </c>
      <c r="R444">
        <v>17560</v>
      </c>
      <c r="S444">
        <v>5744.2463459999999</v>
      </c>
      <c r="T444">
        <v>7738.2007212011304</v>
      </c>
      <c r="U444">
        <v>0.73583399743002598</v>
      </c>
      <c r="V444">
        <v>0.136079458281645</v>
      </c>
      <c r="W444">
        <v>0.24899284794705401</v>
      </c>
      <c r="X444">
        <v>13035.2</v>
      </c>
      <c r="Y444">
        <v>406.76</v>
      </c>
      <c r="Z444">
        <v>80337.456288720598</v>
      </c>
      <c r="AA444">
        <v>13.7745803357314</v>
      </c>
      <c r="AB444">
        <v>14.1219548284</v>
      </c>
      <c r="AC444">
        <v>45.8</v>
      </c>
      <c r="AD444">
        <v>125.42022589519701</v>
      </c>
      <c r="AE444" t="s">
        <v>944</v>
      </c>
      <c r="AF444">
        <v>0.125845404434756</v>
      </c>
      <c r="AG444">
        <v>0.134316512303324</v>
      </c>
      <c r="AH444">
        <v>0.26496606100915898</v>
      </c>
      <c r="AI444">
        <v>178.43124028163001</v>
      </c>
      <c r="AJ444">
        <v>7.9793892500436598</v>
      </c>
      <c r="AK444">
        <v>1.57529623309557</v>
      </c>
      <c r="AL444">
        <v>3.8439606596595199</v>
      </c>
      <c r="AM444">
        <v>1.49</v>
      </c>
      <c r="AN444">
        <v>0.92699528666945297</v>
      </c>
      <c r="AO444">
        <v>29</v>
      </c>
      <c r="AP444">
        <v>9.6176401595120795E-2</v>
      </c>
      <c r="AQ444">
        <v>138.38</v>
      </c>
      <c r="AR444">
        <v>3.2413635435067398</v>
      </c>
      <c r="AS444">
        <v>166105.37</v>
      </c>
      <c r="AT444">
        <v>0.55466129396239405</v>
      </c>
      <c r="AU444">
        <v>100868946.54000001</v>
      </c>
    </row>
    <row r="445" spans="1:47" ht="15" x14ac:dyDescent="0.25">
      <c r="A445" t="s">
        <v>1416</v>
      </c>
      <c r="B445" t="s">
        <v>638</v>
      </c>
      <c r="C445" t="s">
        <v>273</v>
      </c>
      <c r="D445" t="s">
        <v>944</v>
      </c>
      <c r="E445">
        <v>87.805000000000007</v>
      </c>
      <c r="F445">
        <v>-1.1100000000000001</v>
      </c>
      <c r="G445" s="129">
        <v>551101</v>
      </c>
      <c r="H445">
        <v>0.43660303550602603</v>
      </c>
      <c r="I445">
        <v>354478</v>
      </c>
      <c r="J445">
        <v>0</v>
      </c>
      <c r="K445">
        <v>0.63604501425424398</v>
      </c>
      <c r="L445" s="130">
        <v>2540541.3650000002</v>
      </c>
      <c r="M445" s="129">
        <v>32150</v>
      </c>
      <c r="N445">
        <v>1</v>
      </c>
      <c r="O445">
        <v>1.785652</v>
      </c>
      <c r="P445">
        <v>0</v>
      </c>
      <c r="Q445">
        <v>-3.5</v>
      </c>
      <c r="R445">
        <v>45164.4</v>
      </c>
      <c r="S445">
        <v>68.856453000000002</v>
      </c>
      <c r="T445">
        <v>77.480214722400007</v>
      </c>
      <c r="U445">
        <v>0</v>
      </c>
      <c r="V445">
        <v>9.1397040158313098E-2</v>
      </c>
      <c r="W445">
        <v>0</v>
      </c>
      <c r="X445">
        <v>40137.4</v>
      </c>
      <c r="Y445">
        <v>15</v>
      </c>
      <c r="Z445">
        <v>77948.800000000003</v>
      </c>
      <c r="AA445">
        <v>18.533333333333299</v>
      </c>
      <c r="AB445">
        <v>4.5904302000000001</v>
      </c>
      <c r="AC445">
        <v>2.15</v>
      </c>
      <c r="AD445">
        <v>32.026257209302301</v>
      </c>
      <c r="AE445">
        <v>0.18429999999999999</v>
      </c>
      <c r="AF445">
        <v>9.9908528233255703E-2</v>
      </c>
      <c r="AG445">
        <v>0.193799341156038</v>
      </c>
      <c r="AH445">
        <v>0.29819211807344598</v>
      </c>
      <c r="AI445">
        <v>485.24137599710502</v>
      </c>
      <c r="AJ445">
        <v>8.2588716628756096</v>
      </c>
      <c r="AK445">
        <v>3.3751466538967998</v>
      </c>
      <c r="AL445">
        <v>4.2443607087273998</v>
      </c>
      <c r="AM445">
        <v>1</v>
      </c>
      <c r="AN445" t="s">
        <v>944</v>
      </c>
      <c r="AO445">
        <v>3</v>
      </c>
      <c r="AP445">
        <v>0</v>
      </c>
      <c r="AQ445" t="s">
        <v>944</v>
      </c>
      <c r="AR445" t="s">
        <v>944</v>
      </c>
      <c r="AS445" t="s">
        <v>944</v>
      </c>
      <c r="AT445" t="s">
        <v>944</v>
      </c>
      <c r="AU445">
        <v>3109858.22</v>
      </c>
    </row>
    <row r="446" spans="1:47" ht="15" x14ac:dyDescent="0.25">
      <c r="A446" t="s">
        <v>1417</v>
      </c>
      <c r="B446" t="s">
        <v>406</v>
      </c>
      <c r="C446" t="s">
        <v>103</v>
      </c>
      <c r="D446" t="s">
        <v>951</v>
      </c>
      <c r="E446">
        <v>82.281999999999996</v>
      </c>
      <c r="F446">
        <v>-6.09</v>
      </c>
      <c r="G446" s="129">
        <v>340880</v>
      </c>
      <c r="H446">
        <v>0.32493247938448799</v>
      </c>
      <c r="I446">
        <v>340880</v>
      </c>
      <c r="J446">
        <v>5.92131389548928E-3</v>
      </c>
      <c r="K446">
        <v>0.59214914117899997</v>
      </c>
      <c r="L446" s="130">
        <v>167468.9326</v>
      </c>
      <c r="M446" s="129">
        <v>33110</v>
      </c>
      <c r="N446">
        <v>48</v>
      </c>
      <c r="O446">
        <v>21.737691000000002</v>
      </c>
      <c r="P446">
        <v>1</v>
      </c>
      <c r="Q446">
        <v>4.4800000000000004</v>
      </c>
      <c r="R446">
        <v>17642.2</v>
      </c>
      <c r="S446">
        <v>1070.563465</v>
      </c>
      <c r="T446">
        <v>1393.54867525499</v>
      </c>
      <c r="U446">
        <v>0.76316454438317705</v>
      </c>
      <c r="V446">
        <v>0.16026706179441699</v>
      </c>
      <c r="W446">
        <v>0</v>
      </c>
      <c r="X446">
        <v>13553.3</v>
      </c>
      <c r="Y446">
        <v>75.09</v>
      </c>
      <c r="Z446">
        <v>52833.195631908398</v>
      </c>
      <c r="AA446">
        <v>14.620253164557001</v>
      </c>
      <c r="AB446">
        <v>14.2570710480756</v>
      </c>
      <c r="AC446">
        <v>7</v>
      </c>
      <c r="AD446">
        <v>152.93763785714299</v>
      </c>
      <c r="AE446">
        <v>0.41770000000000002</v>
      </c>
      <c r="AF446">
        <v>0.11075568860410701</v>
      </c>
      <c r="AG446">
        <v>0.211438789815901</v>
      </c>
      <c r="AH446">
        <v>0.32638255305531799</v>
      </c>
      <c r="AI446">
        <v>255.78492910740201</v>
      </c>
      <c r="AJ446">
        <v>10.8794269520951</v>
      </c>
      <c r="AK446">
        <v>1.3237064060708299</v>
      </c>
      <c r="AL446">
        <v>3.3227207724387799</v>
      </c>
      <c r="AM446">
        <v>0.5</v>
      </c>
      <c r="AN446">
        <v>1.39749087578776</v>
      </c>
      <c r="AO446">
        <v>177</v>
      </c>
      <c r="AP446">
        <v>0</v>
      </c>
      <c r="AQ446">
        <v>4.28</v>
      </c>
      <c r="AR446">
        <v>3.9841278670047902</v>
      </c>
      <c r="AS446">
        <v>-73728.559999999896</v>
      </c>
      <c r="AT446">
        <v>0.52224834704218104</v>
      </c>
      <c r="AU446">
        <v>18887123.899999999</v>
      </c>
    </row>
    <row r="447" spans="1:47" ht="15" x14ac:dyDescent="0.25">
      <c r="A447" t="s">
        <v>1418</v>
      </c>
      <c r="B447" t="s">
        <v>276</v>
      </c>
      <c r="C447" t="s">
        <v>209</v>
      </c>
      <c r="D447" t="s">
        <v>951</v>
      </c>
      <c r="E447">
        <v>72.293999999999997</v>
      </c>
      <c r="F447">
        <v>-6.33</v>
      </c>
      <c r="G447" s="129">
        <v>-301387</v>
      </c>
      <c r="H447">
        <v>1.5635564088270801E-2</v>
      </c>
      <c r="I447">
        <v>-343493</v>
      </c>
      <c r="J447">
        <v>0</v>
      </c>
      <c r="K447">
        <v>0.85093533501699903</v>
      </c>
      <c r="L447" s="130">
        <v>154903.87830000001</v>
      </c>
      <c r="M447" s="129">
        <v>36345</v>
      </c>
      <c r="N447">
        <v>65</v>
      </c>
      <c r="O447">
        <v>324.653279</v>
      </c>
      <c r="P447">
        <v>40.17</v>
      </c>
      <c r="Q447">
        <v>-181.35</v>
      </c>
      <c r="R447">
        <v>16887.099999999999</v>
      </c>
      <c r="S447">
        <v>1938.781234</v>
      </c>
      <c r="T447">
        <v>3017.0788814878301</v>
      </c>
      <c r="U447">
        <v>1</v>
      </c>
      <c r="V447">
        <v>0.23762407687921699</v>
      </c>
      <c r="W447">
        <v>6.8372479408886199E-3</v>
      </c>
      <c r="X447">
        <v>10851.7</v>
      </c>
      <c r="Y447">
        <v>159.5</v>
      </c>
      <c r="Z447">
        <v>67959.429467084599</v>
      </c>
      <c r="AA447">
        <v>14.423312883435599</v>
      </c>
      <c r="AB447">
        <v>12.155368238244501</v>
      </c>
      <c r="AC447">
        <v>18</v>
      </c>
      <c r="AD447">
        <v>107.71006855555601</v>
      </c>
      <c r="AE447">
        <v>0.36859999999999998</v>
      </c>
      <c r="AF447">
        <v>0.12254900079062001</v>
      </c>
      <c r="AG447">
        <v>0.18036355563124201</v>
      </c>
      <c r="AH447">
        <v>0.306660177088523</v>
      </c>
      <c r="AI447">
        <v>235.123484798492</v>
      </c>
      <c r="AJ447">
        <v>7.3370809010799496</v>
      </c>
      <c r="AK447">
        <v>1.14763895378554</v>
      </c>
      <c r="AL447">
        <v>3.9180718126238099</v>
      </c>
      <c r="AM447">
        <v>4.4000000000000004</v>
      </c>
      <c r="AN447">
        <v>1.1656303186414101</v>
      </c>
      <c r="AO447">
        <v>26</v>
      </c>
      <c r="AP447">
        <v>1.3698630136986301E-2</v>
      </c>
      <c r="AQ447">
        <v>41.12</v>
      </c>
      <c r="AR447">
        <v>3.30483267240546</v>
      </c>
      <c r="AS447">
        <v>-47889.26</v>
      </c>
      <c r="AT447">
        <v>0.61848706294580902</v>
      </c>
      <c r="AU447">
        <v>32740436.600000001</v>
      </c>
    </row>
    <row r="448" spans="1:47" ht="15" x14ac:dyDescent="0.25">
      <c r="A448" t="s">
        <v>1419</v>
      </c>
      <c r="B448" t="s">
        <v>277</v>
      </c>
      <c r="C448" t="s">
        <v>144</v>
      </c>
      <c r="D448" t="s">
        <v>950</v>
      </c>
      <c r="E448">
        <v>78.84</v>
      </c>
      <c r="F448">
        <v>1.18</v>
      </c>
      <c r="G448" s="129">
        <v>3470725</v>
      </c>
      <c r="H448">
        <v>0.60439134573996001</v>
      </c>
      <c r="I448">
        <v>3470725</v>
      </c>
      <c r="J448">
        <v>7.0851344347217298E-3</v>
      </c>
      <c r="K448">
        <v>0.56786241571686802</v>
      </c>
      <c r="L448" s="130">
        <v>157296.641</v>
      </c>
      <c r="M448" s="129">
        <v>40095</v>
      </c>
      <c r="N448">
        <v>22</v>
      </c>
      <c r="O448">
        <v>102.615574</v>
      </c>
      <c r="P448">
        <v>0</v>
      </c>
      <c r="Q448">
        <v>255.38</v>
      </c>
      <c r="R448">
        <v>13798.9</v>
      </c>
      <c r="S448">
        <v>1402.6521829999999</v>
      </c>
      <c r="T448">
        <v>1776.01505516983</v>
      </c>
      <c r="U448">
        <v>0.58170615344916199</v>
      </c>
      <c r="V448">
        <v>0.14033324824619001</v>
      </c>
      <c r="W448">
        <v>3.3711172714868301E-2</v>
      </c>
      <c r="X448">
        <v>10898</v>
      </c>
      <c r="Y448">
        <v>96.7</v>
      </c>
      <c r="Z448">
        <v>73210.080455015501</v>
      </c>
      <c r="AA448">
        <v>12.846153846153801</v>
      </c>
      <c r="AB448">
        <v>14.5051932057911</v>
      </c>
      <c r="AC448">
        <v>8.18</v>
      </c>
      <c r="AD448">
        <v>171.47337200489</v>
      </c>
      <c r="AE448">
        <v>0.20880000000000001</v>
      </c>
      <c r="AF448">
        <v>0.136923134506067</v>
      </c>
      <c r="AG448">
        <v>0.115568350316573</v>
      </c>
      <c r="AH448">
        <v>0.25574837233993403</v>
      </c>
      <c r="AI448">
        <v>156.812218072169</v>
      </c>
      <c r="AJ448">
        <v>7.7198481493773699</v>
      </c>
      <c r="AK448">
        <v>1.6614819529626801</v>
      </c>
      <c r="AL448">
        <v>0.87317026819365995</v>
      </c>
      <c r="AM448">
        <v>0.5</v>
      </c>
      <c r="AN448">
        <v>0.621233153111443</v>
      </c>
      <c r="AO448">
        <v>3</v>
      </c>
      <c r="AP448">
        <v>0.27184466019417503</v>
      </c>
      <c r="AQ448">
        <v>22.67</v>
      </c>
      <c r="AR448">
        <v>4.5941086418476598</v>
      </c>
      <c r="AS448">
        <v>-39777.370000000003</v>
      </c>
      <c r="AT448">
        <v>0.47780515552403702</v>
      </c>
      <c r="AU448">
        <v>19355076.82</v>
      </c>
    </row>
    <row r="449" spans="1:47" ht="15" x14ac:dyDescent="0.25">
      <c r="A449" t="s">
        <v>1420</v>
      </c>
      <c r="B449" t="s">
        <v>727</v>
      </c>
      <c r="C449" t="s">
        <v>97</v>
      </c>
      <c r="D449" t="s">
        <v>950</v>
      </c>
      <c r="E449">
        <v>103.801</v>
      </c>
      <c r="F449">
        <v>1.37</v>
      </c>
      <c r="G449" s="129">
        <v>2929471</v>
      </c>
      <c r="H449">
        <v>0.43312037651186702</v>
      </c>
      <c r="I449">
        <v>2809929</v>
      </c>
      <c r="J449">
        <v>4.7443663255908597E-3</v>
      </c>
      <c r="K449">
        <v>0.72868453044835402</v>
      </c>
      <c r="L449" s="130">
        <v>413706.30530000001</v>
      </c>
      <c r="M449" s="129">
        <v>72192</v>
      </c>
      <c r="N449">
        <v>110</v>
      </c>
      <c r="O449">
        <v>39.678589000000002</v>
      </c>
      <c r="P449">
        <v>4</v>
      </c>
      <c r="Q449">
        <v>-15.88</v>
      </c>
      <c r="R449">
        <v>15395.3</v>
      </c>
      <c r="S449">
        <v>2848.971505</v>
      </c>
      <c r="T449">
        <v>3268.57463264848</v>
      </c>
      <c r="U449">
        <v>0.10022273283495001</v>
      </c>
      <c r="V449">
        <v>9.0728410426835798E-2</v>
      </c>
      <c r="W449">
        <v>8.2468287095065207E-3</v>
      </c>
      <c r="X449">
        <v>13418.9</v>
      </c>
      <c r="Y449">
        <v>165.5</v>
      </c>
      <c r="Z449">
        <v>87828.676737160102</v>
      </c>
      <c r="AA449">
        <v>10.119760479041901</v>
      </c>
      <c r="AB449">
        <v>17.214329335347401</v>
      </c>
      <c r="AC449">
        <v>14.53</v>
      </c>
      <c r="AD449">
        <v>196.07512078458399</v>
      </c>
      <c r="AE449">
        <v>0.2334</v>
      </c>
      <c r="AF449">
        <v>0.10791160133531499</v>
      </c>
      <c r="AG449">
        <v>0.166918519941335</v>
      </c>
      <c r="AH449">
        <v>0.27663468573552502</v>
      </c>
      <c r="AI449">
        <v>162.66185856428899</v>
      </c>
      <c r="AJ449">
        <v>10.7261537614988</v>
      </c>
      <c r="AK449">
        <v>1.2517131149132901</v>
      </c>
      <c r="AL449">
        <v>5.3564416435234596</v>
      </c>
      <c r="AM449">
        <v>1.75</v>
      </c>
      <c r="AN449">
        <v>1.1415904624495099</v>
      </c>
      <c r="AO449">
        <v>50</v>
      </c>
      <c r="AP449">
        <v>6.1780738946093303E-2</v>
      </c>
      <c r="AQ449">
        <v>30.6</v>
      </c>
      <c r="AR449">
        <v>6.7008151599814401</v>
      </c>
      <c r="AS449">
        <v>39020.109999999899</v>
      </c>
      <c r="AT449">
        <v>0.37426371755398302</v>
      </c>
      <c r="AU449">
        <v>43860736.280000001</v>
      </c>
    </row>
    <row r="450" spans="1:47" ht="15" x14ac:dyDescent="0.25">
      <c r="A450" t="s">
        <v>1421</v>
      </c>
      <c r="B450" t="s">
        <v>491</v>
      </c>
      <c r="C450" t="s">
        <v>121</v>
      </c>
      <c r="D450" t="s">
        <v>951</v>
      </c>
      <c r="E450">
        <v>70.625</v>
      </c>
      <c r="F450">
        <v>-6.5</v>
      </c>
      <c r="G450" s="129">
        <v>6954879</v>
      </c>
      <c r="H450">
        <v>0.50059845870572095</v>
      </c>
      <c r="I450">
        <v>2408731</v>
      </c>
      <c r="J450">
        <v>1.0731504344077899E-2</v>
      </c>
      <c r="K450">
        <v>0.68065231680000804</v>
      </c>
      <c r="L450" s="130">
        <v>122649.7867</v>
      </c>
      <c r="M450" s="129">
        <v>40977</v>
      </c>
      <c r="N450">
        <v>141</v>
      </c>
      <c r="O450">
        <v>376.82663500000001</v>
      </c>
      <c r="P450">
        <v>60.28</v>
      </c>
      <c r="Q450">
        <v>235.23</v>
      </c>
      <c r="R450">
        <v>14301.6</v>
      </c>
      <c r="S450">
        <v>7209.2314690000003</v>
      </c>
      <c r="T450">
        <v>9980.0929974890496</v>
      </c>
      <c r="U450">
        <v>0.74381362729969502</v>
      </c>
      <c r="V450">
        <v>0.15800403578358199</v>
      </c>
      <c r="W450">
        <v>0.176006124987967</v>
      </c>
      <c r="X450">
        <v>10330.9</v>
      </c>
      <c r="Y450">
        <v>455.4</v>
      </c>
      <c r="Z450">
        <v>69982.332235397495</v>
      </c>
      <c r="AA450">
        <v>9.8640000000000008</v>
      </c>
      <c r="AB450">
        <v>15.830547801932401</v>
      </c>
      <c r="AC450">
        <v>68.5</v>
      </c>
      <c r="AD450">
        <v>105.244255021898</v>
      </c>
      <c r="AE450">
        <v>0.35630000000000001</v>
      </c>
      <c r="AF450">
        <v>0.10473235930146101</v>
      </c>
      <c r="AG450">
        <v>0.18854795139483499</v>
      </c>
      <c r="AH450">
        <v>0.29656287358202998</v>
      </c>
      <c r="AI450">
        <v>134.29586831317201</v>
      </c>
      <c r="AJ450">
        <v>9.8425295247735392</v>
      </c>
      <c r="AK450">
        <v>1.59787205759319</v>
      </c>
      <c r="AL450">
        <v>3.7895715008727802</v>
      </c>
      <c r="AM450">
        <v>0.5</v>
      </c>
      <c r="AN450">
        <v>0.85976014416575597</v>
      </c>
      <c r="AO450">
        <v>11</v>
      </c>
      <c r="AP450">
        <v>3.1496062992125998E-2</v>
      </c>
      <c r="AQ450">
        <v>342.64</v>
      </c>
      <c r="AR450">
        <v>3.4493303039560099</v>
      </c>
      <c r="AS450">
        <v>1170160.8999999999</v>
      </c>
      <c r="AT450">
        <v>0.65051702084248597</v>
      </c>
      <c r="AU450">
        <v>103103227.54000001</v>
      </c>
    </row>
    <row r="451" spans="1:47" ht="15" x14ac:dyDescent="0.25">
      <c r="A451" t="s">
        <v>1422</v>
      </c>
      <c r="B451" t="s">
        <v>461</v>
      </c>
      <c r="C451" t="s">
        <v>108</v>
      </c>
      <c r="D451" t="s">
        <v>953</v>
      </c>
      <c r="E451">
        <v>63.713000000000001</v>
      </c>
      <c r="F451">
        <v>5.96</v>
      </c>
      <c r="G451" s="129">
        <v>54491</v>
      </c>
      <c r="H451">
        <v>0.205468061791375</v>
      </c>
      <c r="I451">
        <v>54491</v>
      </c>
      <c r="J451">
        <v>0</v>
      </c>
      <c r="K451">
        <v>0.58928851997243403</v>
      </c>
      <c r="L451" s="130">
        <v>243159.00750000001</v>
      </c>
      <c r="M451" s="129">
        <v>39801</v>
      </c>
      <c r="N451">
        <v>8</v>
      </c>
      <c r="O451">
        <v>100.948286</v>
      </c>
      <c r="P451">
        <v>137.91999999999999</v>
      </c>
      <c r="Q451">
        <v>-6.98</v>
      </c>
      <c r="R451">
        <v>20054.900000000001</v>
      </c>
      <c r="S451">
        <v>789.68420400000002</v>
      </c>
      <c r="T451">
        <v>1030.9389048375999</v>
      </c>
      <c r="U451">
        <v>0.699890347559744</v>
      </c>
      <c r="V451">
        <v>0.14888186240078299</v>
      </c>
      <c r="W451">
        <v>2.3509745928766201E-2</v>
      </c>
      <c r="X451">
        <v>15361.8</v>
      </c>
      <c r="Y451">
        <v>49.6</v>
      </c>
      <c r="Z451">
        <v>80864.185483870999</v>
      </c>
      <c r="AA451">
        <v>15.8214285714286</v>
      </c>
      <c r="AB451">
        <v>15.9210525</v>
      </c>
      <c r="AC451">
        <v>13.2</v>
      </c>
      <c r="AD451">
        <v>59.824560909090899</v>
      </c>
      <c r="AE451">
        <v>0.63890000000000002</v>
      </c>
      <c r="AF451">
        <v>0.132927375920109</v>
      </c>
      <c r="AG451">
        <v>0.127831679109604</v>
      </c>
      <c r="AH451">
        <v>0.267156624432139</v>
      </c>
      <c r="AI451">
        <v>180.49493617577801</v>
      </c>
      <c r="AJ451">
        <v>10.8059633490957</v>
      </c>
      <c r="AK451">
        <v>1.83173060462767</v>
      </c>
      <c r="AL451">
        <v>5.8157046038138303</v>
      </c>
      <c r="AM451">
        <v>4.91</v>
      </c>
      <c r="AN451">
        <v>0.74124890749730998</v>
      </c>
      <c r="AO451">
        <v>4</v>
      </c>
      <c r="AP451">
        <v>0.28425357873210599</v>
      </c>
      <c r="AQ451">
        <v>81.75</v>
      </c>
      <c r="AR451">
        <v>4.72278810530001</v>
      </c>
      <c r="AS451">
        <v>-150077.22</v>
      </c>
      <c r="AT451">
        <v>0.47287538528784101</v>
      </c>
      <c r="AU451">
        <v>15837071.02</v>
      </c>
    </row>
    <row r="452" spans="1:47" ht="15" x14ac:dyDescent="0.25">
      <c r="A452" t="s">
        <v>1423</v>
      </c>
      <c r="B452" t="s">
        <v>596</v>
      </c>
      <c r="C452" t="s">
        <v>232</v>
      </c>
      <c r="D452" t="s">
        <v>950</v>
      </c>
      <c r="E452">
        <v>79.668000000000006</v>
      </c>
      <c r="F452">
        <v>-0.33</v>
      </c>
      <c r="G452" s="129">
        <v>1537137</v>
      </c>
      <c r="H452">
        <v>0.50718726762480404</v>
      </c>
      <c r="I452">
        <v>1580300</v>
      </c>
      <c r="J452">
        <v>0</v>
      </c>
      <c r="K452">
        <v>0.65995482856814902</v>
      </c>
      <c r="L452" s="130">
        <v>275532.74890000001</v>
      </c>
      <c r="M452" s="129">
        <v>43449</v>
      </c>
      <c r="N452">
        <v>32</v>
      </c>
      <c r="O452">
        <v>38.672739</v>
      </c>
      <c r="P452">
        <v>4</v>
      </c>
      <c r="Q452">
        <v>-8.7899999999999903</v>
      </c>
      <c r="R452">
        <v>15664.1</v>
      </c>
      <c r="S452">
        <v>616.82742399999995</v>
      </c>
      <c r="T452">
        <v>737.299096157897</v>
      </c>
      <c r="U452">
        <v>0.57891795193593698</v>
      </c>
      <c r="V452">
        <v>0.13764200762902501</v>
      </c>
      <c r="W452">
        <v>0</v>
      </c>
      <c r="X452">
        <v>13104.7</v>
      </c>
      <c r="Y452">
        <v>47.68</v>
      </c>
      <c r="Z452">
        <v>57008.725671140899</v>
      </c>
      <c r="AA452">
        <v>13.25</v>
      </c>
      <c r="AB452">
        <v>12.9368167785235</v>
      </c>
      <c r="AC452">
        <v>6</v>
      </c>
      <c r="AD452">
        <v>102.804570666667</v>
      </c>
      <c r="AE452">
        <v>0.18429999999999999</v>
      </c>
      <c r="AF452">
        <v>0.118341862495313</v>
      </c>
      <c r="AG452">
        <v>0.19079772502651701</v>
      </c>
      <c r="AH452">
        <v>0.310387929337678</v>
      </c>
      <c r="AI452">
        <v>213.046623556089</v>
      </c>
      <c r="AJ452">
        <v>6.7889333627571098</v>
      </c>
      <c r="AK452">
        <v>1.34860538911675</v>
      </c>
      <c r="AL452">
        <v>3.7087731807355402</v>
      </c>
      <c r="AM452">
        <v>0</v>
      </c>
      <c r="AN452">
        <v>1.54225416690005</v>
      </c>
      <c r="AO452">
        <v>122</v>
      </c>
      <c r="AP452">
        <v>6.5060240963855404E-2</v>
      </c>
      <c r="AQ452">
        <v>3.36</v>
      </c>
      <c r="AR452">
        <v>4.1521836731218</v>
      </c>
      <c r="AS452">
        <v>-31109.42</v>
      </c>
      <c r="AT452">
        <v>0.56966230692968201</v>
      </c>
      <c r="AU452">
        <v>9662061.2899999991</v>
      </c>
    </row>
    <row r="453" spans="1:47" ht="15" x14ac:dyDescent="0.25">
      <c r="A453" t="s">
        <v>1424</v>
      </c>
      <c r="B453" t="s">
        <v>525</v>
      </c>
      <c r="C453" t="s">
        <v>211</v>
      </c>
      <c r="D453" t="s">
        <v>951</v>
      </c>
      <c r="E453">
        <v>79.314999999999998</v>
      </c>
      <c r="F453">
        <v>-4.54</v>
      </c>
      <c r="G453" s="129">
        <v>614859</v>
      </c>
      <c r="H453">
        <v>1.04254679790059</v>
      </c>
      <c r="I453">
        <v>414587</v>
      </c>
      <c r="J453">
        <v>0</v>
      </c>
      <c r="K453">
        <v>0.54807200142271395</v>
      </c>
      <c r="L453" s="130">
        <v>200850.7763</v>
      </c>
      <c r="M453" s="129">
        <v>43108</v>
      </c>
      <c r="N453">
        <v>38</v>
      </c>
      <c r="O453">
        <v>14.198365000000001</v>
      </c>
      <c r="P453">
        <v>0</v>
      </c>
      <c r="Q453">
        <v>47.97</v>
      </c>
      <c r="R453">
        <v>17639.099999999999</v>
      </c>
      <c r="S453">
        <v>448.50472000000002</v>
      </c>
      <c r="T453">
        <v>539.87691626553794</v>
      </c>
      <c r="U453">
        <v>0.47561420312365899</v>
      </c>
      <c r="V453">
        <v>0.122940536723894</v>
      </c>
      <c r="W453">
        <v>0</v>
      </c>
      <c r="X453">
        <v>14653.7</v>
      </c>
      <c r="Y453">
        <v>35.590000000000003</v>
      </c>
      <c r="Z453">
        <v>53837.705535262699</v>
      </c>
      <c r="AA453">
        <v>10.275</v>
      </c>
      <c r="AB453">
        <v>12.6019870750211</v>
      </c>
      <c r="AC453">
        <v>9.4</v>
      </c>
      <c r="AD453">
        <v>47.713268085106399</v>
      </c>
      <c r="AE453">
        <v>0.20880000000000001</v>
      </c>
      <c r="AF453">
        <v>0.115165357749569</v>
      </c>
      <c r="AG453">
        <v>0.175776786553587</v>
      </c>
      <c r="AH453">
        <v>0.29242373178320802</v>
      </c>
      <c r="AI453">
        <v>202.673452355195</v>
      </c>
      <c r="AJ453">
        <v>10.7107368536854</v>
      </c>
      <c r="AK453">
        <v>1.7834383938393801</v>
      </c>
      <c r="AL453">
        <v>4.0608536853685404</v>
      </c>
      <c r="AM453">
        <v>0.5</v>
      </c>
      <c r="AN453">
        <v>1.40391005616836</v>
      </c>
      <c r="AO453">
        <v>98</v>
      </c>
      <c r="AP453">
        <v>4.2735042735042696E-3</v>
      </c>
      <c r="AQ453">
        <v>2.31</v>
      </c>
      <c r="AR453">
        <v>5.26064044445042</v>
      </c>
      <c r="AS453">
        <v>-39603.58</v>
      </c>
      <c r="AT453">
        <v>0.64541622264805198</v>
      </c>
      <c r="AU453">
        <v>7911219.4100000001</v>
      </c>
    </row>
    <row r="454" spans="1:47" ht="15" x14ac:dyDescent="0.25">
      <c r="A454" t="s">
        <v>1425</v>
      </c>
      <c r="B454" t="s">
        <v>452</v>
      </c>
      <c r="C454" t="s">
        <v>154</v>
      </c>
      <c r="D454" t="s">
        <v>954</v>
      </c>
      <c r="E454">
        <v>89.376999999999995</v>
      </c>
      <c r="F454">
        <v>3.44</v>
      </c>
      <c r="G454" s="129">
        <v>-369191</v>
      </c>
      <c r="H454">
        <v>0.43206642710300103</v>
      </c>
      <c r="I454">
        <v>-258240</v>
      </c>
      <c r="J454">
        <v>1.2080595490434E-2</v>
      </c>
      <c r="K454">
        <v>0.63457340517764305</v>
      </c>
      <c r="L454" s="130">
        <v>159604.5968</v>
      </c>
      <c r="M454" s="129">
        <v>38827</v>
      </c>
      <c r="N454">
        <v>68</v>
      </c>
      <c r="O454">
        <v>30.573477</v>
      </c>
      <c r="P454">
        <v>13</v>
      </c>
      <c r="Q454">
        <v>16.7</v>
      </c>
      <c r="R454">
        <v>14217.1</v>
      </c>
      <c r="S454">
        <v>1206.0998030000001</v>
      </c>
      <c r="T454">
        <v>1514.3751854877</v>
      </c>
      <c r="U454">
        <v>0.60593631653217295</v>
      </c>
      <c r="V454">
        <v>0.14570959017062399</v>
      </c>
      <c r="W454">
        <v>0</v>
      </c>
      <c r="X454">
        <v>11323</v>
      </c>
      <c r="Y454">
        <v>71.89</v>
      </c>
      <c r="Z454">
        <v>73828.738350257307</v>
      </c>
      <c r="AA454">
        <v>16.194805194805198</v>
      </c>
      <c r="AB454">
        <v>16.777017707608799</v>
      </c>
      <c r="AC454">
        <v>10</v>
      </c>
      <c r="AD454">
        <v>120.6099803</v>
      </c>
      <c r="AE454">
        <v>0.18429999999999999</v>
      </c>
      <c r="AF454">
        <v>0.116509130347325</v>
      </c>
      <c r="AG454">
        <v>0.17527168077636399</v>
      </c>
      <c r="AH454">
        <v>0.29411371378252799</v>
      </c>
      <c r="AI454">
        <v>163.493932682451</v>
      </c>
      <c r="AJ454">
        <v>14.378111415386201</v>
      </c>
      <c r="AK454">
        <v>2.2273653329276302</v>
      </c>
      <c r="AL454">
        <v>4.4193046807647498</v>
      </c>
      <c r="AM454">
        <v>2</v>
      </c>
      <c r="AN454">
        <v>1.4582144277152</v>
      </c>
      <c r="AO454">
        <v>153</v>
      </c>
      <c r="AP454">
        <v>2.3032629558541299E-2</v>
      </c>
      <c r="AQ454">
        <v>3.39</v>
      </c>
      <c r="AR454">
        <v>3.6781895572396102</v>
      </c>
      <c r="AS454">
        <v>18040.659999999902</v>
      </c>
      <c r="AT454">
        <v>0.61998738811390597</v>
      </c>
      <c r="AU454">
        <v>17147268.449999999</v>
      </c>
    </row>
    <row r="455" spans="1:47" ht="15" x14ac:dyDescent="0.25">
      <c r="A455" t="s">
        <v>1426</v>
      </c>
      <c r="B455" t="s">
        <v>420</v>
      </c>
      <c r="C455" t="s">
        <v>359</v>
      </c>
      <c r="D455" t="s">
        <v>951</v>
      </c>
      <c r="E455">
        <v>73.442999999999998</v>
      </c>
      <c r="F455">
        <v>-5.64</v>
      </c>
      <c r="G455" s="129">
        <v>753493</v>
      </c>
      <c r="H455">
        <v>0.33444584050463799</v>
      </c>
      <c r="I455">
        <v>754491</v>
      </c>
      <c r="J455">
        <v>0</v>
      </c>
      <c r="K455">
        <v>0.69744797071190701</v>
      </c>
      <c r="L455" s="130">
        <v>150686.63389999999</v>
      </c>
      <c r="M455" s="129">
        <v>34614.5</v>
      </c>
      <c r="N455">
        <v>30</v>
      </c>
      <c r="O455">
        <v>23.704706999999999</v>
      </c>
      <c r="P455">
        <v>2</v>
      </c>
      <c r="Q455">
        <v>-67.39</v>
      </c>
      <c r="R455">
        <v>17271.8</v>
      </c>
      <c r="S455">
        <v>697.97121200000004</v>
      </c>
      <c r="T455">
        <v>892.99876860552604</v>
      </c>
      <c r="U455">
        <v>0.73803094045087902</v>
      </c>
      <c r="V455">
        <v>0.17376033124988</v>
      </c>
      <c r="W455">
        <v>0</v>
      </c>
      <c r="X455">
        <v>13499.7</v>
      </c>
      <c r="Y455">
        <v>52.52</v>
      </c>
      <c r="Z455">
        <v>61707.446306169099</v>
      </c>
      <c r="AA455">
        <v>15.927272727272699</v>
      </c>
      <c r="AB455">
        <v>13.2896270373191</v>
      </c>
      <c r="AC455">
        <v>12</v>
      </c>
      <c r="AD455">
        <v>58.164267666666703</v>
      </c>
      <c r="AE455">
        <v>0.25800000000000001</v>
      </c>
      <c r="AF455">
        <v>0.122343512198843</v>
      </c>
      <c r="AG455">
        <v>0.128970944928366</v>
      </c>
      <c r="AH455">
        <v>0.25467916726023598</v>
      </c>
      <c r="AI455">
        <v>406.07691997474501</v>
      </c>
      <c r="AJ455">
        <v>5.2769303884556997</v>
      </c>
      <c r="AK455">
        <v>1.35975482482447</v>
      </c>
      <c r="AL455">
        <v>1.5441383057545099</v>
      </c>
      <c r="AM455">
        <v>3.1</v>
      </c>
      <c r="AN455">
        <v>1.45194399631729</v>
      </c>
      <c r="AO455">
        <v>99</v>
      </c>
      <c r="AP455">
        <v>2.40963855421687E-2</v>
      </c>
      <c r="AQ455">
        <v>4.92</v>
      </c>
      <c r="AR455">
        <v>2.8502514404349402</v>
      </c>
      <c r="AS455">
        <v>44099.789999999899</v>
      </c>
      <c r="AT455">
        <v>0.83555658803366895</v>
      </c>
      <c r="AU455">
        <v>12055215.210000001</v>
      </c>
    </row>
    <row r="456" spans="1:47" ht="15" x14ac:dyDescent="0.25">
      <c r="A456" t="s">
        <v>1427</v>
      </c>
      <c r="B456" t="s">
        <v>385</v>
      </c>
      <c r="C456" t="s">
        <v>266</v>
      </c>
      <c r="D456" t="s">
        <v>954</v>
      </c>
      <c r="E456">
        <v>91.11</v>
      </c>
      <c r="F456">
        <v>3.07</v>
      </c>
      <c r="G456" s="129">
        <v>15704</v>
      </c>
      <c r="H456">
        <v>0.63056310987467901</v>
      </c>
      <c r="I456">
        <v>133393</v>
      </c>
      <c r="J456">
        <v>0</v>
      </c>
      <c r="K456">
        <v>0.77037418213961395</v>
      </c>
      <c r="L456" s="130">
        <v>132557.4816</v>
      </c>
      <c r="M456" s="129">
        <v>40282</v>
      </c>
      <c r="N456">
        <v>35</v>
      </c>
      <c r="O456">
        <v>43.797176</v>
      </c>
      <c r="P456">
        <v>2</v>
      </c>
      <c r="Q456">
        <v>-52.57</v>
      </c>
      <c r="R456">
        <v>16688.8</v>
      </c>
      <c r="S456">
        <v>801.101764</v>
      </c>
      <c r="T456">
        <v>969.43711595570699</v>
      </c>
      <c r="U456">
        <v>0.50390186383361901</v>
      </c>
      <c r="V456">
        <v>0.152445090608988</v>
      </c>
      <c r="W456">
        <v>1.50342946941757E-4</v>
      </c>
      <c r="X456">
        <v>13790.9</v>
      </c>
      <c r="Y456">
        <v>70.010000000000005</v>
      </c>
      <c r="Z456">
        <v>54009.655763462397</v>
      </c>
      <c r="AA456">
        <v>12.8607594936709</v>
      </c>
      <c r="AB456">
        <v>11.4426762462505</v>
      </c>
      <c r="AC456">
        <v>11.13</v>
      </c>
      <c r="AD456">
        <v>71.976798203054798</v>
      </c>
      <c r="AE456">
        <v>0.43</v>
      </c>
      <c r="AF456">
        <v>0.11133488586427499</v>
      </c>
      <c r="AG456">
        <v>0.20773659893272101</v>
      </c>
      <c r="AH456">
        <v>0.32375074588597602</v>
      </c>
      <c r="AI456">
        <v>244.06387401239101</v>
      </c>
      <c r="AJ456">
        <v>9.6262083674304399</v>
      </c>
      <c r="AK456">
        <v>1.31142691284779</v>
      </c>
      <c r="AL456">
        <v>2.9755077229950899</v>
      </c>
      <c r="AM456">
        <v>4</v>
      </c>
      <c r="AN456">
        <v>0.72344273442516704</v>
      </c>
      <c r="AO456">
        <v>9</v>
      </c>
      <c r="AP456">
        <v>4.47761194029851E-2</v>
      </c>
      <c r="AQ456">
        <v>26.67</v>
      </c>
      <c r="AR456">
        <v>4.0995963795477204</v>
      </c>
      <c r="AS456">
        <v>6649.4100000000299</v>
      </c>
      <c r="AT456">
        <v>0.66255974163324605</v>
      </c>
      <c r="AU456">
        <v>13369457.529999999</v>
      </c>
    </row>
    <row r="457" spans="1:47" ht="15" x14ac:dyDescent="0.25">
      <c r="A457" t="s">
        <v>1428</v>
      </c>
      <c r="B457" t="s">
        <v>597</v>
      </c>
      <c r="C457" t="s">
        <v>232</v>
      </c>
      <c r="D457" t="s">
        <v>950</v>
      </c>
      <c r="E457">
        <v>88.001000000000005</v>
      </c>
      <c r="F457">
        <v>-1.28</v>
      </c>
      <c r="G457" s="129">
        <v>2925345</v>
      </c>
      <c r="H457">
        <v>0.39833511638810998</v>
      </c>
      <c r="I457">
        <v>3074213</v>
      </c>
      <c r="J457">
        <v>0</v>
      </c>
      <c r="K457">
        <v>0.67670412504064903</v>
      </c>
      <c r="L457" s="130">
        <v>215637.655</v>
      </c>
      <c r="M457" s="129">
        <v>41698.5</v>
      </c>
      <c r="N457">
        <v>0</v>
      </c>
      <c r="O457">
        <v>100.70381500000001</v>
      </c>
      <c r="P457">
        <v>1</v>
      </c>
      <c r="Q457">
        <v>240.35</v>
      </c>
      <c r="R457">
        <v>13334.9</v>
      </c>
      <c r="S457">
        <v>1837.7600689999999</v>
      </c>
      <c r="T457">
        <v>2149.42145889842</v>
      </c>
      <c r="U457">
        <v>0.46983194899311997</v>
      </c>
      <c r="V457">
        <v>0.100725495195205</v>
      </c>
      <c r="W457">
        <v>9.1592658279702806E-3</v>
      </c>
      <c r="X457">
        <v>11401.4</v>
      </c>
      <c r="Y457">
        <v>108.76</v>
      </c>
      <c r="Z457">
        <v>64530.708072820897</v>
      </c>
      <c r="AA457">
        <v>15.503816793893099</v>
      </c>
      <c r="AB457">
        <v>16.897389380286899</v>
      </c>
      <c r="AC457">
        <v>15.08</v>
      </c>
      <c r="AD457">
        <v>121.867378580902</v>
      </c>
      <c r="AE457">
        <v>0.34399999999999997</v>
      </c>
      <c r="AF457">
        <v>0.111582283968929</v>
      </c>
      <c r="AG457">
        <v>0.20503781695221701</v>
      </c>
      <c r="AH457">
        <v>0.32104406988470502</v>
      </c>
      <c r="AI457">
        <v>149.09454428895901</v>
      </c>
      <c r="AJ457">
        <v>12.464302700729901</v>
      </c>
      <c r="AK457">
        <v>1.79132321167883</v>
      </c>
      <c r="AL457">
        <v>3.1773286496350401</v>
      </c>
      <c r="AM457">
        <v>0.5</v>
      </c>
      <c r="AN457">
        <v>1.67466157868267</v>
      </c>
      <c r="AO457">
        <v>121</v>
      </c>
      <c r="AP457">
        <v>5.7401812688821802E-2</v>
      </c>
      <c r="AQ457">
        <v>10.74</v>
      </c>
      <c r="AR457">
        <v>4.9913021452227602</v>
      </c>
      <c r="AS457">
        <v>51506.570000000298</v>
      </c>
      <c r="AT457">
        <v>0.607989534508103</v>
      </c>
      <c r="AU457">
        <v>24506406.010000002</v>
      </c>
    </row>
    <row r="458" spans="1:47" ht="15" x14ac:dyDescent="0.25">
      <c r="A458" t="s">
        <v>1429</v>
      </c>
      <c r="B458" t="s">
        <v>453</v>
      </c>
      <c r="C458" t="s">
        <v>154</v>
      </c>
      <c r="D458" t="s">
        <v>952</v>
      </c>
      <c r="E458">
        <v>86.462999999999994</v>
      </c>
      <c r="F458">
        <v>-11.32</v>
      </c>
      <c r="G458" s="129">
        <v>1448044</v>
      </c>
      <c r="H458">
        <v>0.38654717080719098</v>
      </c>
      <c r="I458">
        <v>763112</v>
      </c>
      <c r="J458">
        <v>0</v>
      </c>
      <c r="K458">
        <v>0.79361540499171501</v>
      </c>
      <c r="L458" s="130">
        <v>247762.8254</v>
      </c>
      <c r="M458" s="129">
        <v>39667</v>
      </c>
      <c r="N458">
        <v>248</v>
      </c>
      <c r="O458">
        <v>65.491885999999994</v>
      </c>
      <c r="P458">
        <v>6.31</v>
      </c>
      <c r="Q458">
        <v>-76.34</v>
      </c>
      <c r="R458">
        <v>14615.4</v>
      </c>
      <c r="S458">
        <v>1580.8666499999999</v>
      </c>
      <c r="T458">
        <v>1950.4257530713201</v>
      </c>
      <c r="U458">
        <v>0.58643937804621304</v>
      </c>
      <c r="V458">
        <v>0.14835939071774301</v>
      </c>
      <c r="W458">
        <v>0</v>
      </c>
      <c r="X458">
        <v>11846.1</v>
      </c>
      <c r="Y458">
        <v>106</v>
      </c>
      <c r="Z458">
        <v>63331.037735849102</v>
      </c>
      <c r="AA458">
        <v>15.7547169811321</v>
      </c>
      <c r="AB458">
        <v>14.913836320754699</v>
      </c>
      <c r="AC458">
        <v>12.25</v>
      </c>
      <c r="AD458">
        <v>129.05033877551</v>
      </c>
      <c r="AE458">
        <v>0.3931</v>
      </c>
      <c r="AF458">
        <v>0.114003757180713</v>
      </c>
      <c r="AG458">
        <v>0.200579352251986</v>
      </c>
      <c r="AH458">
        <v>0.31741427714898801</v>
      </c>
      <c r="AI458">
        <v>208.426814494442</v>
      </c>
      <c r="AJ458">
        <v>10.7521053733744</v>
      </c>
      <c r="AK458">
        <v>1.1060678614243</v>
      </c>
      <c r="AL458">
        <v>3.1643745125115701</v>
      </c>
      <c r="AM458">
        <v>1.8</v>
      </c>
      <c r="AN458">
        <v>1.72580896141731</v>
      </c>
      <c r="AO458">
        <v>376</v>
      </c>
      <c r="AP458">
        <v>9.7847358121330701E-3</v>
      </c>
      <c r="AQ458">
        <v>2.68</v>
      </c>
      <c r="AR458">
        <v>3.96682673083233</v>
      </c>
      <c r="AS458">
        <v>53206.38</v>
      </c>
      <c r="AT458">
        <v>0.54162274429239998</v>
      </c>
      <c r="AU458">
        <v>23104951.079999998</v>
      </c>
    </row>
    <row r="459" spans="1:47" ht="15" x14ac:dyDescent="0.25">
      <c r="A459" t="s">
        <v>1430</v>
      </c>
      <c r="B459" t="s">
        <v>526</v>
      </c>
      <c r="C459" t="s">
        <v>178</v>
      </c>
      <c r="D459" t="s">
        <v>952</v>
      </c>
      <c r="E459">
        <v>83.284999999999997</v>
      </c>
      <c r="F459">
        <v>-10.119999999999999</v>
      </c>
      <c r="G459" s="129">
        <v>1972760</v>
      </c>
      <c r="H459">
        <v>0.59130221973054697</v>
      </c>
      <c r="I459">
        <v>2162123</v>
      </c>
      <c r="J459">
        <v>0</v>
      </c>
      <c r="K459">
        <v>0.56317405701716095</v>
      </c>
      <c r="L459" s="130">
        <v>175860.0189</v>
      </c>
      <c r="M459" s="129">
        <v>41465.5</v>
      </c>
      <c r="N459">
        <v>58</v>
      </c>
      <c r="O459">
        <v>27.339464</v>
      </c>
      <c r="P459">
        <v>1</v>
      </c>
      <c r="Q459">
        <v>-4.0399999999999903</v>
      </c>
      <c r="R459">
        <v>13203.3</v>
      </c>
      <c r="S459">
        <v>929.99795700000004</v>
      </c>
      <c r="T459">
        <v>1144.8037822856199</v>
      </c>
      <c r="U459">
        <v>0.42152177545052399</v>
      </c>
      <c r="V459">
        <v>0.15802134391140399</v>
      </c>
      <c r="W459">
        <v>4.3010847173291199E-3</v>
      </c>
      <c r="X459">
        <v>10725.9</v>
      </c>
      <c r="Y459">
        <v>59.83</v>
      </c>
      <c r="Z459">
        <v>60214.443590172203</v>
      </c>
      <c r="AA459">
        <v>14.8684210526316</v>
      </c>
      <c r="AB459">
        <v>15.544007304028099</v>
      </c>
      <c r="AC459">
        <v>6.14</v>
      </c>
      <c r="AD459">
        <v>151.46546530944599</v>
      </c>
      <c r="AE459">
        <v>0.25800000000000001</v>
      </c>
      <c r="AF459">
        <v>0.11976517732462701</v>
      </c>
      <c r="AG459">
        <v>0.193389255566604</v>
      </c>
      <c r="AH459">
        <v>0.31384284812848101</v>
      </c>
      <c r="AI459">
        <v>179.97243836956099</v>
      </c>
      <c r="AJ459">
        <v>7.2608696093778002</v>
      </c>
      <c r="AK459">
        <v>1.8174799550706799</v>
      </c>
      <c r="AL459">
        <v>3.8424139352587598</v>
      </c>
      <c r="AM459">
        <v>0.5</v>
      </c>
      <c r="AN459">
        <v>1.6579122250493601</v>
      </c>
      <c r="AO459">
        <v>143</v>
      </c>
      <c r="AP459">
        <v>0</v>
      </c>
      <c r="AQ459">
        <v>3.97</v>
      </c>
      <c r="AR459">
        <v>5.0870267188009102</v>
      </c>
      <c r="AS459">
        <v>3058.3200000000702</v>
      </c>
      <c r="AT459">
        <v>0.55704423445308704</v>
      </c>
      <c r="AU459">
        <v>12279073.82</v>
      </c>
    </row>
    <row r="460" spans="1:47" ht="15" x14ac:dyDescent="0.25">
      <c r="A460" t="s">
        <v>1431</v>
      </c>
      <c r="B460" t="s">
        <v>552</v>
      </c>
      <c r="C460" t="s">
        <v>268</v>
      </c>
      <c r="D460" t="s">
        <v>951</v>
      </c>
      <c r="E460">
        <v>89.272999999999996</v>
      </c>
      <c r="F460">
        <v>-2.6</v>
      </c>
      <c r="G460" s="129">
        <v>-221779</v>
      </c>
      <c r="H460">
        <v>0.47240972368537798</v>
      </c>
      <c r="I460">
        <v>-90086</v>
      </c>
      <c r="J460">
        <v>1.51283264136207E-3</v>
      </c>
      <c r="K460">
        <v>0.81548261917882703</v>
      </c>
      <c r="L460" s="130">
        <v>302707.27830000001</v>
      </c>
      <c r="M460" t="s">
        <v>944</v>
      </c>
      <c r="N460">
        <v>149</v>
      </c>
      <c r="O460">
        <v>158.68610100000001</v>
      </c>
      <c r="P460">
        <v>4</v>
      </c>
      <c r="Q460">
        <v>-151.01</v>
      </c>
      <c r="R460">
        <v>14107.5</v>
      </c>
      <c r="S460">
        <v>4105.5202490000001</v>
      </c>
      <c r="T460">
        <v>4812.6075352519802</v>
      </c>
      <c r="U460">
        <v>0</v>
      </c>
      <c r="V460">
        <v>0</v>
      </c>
      <c r="W460">
        <v>0</v>
      </c>
      <c r="X460">
        <v>12034.8</v>
      </c>
      <c r="Y460">
        <v>243.76</v>
      </c>
      <c r="Z460">
        <v>74651.173695438105</v>
      </c>
      <c r="AA460">
        <v>15.04296875</v>
      </c>
      <c r="AB460">
        <v>16.842469022809301</v>
      </c>
      <c r="AC460">
        <v>29.5</v>
      </c>
      <c r="AD460">
        <v>139.17017793220299</v>
      </c>
      <c r="AE460">
        <v>0.41770000000000002</v>
      </c>
      <c r="AF460">
        <v>0.108057006004506</v>
      </c>
      <c r="AG460">
        <v>0.18332670431867901</v>
      </c>
      <c r="AH460">
        <v>0.294711538223699</v>
      </c>
      <c r="AI460">
        <v>116.251040319738</v>
      </c>
      <c r="AJ460">
        <v>10.990461226431099</v>
      </c>
      <c r="AK460">
        <v>1.57394876286219</v>
      </c>
      <c r="AL460">
        <v>6.1183061614889702</v>
      </c>
      <c r="AM460">
        <v>2.5</v>
      </c>
      <c r="AN460">
        <v>1.2034573957758901</v>
      </c>
      <c r="AO460">
        <v>64</v>
      </c>
      <c r="AP460">
        <v>0.16532797858099099</v>
      </c>
      <c r="AQ460">
        <v>42.14</v>
      </c>
      <c r="AR460">
        <v>4.7968080325464797</v>
      </c>
      <c r="AS460">
        <v>240053.42</v>
      </c>
      <c r="AT460">
        <v>0.40068138890710298</v>
      </c>
      <c r="AU460">
        <v>57918570.479999997</v>
      </c>
    </row>
    <row r="461" spans="1:47" ht="15" x14ac:dyDescent="0.25">
      <c r="A461" t="s">
        <v>1432</v>
      </c>
      <c r="B461" t="s">
        <v>568</v>
      </c>
      <c r="C461" t="s">
        <v>114</v>
      </c>
      <c r="D461" t="s">
        <v>951</v>
      </c>
      <c r="E461">
        <v>85.335999999999999</v>
      </c>
      <c r="F461">
        <v>-3.78</v>
      </c>
      <c r="G461" s="129">
        <v>-6728571</v>
      </c>
      <c r="H461">
        <v>0.46234317625269999</v>
      </c>
      <c r="I461">
        <v>-6426726</v>
      </c>
      <c r="J461">
        <v>0</v>
      </c>
      <c r="K461">
        <v>0.68082876728101605</v>
      </c>
      <c r="L461" s="130">
        <v>180476.27309999999</v>
      </c>
      <c r="M461" s="129">
        <v>41482</v>
      </c>
      <c r="N461">
        <v>25</v>
      </c>
      <c r="O461">
        <v>6.5226490000000004</v>
      </c>
      <c r="P461">
        <v>6</v>
      </c>
      <c r="Q461">
        <v>10.73</v>
      </c>
      <c r="R461">
        <v>18834.7</v>
      </c>
      <c r="S461">
        <v>533.52754100000004</v>
      </c>
      <c r="T461">
        <v>687.79930553324198</v>
      </c>
      <c r="U461">
        <v>0.60300443421720196</v>
      </c>
      <c r="V461">
        <v>0.20631914295123499</v>
      </c>
      <c r="W461">
        <v>0</v>
      </c>
      <c r="X461">
        <v>14610.1</v>
      </c>
      <c r="Y461">
        <v>48.91</v>
      </c>
      <c r="Z461">
        <v>57845.156000817798</v>
      </c>
      <c r="AA461">
        <v>13.2909090909091</v>
      </c>
      <c r="AB461">
        <v>10.9083529135146</v>
      </c>
      <c r="AC461">
        <v>7</v>
      </c>
      <c r="AD461">
        <v>76.218220142857106</v>
      </c>
      <c r="AE461">
        <v>0.38080000000000003</v>
      </c>
      <c r="AF461">
        <v>0.12443124149375601</v>
      </c>
      <c r="AG461">
        <v>0.15406479808724199</v>
      </c>
      <c r="AH461">
        <v>0.283968026717283</v>
      </c>
      <c r="AI461">
        <v>237.05430419383001</v>
      </c>
      <c r="AJ461">
        <v>11.550234433682499</v>
      </c>
      <c r="AK461">
        <v>1.0176936153389999</v>
      </c>
      <c r="AL461">
        <v>2.9469714172761399</v>
      </c>
      <c r="AM461">
        <v>2.5</v>
      </c>
      <c r="AN461">
        <v>0.96464431230259995</v>
      </c>
      <c r="AO461">
        <v>62</v>
      </c>
      <c r="AP461">
        <v>5.2380952380952403E-2</v>
      </c>
      <c r="AQ461">
        <v>3.16</v>
      </c>
      <c r="AR461">
        <v>4.4726647326465097</v>
      </c>
      <c r="AS461">
        <v>-31333.21</v>
      </c>
      <c r="AT461">
        <v>0.606289642735092</v>
      </c>
      <c r="AU461">
        <v>10048822.67</v>
      </c>
    </row>
    <row r="462" spans="1:47" ht="15" x14ac:dyDescent="0.25">
      <c r="A462" t="s">
        <v>1433</v>
      </c>
      <c r="B462" t="s">
        <v>556</v>
      </c>
      <c r="C462" t="s">
        <v>205</v>
      </c>
      <c r="D462" t="s">
        <v>952</v>
      </c>
      <c r="E462">
        <v>76.927999999999997</v>
      </c>
      <c r="F462">
        <v>-10.97</v>
      </c>
      <c r="G462" s="129">
        <v>1231344</v>
      </c>
      <c r="H462">
        <v>0.98890255719521203</v>
      </c>
      <c r="I462">
        <v>1231344</v>
      </c>
      <c r="J462">
        <v>0</v>
      </c>
      <c r="K462">
        <v>0.70627749138134299</v>
      </c>
      <c r="L462" s="130">
        <v>323100.93650000001</v>
      </c>
      <c r="M462" s="129">
        <v>36900</v>
      </c>
      <c r="N462">
        <v>34</v>
      </c>
      <c r="O462">
        <v>28.691883000000001</v>
      </c>
      <c r="P462">
        <v>6</v>
      </c>
      <c r="Q462">
        <v>-116.66</v>
      </c>
      <c r="R462">
        <v>20626.5</v>
      </c>
      <c r="S462">
        <v>1280.016472</v>
      </c>
      <c r="T462">
        <v>1841.0717961294499</v>
      </c>
      <c r="U462">
        <v>0.91413259563116001</v>
      </c>
      <c r="V462">
        <v>0.20536178225056501</v>
      </c>
      <c r="W462">
        <v>0</v>
      </c>
      <c r="X462">
        <v>14340.7</v>
      </c>
      <c r="Y462">
        <v>114</v>
      </c>
      <c r="Z462">
        <v>69305.464912280702</v>
      </c>
      <c r="AA462">
        <v>14.1842105263158</v>
      </c>
      <c r="AB462">
        <v>11.2282146666667</v>
      </c>
      <c r="AC462">
        <v>15.2</v>
      </c>
      <c r="AD462">
        <v>84.211609999999993</v>
      </c>
      <c r="AE462">
        <v>0.35630000000000001</v>
      </c>
      <c r="AF462">
        <v>0.10600260338571001</v>
      </c>
      <c r="AG462">
        <v>0.14830328309670199</v>
      </c>
      <c r="AH462">
        <v>0.25680981518988399</v>
      </c>
      <c r="AI462">
        <v>263.91847869907701</v>
      </c>
      <c r="AJ462">
        <v>13.9531404594163</v>
      </c>
      <c r="AK462">
        <v>1.55967334675271</v>
      </c>
      <c r="AL462">
        <v>5.7943306494582902</v>
      </c>
      <c r="AM462">
        <v>0</v>
      </c>
      <c r="AN462">
        <v>0.990624482878948</v>
      </c>
      <c r="AO462">
        <v>137</v>
      </c>
      <c r="AP462">
        <v>2.3715415019762799E-2</v>
      </c>
      <c r="AQ462">
        <v>5.2</v>
      </c>
      <c r="AR462">
        <v>4.3372679616105199</v>
      </c>
      <c r="AS462">
        <v>-371806.64</v>
      </c>
      <c r="AT462">
        <v>0.59045247105920795</v>
      </c>
      <c r="AU462">
        <v>26402264.09</v>
      </c>
    </row>
    <row r="463" spans="1:47" ht="15" x14ac:dyDescent="0.25">
      <c r="A463" t="s">
        <v>1434</v>
      </c>
      <c r="B463" t="s">
        <v>278</v>
      </c>
      <c r="C463" t="s">
        <v>108</v>
      </c>
      <c r="D463" t="s">
        <v>953</v>
      </c>
      <c r="E463">
        <v>110.199</v>
      </c>
      <c r="F463">
        <v>18.5</v>
      </c>
      <c r="G463" s="129">
        <v>2659965</v>
      </c>
      <c r="H463">
        <v>0.25727939179692499</v>
      </c>
      <c r="I463">
        <v>2700831</v>
      </c>
      <c r="J463">
        <v>0</v>
      </c>
      <c r="K463">
        <v>0.69404615875167797</v>
      </c>
      <c r="L463" s="130">
        <v>419887.07370000001</v>
      </c>
      <c r="M463" t="s">
        <v>944</v>
      </c>
      <c r="N463">
        <v>19</v>
      </c>
      <c r="O463">
        <v>19.453482999999999</v>
      </c>
      <c r="P463">
        <v>1</v>
      </c>
      <c r="Q463">
        <v>-6.6</v>
      </c>
      <c r="R463">
        <v>17991.2</v>
      </c>
      <c r="S463">
        <v>2589.9878650000001</v>
      </c>
      <c r="T463">
        <v>3117.1823300709798</v>
      </c>
      <c r="U463">
        <v>0</v>
      </c>
      <c r="V463">
        <v>0</v>
      </c>
      <c r="W463">
        <v>0</v>
      </c>
      <c r="X463">
        <v>14948.4</v>
      </c>
      <c r="Y463">
        <v>178.72</v>
      </c>
      <c r="Z463">
        <v>92414.273724261395</v>
      </c>
      <c r="AA463">
        <v>18.125</v>
      </c>
      <c r="AB463">
        <v>14.491874804162901</v>
      </c>
      <c r="AC463">
        <v>19.690000000000001</v>
      </c>
      <c r="AD463">
        <v>131.53823590655199</v>
      </c>
      <c r="AE463">
        <v>0.33169999999999999</v>
      </c>
      <c r="AF463">
        <v>0.11429768723839299</v>
      </c>
      <c r="AG463">
        <v>0.10550217135883901</v>
      </c>
      <c r="AH463">
        <v>0.224254666443754</v>
      </c>
      <c r="AI463">
        <v>200.310977132706</v>
      </c>
      <c r="AJ463">
        <v>11.426562664441001</v>
      </c>
      <c r="AK463">
        <v>1.67272515771883</v>
      </c>
      <c r="AL463">
        <v>4.7716415286727303</v>
      </c>
      <c r="AM463">
        <v>1.25</v>
      </c>
      <c r="AN463">
        <v>0.70364813425578598</v>
      </c>
      <c r="AO463">
        <v>5</v>
      </c>
      <c r="AP463">
        <v>0.113089937666963</v>
      </c>
      <c r="AQ463">
        <v>202.6</v>
      </c>
      <c r="AR463">
        <v>7.5015006373309703</v>
      </c>
      <c r="AS463">
        <v>96112.2</v>
      </c>
      <c r="AT463">
        <v>0.154818400192689</v>
      </c>
      <c r="AU463">
        <v>46596980.93</v>
      </c>
    </row>
    <row r="464" spans="1:47" ht="15" x14ac:dyDescent="0.25">
      <c r="A464" t="s">
        <v>1435</v>
      </c>
      <c r="B464" t="s">
        <v>510</v>
      </c>
      <c r="C464" t="s">
        <v>133</v>
      </c>
      <c r="D464" t="s">
        <v>951</v>
      </c>
      <c r="E464">
        <v>79.293999999999997</v>
      </c>
      <c r="F464">
        <v>-5.31</v>
      </c>
      <c r="G464" s="129">
        <v>-566704</v>
      </c>
      <c r="H464">
        <v>0.36445147157122398</v>
      </c>
      <c r="I464">
        <v>592736</v>
      </c>
      <c r="J464">
        <v>5.30323566654224E-2</v>
      </c>
      <c r="K464">
        <v>0.57971049311707301</v>
      </c>
      <c r="L464" s="130">
        <v>212384.97659999999</v>
      </c>
      <c r="M464" s="129">
        <v>36983</v>
      </c>
      <c r="N464">
        <v>56</v>
      </c>
      <c r="O464">
        <v>45.525216999999998</v>
      </c>
      <c r="P464">
        <v>3</v>
      </c>
      <c r="Q464">
        <v>-58.26</v>
      </c>
      <c r="R464">
        <v>14429.2</v>
      </c>
      <c r="S464">
        <v>1446.586845</v>
      </c>
      <c r="T464">
        <v>1912.78573641823</v>
      </c>
      <c r="U464">
        <v>0.87176522402289602</v>
      </c>
      <c r="V464">
        <v>0.14951002958968601</v>
      </c>
      <c r="W464">
        <v>1.1611172919244999E-3</v>
      </c>
      <c r="X464">
        <v>10912.4</v>
      </c>
      <c r="Y464">
        <v>94.65</v>
      </c>
      <c r="Z464">
        <v>66035.119915478106</v>
      </c>
      <c r="AA464">
        <v>14.52</v>
      </c>
      <c r="AB464">
        <v>15.2835377179081</v>
      </c>
      <c r="AC464">
        <v>13.2</v>
      </c>
      <c r="AD464">
        <v>109.5899125</v>
      </c>
      <c r="AE464">
        <v>0.43</v>
      </c>
      <c r="AF464">
        <v>0.104592687436422</v>
      </c>
      <c r="AG464">
        <v>0.18289817580512299</v>
      </c>
      <c r="AH464">
        <v>0.29134867534092901</v>
      </c>
      <c r="AI464">
        <v>201.992712024144</v>
      </c>
      <c r="AJ464">
        <v>7.0538366529774104</v>
      </c>
      <c r="AK464">
        <v>1.37499075975359</v>
      </c>
      <c r="AL464">
        <v>2.8644690965092399</v>
      </c>
      <c r="AM464">
        <v>0</v>
      </c>
      <c r="AN464">
        <v>1.4956754029775501</v>
      </c>
      <c r="AO464">
        <v>128</v>
      </c>
      <c r="AP464">
        <v>0</v>
      </c>
      <c r="AQ464">
        <v>5.9</v>
      </c>
      <c r="AR464">
        <v>3.9311418566818102</v>
      </c>
      <c r="AS464">
        <v>-230558.71</v>
      </c>
      <c r="AT464">
        <v>0.59633858730103095</v>
      </c>
      <c r="AU464">
        <v>20873072.890000001</v>
      </c>
    </row>
    <row r="465" spans="1:47" ht="15" x14ac:dyDescent="0.25">
      <c r="A465" t="s">
        <v>1436</v>
      </c>
      <c r="B465" t="s">
        <v>655</v>
      </c>
      <c r="C465" t="s">
        <v>209</v>
      </c>
      <c r="D465" t="s">
        <v>951</v>
      </c>
      <c r="E465">
        <v>85</v>
      </c>
      <c r="F465">
        <v>-5.59</v>
      </c>
      <c r="G465" s="129">
        <v>463295</v>
      </c>
      <c r="H465">
        <v>0.33305748249242301</v>
      </c>
      <c r="I465">
        <v>463295</v>
      </c>
      <c r="J465">
        <v>0</v>
      </c>
      <c r="K465">
        <v>0.75663898074173797</v>
      </c>
      <c r="L465" s="130">
        <v>219659.81529999999</v>
      </c>
      <c r="M465" s="129">
        <v>45292.5</v>
      </c>
      <c r="N465">
        <v>35</v>
      </c>
      <c r="O465">
        <v>169.36959100000001</v>
      </c>
      <c r="P465">
        <v>1</v>
      </c>
      <c r="Q465">
        <v>-3.33</v>
      </c>
      <c r="R465">
        <v>14320.7</v>
      </c>
      <c r="S465">
        <v>936.36226299999998</v>
      </c>
      <c r="T465">
        <v>1091.63546950816</v>
      </c>
      <c r="U465">
        <v>0.370201657731694</v>
      </c>
      <c r="V465">
        <v>0.14793168677708701</v>
      </c>
      <c r="W465">
        <v>6.5220889834173099E-3</v>
      </c>
      <c r="X465">
        <v>12283.7</v>
      </c>
      <c r="Y465">
        <v>74.5</v>
      </c>
      <c r="Z465">
        <v>54287.7718120805</v>
      </c>
      <c r="AA465">
        <v>13.4868421052632</v>
      </c>
      <c r="AB465">
        <v>12.5686209798658</v>
      </c>
      <c r="AC465">
        <v>11</v>
      </c>
      <c r="AD465">
        <v>85.123842090909093</v>
      </c>
      <c r="AE465">
        <v>0.35630000000000001</v>
      </c>
      <c r="AF465">
        <v>0.108759812850063</v>
      </c>
      <c r="AG465">
        <v>0.18021524106182399</v>
      </c>
      <c r="AH465">
        <v>0.29418901010828802</v>
      </c>
      <c r="AI465">
        <v>209.42642367038701</v>
      </c>
      <c r="AJ465">
        <v>7.3312621176038597</v>
      </c>
      <c r="AK465">
        <v>0.77762171148246595</v>
      </c>
      <c r="AL465">
        <v>4.6195075446585703</v>
      </c>
      <c r="AM465">
        <v>2.5</v>
      </c>
      <c r="AN465">
        <v>1.0083180038519799</v>
      </c>
      <c r="AO465">
        <v>28</v>
      </c>
      <c r="AP465">
        <v>0.12445095168374801</v>
      </c>
      <c r="AQ465">
        <v>23.71</v>
      </c>
      <c r="AR465">
        <v>4.7022745781777298</v>
      </c>
      <c r="AS465">
        <v>17837.330000000002</v>
      </c>
      <c r="AT465">
        <v>0.47712421651822901</v>
      </c>
      <c r="AU465">
        <v>13409372.27</v>
      </c>
    </row>
    <row r="466" spans="1:47" ht="15" x14ac:dyDescent="0.25">
      <c r="A466" t="s">
        <v>1437</v>
      </c>
      <c r="B466" t="s">
        <v>426</v>
      </c>
      <c r="C466" t="s">
        <v>197</v>
      </c>
      <c r="D466" t="s">
        <v>954</v>
      </c>
      <c r="E466">
        <v>95.575000000000003</v>
      </c>
      <c r="F466">
        <v>5.89</v>
      </c>
      <c r="G466" s="129">
        <v>1329690</v>
      </c>
      <c r="H466">
        <v>0.17624648483102401</v>
      </c>
      <c r="I466">
        <v>1164666</v>
      </c>
      <c r="J466">
        <v>4.0741504536821599E-3</v>
      </c>
      <c r="K466">
        <v>0.782784807197479</v>
      </c>
      <c r="L466" s="130">
        <v>173647.17490000001</v>
      </c>
      <c r="M466" s="129">
        <v>50033</v>
      </c>
      <c r="N466">
        <v>112</v>
      </c>
      <c r="O466">
        <v>35.792839000000001</v>
      </c>
      <c r="P466">
        <v>3</v>
      </c>
      <c r="Q466">
        <v>-11.66</v>
      </c>
      <c r="R466">
        <v>13733.2</v>
      </c>
      <c r="S466">
        <v>2361.7920429999999</v>
      </c>
      <c r="T466">
        <v>2784.6165821190002</v>
      </c>
      <c r="U466">
        <v>0.33567621347092502</v>
      </c>
      <c r="V466">
        <v>0.148322908038521</v>
      </c>
      <c r="W466">
        <v>4.9791661526060998E-3</v>
      </c>
      <c r="X466">
        <v>11647.9</v>
      </c>
      <c r="Y466">
        <v>144.26</v>
      </c>
      <c r="Z466">
        <v>75314.7842783862</v>
      </c>
      <c r="AA466">
        <v>14.846625766871201</v>
      </c>
      <c r="AB466">
        <v>16.371773485373598</v>
      </c>
      <c r="AC466">
        <v>19.07</v>
      </c>
      <c r="AD466">
        <v>123.848560199266</v>
      </c>
      <c r="AE466">
        <v>0.3931</v>
      </c>
      <c r="AF466">
        <v>0.10906615293918701</v>
      </c>
      <c r="AG466">
        <v>0.18308771609051999</v>
      </c>
      <c r="AH466">
        <v>0.29445831855396498</v>
      </c>
      <c r="AI466">
        <v>204.93675615283601</v>
      </c>
      <c r="AJ466">
        <v>6.59229477002921</v>
      </c>
      <c r="AK466">
        <v>1.6764244098359999</v>
      </c>
      <c r="AL466">
        <v>2.8162757996603398</v>
      </c>
      <c r="AM466">
        <v>2.7</v>
      </c>
      <c r="AN466">
        <v>1.8532754580695301</v>
      </c>
      <c r="AO466">
        <v>70</v>
      </c>
      <c r="AP466">
        <v>4.7384890478319203E-2</v>
      </c>
      <c r="AQ466">
        <v>31.09</v>
      </c>
      <c r="AR466">
        <v>5.4939532067529901</v>
      </c>
      <c r="AS466">
        <v>-37779.429999999898</v>
      </c>
      <c r="AT466">
        <v>0.47120293110977102</v>
      </c>
      <c r="AU466">
        <v>32434965.91</v>
      </c>
    </row>
    <row r="467" spans="1:47" ht="15" x14ac:dyDescent="0.25">
      <c r="A467" t="s">
        <v>1438</v>
      </c>
      <c r="B467" t="s">
        <v>386</v>
      </c>
      <c r="C467" t="s">
        <v>123</v>
      </c>
      <c r="D467" t="s">
        <v>950</v>
      </c>
      <c r="E467">
        <v>81.385999999999996</v>
      </c>
      <c r="F467">
        <v>1.52</v>
      </c>
      <c r="G467" s="129">
        <v>1664789</v>
      </c>
      <c r="H467">
        <v>1.2338158391334699</v>
      </c>
      <c r="I467">
        <v>739789</v>
      </c>
      <c r="J467">
        <v>0</v>
      </c>
      <c r="K467">
        <v>0.76079611204319098</v>
      </c>
      <c r="L467" s="130">
        <v>253930.6998</v>
      </c>
      <c r="M467" s="129">
        <v>43519</v>
      </c>
      <c r="N467">
        <v>43</v>
      </c>
      <c r="O467">
        <v>75.792687000000001</v>
      </c>
      <c r="P467">
        <v>2</v>
      </c>
      <c r="Q467">
        <v>85.22</v>
      </c>
      <c r="R467">
        <v>18065.099999999999</v>
      </c>
      <c r="S467">
        <v>1560.8580440000001</v>
      </c>
      <c r="T467">
        <v>1905.49690569514</v>
      </c>
      <c r="U467">
        <v>0.48946840677588199</v>
      </c>
      <c r="V467">
        <v>0.152704730527051</v>
      </c>
      <c r="W467">
        <v>7.7733923636683997E-3</v>
      </c>
      <c r="X467">
        <v>14797.8</v>
      </c>
      <c r="Y467">
        <v>106.2</v>
      </c>
      <c r="Z467">
        <v>86869.730508474604</v>
      </c>
      <c r="AA467">
        <v>18.482456140350902</v>
      </c>
      <c r="AB467">
        <v>14.697345047081001</v>
      </c>
      <c r="AC467">
        <v>16.600000000000001</v>
      </c>
      <c r="AD467">
        <v>94.0275930120482</v>
      </c>
      <c r="AE467">
        <v>0.33169999999999999</v>
      </c>
      <c r="AF467">
        <v>0.105663620265321</v>
      </c>
      <c r="AG467">
        <v>0.17526150628481801</v>
      </c>
      <c r="AH467">
        <v>0.288235685329578</v>
      </c>
      <c r="AI467">
        <v>181.81538102769301</v>
      </c>
      <c r="AJ467">
        <v>12.0811902546972</v>
      </c>
      <c r="AK467">
        <v>1.6820037140400601</v>
      </c>
      <c r="AL467">
        <v>4.9506221545660898</v>
      </c>
      <c r="AM467">
        <v>7</v>
      </c>
      <c r="AN467">
        <v>1.2194154307807701</v>
      </c>
      <c r="AO467">
        <v>26</v>
      </c>
      <c r="AP467">
        <v>8.40336134453782E-2</v>
      </c>
      <c r="AQ467">
        <v>31.5</v>
      </c>
      <c r="AR467">
        <v>4.2389104198538199</v>
      </c>
      <c r="AS467">
        <v>21730.62</v>
      </c>
      <c r="AT467">
        <v>0.44327826422403599</v>
      </c>
      <c r="AU467">
        <v>28197106.41</v>
      </c>
    </row>
    <row r="468" spans="1:47" ht="15" x14ac:dyDescent="0.25">
      <c r="A468" t="s">
        <v>1439</v>
      </c>
      <c r="B468" t="s">
        <v>705</v>
      </c>
      <c r="C468" t="s">
        <v>288</v>
      </c>
      <c r="D468" t="s">
        <v>950</v>
      </c>
      <c r="E468">
        <v>108.169</v>
      </c>
      <c r="F468">
        <v>0.3</v>
      </c>
      <c r="G468" s="129">
        <v>986624</v>
      </c>
      <c r="H468">
        <v>0.84802196801709495</v>
      </c>
      <c r="I468">
        <v>986624</v>
      </c>
      <c r="J468">
        <v>0</v>
      </c>
      <c r="K468">
        <v>0.70635109061185197</v>
      </c>
      <c r="L468" s="130">
        <v>170623.7568</v>
      </c>
      <c r="M468" s="129">
        <v>52731</v>
      </c>
      <c r="N468">
        <v>21</v>
      </c>
      <c r="O468" t="s">
        <v>944</v>
      </c>
      <c r="P468">
        <v>0</v>
      </c>
      <c r="Q468">
        <v>58.8</v>
      </c>
      <c r="R468">
        <v>14304.8</v>
      </c>
      <c r="S468">
        <v>404.02938</v>
      </c>
      <c r="T468">
        <v>442.795983294005</v>
      </c>
      <c r="U468">
        <v>0.122639596160061</v>
      </c>
      <c r="V468">
        <v>7.9508161015419201E-2</v>
      </c>
      <c r="W468">
        <v>0</v>
      </c>
      <c r="X468">
        <v>13052.4</v>
      </c>
      <c r="Y468">
        <v>27.25</v>
      </c>
      <c r="Z468">
        <v>66700.097614678903</v>
      </c>
      <c r="AA468">
        <v>18.161290322580601</v>
      </c>
      <c r="AB468">
        <v>14.8267662385321</v>
      </c>
      <c r="AC468">
        <v>4</v>
      </c>
      <c r="AD468">
        <v>101.007345</v>
      </c>
      <c r="AE468">
        <v>0.27029999999999998</v>
      </c>
      <c r="AF468">
        <v>0.104168880714452</v>
      </c>
      <c r="AG468">
        <v>0.20105231853156799</v>
      </c>
      <c r="AH468">
        <v>0.30882285796534398</v>
      </c>
      <c r="AI468">
        <v>184.15739964257099</v>
      </c>
      <c r="AJ468">
        <v>6.99854808144614</v>
      </c>
      <c r="AK468">
        <v>0.97645252335192501</v>
      </c>
      <c r="AL468">
        <v>3.03916242188025</v>
      </c>
      <c r="AM468">
        <v>0.5</v>
      </c>
      <c r="AN468">
        <v>0.94332310583269396</v>
      </c>
      <c r="AO468">
        <v>22</v>
      </c>
      <c r="AP468">
        <v>0</v>
      </c>
      <c r="AQ468">
        <v>6.41</v>
      </c>
      <c r="AR468">
        <v>4.0485602231131299</v>
      </c>
      <c r="AS468">
        <v>-20305.810000000001</v>
      </c>
      <c r="AT468">
        <v>0.70997312126162704</v>
      </c>
      <c r="AU468">
        <v>5779551.3700000001</v>
      </c>
    </row>
    <row r="469" spans="1:47" ht="15" x14ac:dyDescent="0.25">
      <c r="A469" t="s">
        <v>1440</v>
      </c>
      <c r="B469" t="s">
        <v>282</v>
      </c>
      <c r="C469" t="s">
        <v>167</v>
      </c>
      <c r="D469" t="s">
        <v>950</v>
      </c>
      <c r="E469">
        <v>84.278000000000006</v>
      </c>
      <c r="F469">
        <v>-1.28</v>
      </c>
      <c r="G469" s="129">
        <v>1730903</v>
      </c>
      <c r="H469">
        <v>0.27174262966889801</v>
      </c>
      <c r="I469">
        <v>1716141</v>
      </c>
      <c r="J469">
        <v>6.1211725550861804E-3</v>
      </c>
      <c r="K469">
        <v>0.69104262455200205</v>
      </c>
      <c r="L469" s="130">
        <v>185198.29459999999</v>
      </c>
      <c r="M469" s="129">
        <v>35954</v>
      </c>
      <c r="N469">
        <v>80</v>
      </c>
      <c r="O469">
        <v>73.804372999999998</v>
      </c>
      <c r="P469">
        <v>0</v>
      </c>
      <c r="Q469">
        <v>-173.91</v>
      </c>
      <c r="R469">
        <v>12877.4</v>
      </c>
      <c r="S469">
        <v>1908.6625610000001</v>
      </c>
      <c r="T469">
        <v>2497.5350292390499</v>
      </c>
      <c r="U469">
        <v>0.78828729694981403</v>
      </c>
      <c r="V469">
        <v>0.12838080968676799</v>
      </c>
      <c r="W469">
        <v>5.9643985440965497E-2</v>
      </c>
      <c r="X469">
        <v>9841.1</v>
      </c>
      <c r="Y469">
        <v>126.53</v>
      </c>
      <c r="Z469">
        <v>60017.135699043698</v>
      </c>
      <c r="AA469">
        <v>15.762589928057601</v>
      </c>
      <c r="AB469">
        <v>15.0846641982139</v>
      </c>
      <c r="AC469">
        <v>21.25</v>
      </c>
      <c r="AD469">
        <v>89.819414635294095</v>
      </c>
      <c r="AE469">
        <v>0.30709999999999998</v>
      </c>
      <c r="AF469">
        <v>0.104825969797048</v>
      </c>
      <c r="AG469">
        <v>0.209301465240882</v>
      </c>
      <c r="AH469">
        <v>0.31963797482511702</v>
      </c>
      <c r="AI469">
        <v>264.98974220724</v>
      </c>
      <c r="AJ469">
        <v>3.7257430562146099</v>
      </c>
      <c r="AK469">
        <v>0.54750514061560895</v>
      </c>
      <c r="AL469">
        <v>1.9036941650058501</v>
      </c>
      <c r="AM469">
        <v>3</v>
      </c>
      <c r="AN469">
        <v>1.1507995880241499</v>
      </c>
      <c r="AO469">
        <v>18</v>
      </c>
      <c r="AP469">
        <v>6.8922305764410996E-2</v>
      </c>
      <c r="AQ469">
        <v>40.22</v>
      </c>
      <c r="AR469">
        <v>3.2774128927591399</v>
      </c>
      <c r="AS469">
        <v>90108.059999999896</v>
      </c>
      <c r="AT469">
        <v>0.52670680302381401</v>
      </c>
      <c r="AU469">
        <v>24578519.48</v>
      </c>
    </row>
    <row r="470" spans="1:47" ht="15" x14ac:dyDescent="0.25">
      <c r="A470" t="s">
        <v>1441</v>
      </c>
      <c r="B470" t="s">
        <v>283</v>
      </c>
      <c r="C470" t="s">
        <v>203</v>
      </c>
      <c r="D470" t="s">
        <v>950</v>
      </c>
      <c r="E470">
        <v>66.576999999999998</v>
      </c>
      <c r="F470">
        <v>-0.43</v>
      </c>
      <c r="G470" s="129">
        <v>2138351</v>
      </c>
      <c r="H470">
        <v>0.27868328235800999</v>
      </c>
      <c r="I470">
        <v>2293889</v>
      </c>
      <c r="J470">
        <v>0</v>
      </c>
      <c r="K470">
        <v>0.77595235953007102</v>
      </c>
      <c r="L470" s="130">
        <v>142000.6618</v>
      </c>
      <c r="M470" s="129">
        <v>29618.5</v>
      </c>
      <c r="N470">
        <v>40</v>
      </c>
      <c r="O470">
        <v>269.38617199999999</v>
      </c>
      <c r="P470">
        <v>168.42</v>
      </c>
      <c r="Q470">
        <v>-316.33</v>
      </c>
      <c r="R470">
        <v>17354</v>
      </c>
      <c r="S470">
        <v>3104.8232079999998</v>
      </c>
      <c r="T470">
        <v>4444.4637518148402</v>
      </c>
      <c r="U470">
        <v>0.98578892289702302</v>
      </c>
      <c r="V470">
        <v>0.178789526105604</v>
      </c>
      <c r="W470">
        <v>1.4552745510139801E-2</v>
      </c>
      <c r="X470">
        <v>12123.2</v>
      </c>
      <c r="Y470">
        <v>216.73</v>
      </c>
      <c r="Z470">
        <v>75076.716790476596</v>
      </c>
      <c r="AA470">
        <v>14.283185840708001</v>
      </c>
      <c r="AB470">
        <v>14.3257657361694</v>
      </c>
      <c r="AC470">
        <v>35</v>
      </c>
      <c r="AD470">
        <v>88.709234514285697</v>
      </c>
      <c r="AE470">
        <v>0.46679999999999999</v>
      </c>
      <c r="AF470">
        <v>0.11485869068509801</v>
      </c>
      <c r="AG470">
        <v>0.18449257612286099</v>
      </c>
      <c r="AH470">
        <v>0.302545417403214</v>
      </c>
      <c r="AI470">
        <v>221.534030738925</v>
      </c>
      <c r="AJ470">
        <v>7.5484151468980398</v>
      </c>
      <c r="AK470">
        <v>1.6550248173951501</v>
      </c>
      <c r="AL470">
        <v>4.9930937565423701</v>
      </c>
      <c r="AM470">
        <v>2.5</v>
      </c>
      <c r="AN470">
        <v>0.84474592087288303</v>
      </c>
      <c r="AO470">
        <v>10</v>
      </c>
      <c r="AP470">
        <v>7.0262597586941103E-2</v>
      </c>
      <c r="AQ470">
        <v>129.6</v>
      </c>
      <c r="AR470">
        <v>3.2874222987879298</v>
      </c>
      <c r="AS470">
        <v>-191561.08</v>
      </c>
      <c r="AT470">
        <v>0.67186863585610401</v>
      </c>
      <c r="AU470">
        <v>53881073.390000001</v>
      </c>
    </row>
    <row r="471" spans="1:47" ht="15" x14ac:dyDescent="0.25">
      <c r="A471" t="s">
        <v>1442</v>
      </c>
      <c r="B471" t="s">
        <v>717</v>
      </c>
      <c r="C471" t="s">
        <v>99</v>
      </c>
      <c r="D471" t="s">
        <v>952</v>
      </c>
      <c r="E471">
        <v>87.763999999999996</v>
      </c>
      <c r="F471">
        <v>-9.17</v>
      </c>
      <c r="G471" s="129">
        <v>-734261</v>
      </c>
      <c r="H471">
        <v>0.33313643344326399</v>
      </c>
      <c r="I471">
        <v>-545655</v>
      </c>
      <c r="J471">
        <v>0</v>
      </c>
      <c r="K471">
        <v>0.76514921325054897</v>
      </c>
      <c r="L471" s="130">
        <v>207826.704</v>
      </c>
      <c r="M471" s="129">
        <v>38539</v>
      </c>
      <c r="N471">
        <v>34</v>
      </c>
      <c r="O471">
        <v>22.091560999999999</v>
      </c>
      <c r="P471">
        <v>0</v>
      </c>
      <c r="Q471">
        <v>55.35</v>
      </c>
      <c r="R471">
        <v>15486.6</v>
      </c>
      <c r="S471">
        <v>1223.5935340000001</v>
      </c>
      <c r="T471">
        <v>1542.4068967390001</v>
      </c>
      <c r="U471">
        <v>0.52535049028789604</v>
      </c>
      <c r="V471">
        <v>0.15759382314617601</v>
      </c>
      <c r="W471">
        <v>4.5073333968762199E-3</v>
      </c>
      <c r="X471">
        <v>12285.6</v>
      </c>
      <c r="Y471">
        <v>92.26</v>
      </c>
      <c r="Z471">
        <v>65820.0992846304</v>
      </c>
      <c r="AA471">
        <v>15.636363636363599</v>
      </c>
      <c r="AB471">
        <v>13.262448883589901</v>
      </c>
      <c r="AC471">
        <v>11.22</v>
      </c>
      <c r="AD471">
        <v>109.054682174688</v>
      </c>
      <c r="AE471">
        <v>0.45450000000000002</v>
      </c>
      <c r="AF471">
        <v>0.103189533553083</v>
      </c>
      <c r="AG471">
        <v>0.19823189525166801</v>
      </c>
      <c r="AH471">
        <v>0.30590436284105699</v>
      </c>
      <c r="AI471">
        <v>213.618324007914</v>
      </c>
      <c r="AJ471">
        <v>6.98290995554399</v>
      </c>
      <c r="AK471">
        <v>1.1783908991437799</v>
      </c>
      <c r="AL471">
        <v>3.2019092745483602</v>
      </c>
      <c r="AM471">
        <v>2.5</v>
      </c>
      <c r="AN471">
        <v>0.979270796199601</v>
      </c>
      <c r="AO471">
        <v>73</v>
      </c>
      <c r="AP471">
        <v>2.2457067371202101E-2</v>
      </c>
      <c r="AQ471">
        <v>10</v>
      </c>
      <c r="AR471">
        <v>3.74514139243268</v>
      </c>
      <c r="AS471">
        <v>-146137.25</v>
      </c>
      <c r="AT471">
        <v>0.46321664273267499</v>
      </c>
      <c r="AU471">
        <v>18949342.280000001</v>
      </c>
    </row>
    <row r="472" spans="1:47" ht="15" x14ac:dyDescent="0.25">
      <c r="A472" t="s">
        <v>1443</v>
      </c>
      <c r="B472" t="s">
        <v>648</v>
      </c>
      <c r="C472" t="s">
        <v>647</v>
      </c>
      <c r="D472" t="s">
        <v>950</v>
      </c>
      <c r="E472">
        <v>72.616</v>
      </c>
      <c r="F472">
        <v>0.24</v>
      </c>
      <c r="G472" s="129">
        <v>-909789</v>
      </c>
      <c r="H472">
        <v>9.4471514916054405E-2</v>
      </c>
      <c r="I472">
        <v>-1148657</v>
      </c>
      <c r="J472">
        <v>2.6656025170930402E-2</v>
      </c>
      <c r="K472">
        <v>0.73347484183093303</v>
      </c>
      <c r="L472" s="130">
        <v>141250.481</v>
      </c>
      <c r="M472" s="129">
        <v>36793</v>
      </c>
      <c r="N472">
        <v>0</v>
      </c>
      <c r="O472">
        <v>31.879231000000001</v>
      </c>
      <c r="P472">
        <v>31.42</v>
      </c>
      <c r="Q472">
        <v>-66.430000000000007</v>
      </c>
      <c r="R472">
        <v>15737.9</v>
      </c>
      <c r="S472">
        <v>1165.8400670000001</v>
      </c>
      <c r="T472">
        <v>1663.9447059630299</v>
      </c>
      <c r="U472">
        <v>0.99746657531885996</v>
      </c>
      <c r="V472">
        <v>0.18465218094104199</v>
      </c>
      <c r="W472">
        <v>1.06281816440608E-3</v>
      </c>
      <c r="X472">
        <v>11026.7</v>
      </c>
      <c r="Y472">
        <v>85.4</v>
      </c>
      <c r="Z472">
        <v>69019.487119437894</v>
      </c>
      <c r="AA472">
        <v>15.1034482758621</v>
      </c>
      <c r="AB472">
        <v>13.651523032786899</v>
      </c>
      <c r="AC472">
        <v>12</v>
      </c>
      <c r="AD472">
        <v>97.153338916666698</v>
      </c>
      <c r="AE472">
        <v>0.4914</v>
      </c>
      <c r="AF472">
        <v>0.11873439054604</v>
      </c>
      <c r="AG472">
        <v>0.18625487690305001</v>
      </c>
      <c r="AH472">
        <v>0.30992783887949898</v>
      </c>
      <c r="AI472">
        <v>211.004070766767</v>
      </c>
      <c r="AJ472">
        <v>10.144090740944</v>
      </c>
      <c r="AK472">
        <v>1.37575059858454</v>
      </c>
      <c r="AL472">
        <v>4.3377908267174003</v>
      </c>
      <c r="AM472">
        <v>0</v>
      </c>
      <c r="AN472">
        <v>1.0783142810495201</v>
      </c>
      <c r="AO472">
        <v>144</v>
      </c>
      <c r="AP472">
        <v>3.9381153305203899E-2</v>
      </c>
      <c r="AQ472">
        <v>4.6900000000000004</v>
      </c>
      <c r="AR472">
        <v>2.8394742690058501</v>
      </c>
      <c r="AS472">
        <v>356.42000000004202</v>
      </c>
      <c r="AT472">
        <v>0.64585759915100505</v>
      </c>
      <c r="AU472">
        <v>18347853.039999999</v>
      </c>
    </row>
    <row r="473" spans="1:47" ht="15" x14ac:dyDescent="0.25">
      <c r="A473" t="s">
        <v>1444</v>
      </c>
      <c r="B473" t="s">
        <v>589</v>
      </c>
      <c r="C473" t="s">
        <v>135</v>
      </c>
      <c r="D473" t="s">
        <v>951</v>
      </c>
      <c r="E473">
        <v>79.867000000000004</v>
      </c>
      <c r="F473">
        <v>-2.78</v>
      </c>
      <c r="G473" s="129">
        <v>508849</v>
      </c>
      <c r="H473">
        <v>0.723945795650628</v>
      </c>
      <c r="I473">
        <v>510658</v>
      </c>
      <c r="J473">
        <v>0</v>
      </c>
      <c r="K473">
        <v>0.602422859171311</v>
      </c>
      <c r="L473" s="130">
        <v>116845.5411</v>
      </c>
      <c r="M473" s="129">
        <v>34152.5</v>
      </c>
      <c r="N473">
        <v>7</v>
      </c>
      <c r="O473">
        <v>20.142316000000001</v>
      </c>
      <c r="P473">
        <v>0</v>
      </c>
      <c r="Q473">
        <v>-55.34</v>
      </c>
      <c r="R473">
        <v>23960.400000000001</v>
      </c>
      <c r="S473">
        <v>368.04913199999999</v>
      </c>
      <c r="T473">
        <v>550.64538671503306</v>
      </c>
      <c r="U473">
        <v>0.99927755297626997</v>
      </c>
      <c r="V473">
        <v>0.21766068993201701</v>
      </c>
      <c r="W473">
        <v>5.3241206937556396E-3</v>
      </c>
      <c r="X473">
        <v>16015</v>
      </c>
      <c r="Y473">
        <v>34.44</v>
      </c>
      <c r="Z473">
        <v>60395.005807200898</v>
      </c>
      <c r="AA473">
        <v>15.4722222222222</v>
      </c>
      <c r="AB473">
        <v>10.6866763066202</v>
      </c>
      <c r="AC473">
        <v>5.14</v>
      </c>
      <c r="AD473">
        <v>71.604889494163402</v>
      </c>
      <c r="AE473">
        <v>0.18429999999999999</v>
      </c>
      <c r="AF473">
        <v>0.11385330619742801</v>
      </c>
      <c r="AG473">
        <v>0.20444894952606299</v>
      </c>
      <c r="AH473">
        <v>0.31830225572349102</v>
      </c>
      <c r="AI473">
        <v>461.89485375555802</v>
      </c>
      <c r="AJ473">
        <v>13.4215776470588</v>
      </c>
      <c r="AK473">
        <v>1.19383582352941</v>
      </c>
      <c r="AL473">
        <v>2.8772997647058798</v>
      </c>
      <c r="AM473">
        <v>3</v>
      </c>
      <c r="AN473">
        <v>0.45664511015492998</v>
      </c>
      <c r="AO473">
        <v>2</v>
      </c>
      <c r="AP473">
        <v>2.6548672566371698E-2</v>
      </c>
      <c r="AQ473">
        <v>54</v>
      </c>
      <c r="AR473">
        <v>4.0686797074371102</v>
      </c>
      <c r="AS473">
        <v>-62951.43</v>
      </c>
      <c r="AT473">
        <v>0.82008978446207403</v>
      </c>
      <c r="AU473">
        <v>8818592.4499999993</v>
      </c>
    </row>
    <row r="474" spans="1:47" ht="15" x14ac:dyDescent="0.25">
      <c r="A474" t="s">
        <v>1445</v>
      </c>
      <c r="B474" t="s">
        <v>695</v>
      </c>
      <c r="C474" t="s">
        <v>180</v>
      </c>
      <c r="D474" t="s">
        <v>950</v>
      </c>
      <c r="E474">
        <v>98.391999999999996</v>
      </c>
      <c r="F474">
        <v>0.69</v>
      </c>
      <c r="G474" s="129">
        <v>910975</v>
      </c>
      <c r="H474">
        <v>0.48210115083583099</v>
      </c>
      <c r="I474">
        <v>855627</v>
      </c>
      <c r="J474">
        <v>0</v>
      </c>
      <c r="K474">
        <v>0.70821310117173397</v>
      </c>
      <c r="L474" s="130">
        <v>204947.7273</v>
      </c>
      <c r="M474" s="129">
        <v>41661</v>
      </c>
      <c r="N474">
        <v>19</v>
      </c>
      <c r="O474">
        <v>11.959642000000001</v>
      </c>
      <c r="P474">
        <v>0</v>
      </c>
      <c r="Q474">
        <v>66.77</v>
      </c>
      <c r="R474">
        <v>14933.3</v>
      </c>
      <c r="S474">
        <v>757.15862700000002</v>
      </c>
      <c r="T474">
        <v>849.83148609738998</v>
      </c>
      <c r="U474">
        <v>0.32229344459414</v>
      </c>
      <c r="V474">
        <v>0.119425647117404</v>
      </c>
      <c r="W474">
        <v>0</v>
      </c>
      <c r="X474">
        <v>13304.8</v>
      </c>
      <c r="Y474">
        <v>57.87</v>
      </c>
      <c r="Z474">
        <v>66172.266459305305</v>
      </c>
      <c r="AA474">
        <v>15.828125</v>
      </c>
      <c r="AB474">
        <v>13.083784810782801</v>
      </c>
      <c r="AC474">
        <v>10</v>
      </c>
      <c r="AD474">
        <v>75.715862700000002</v>
      </c>
      <c r="AE474">
        <v>0.34399999999999997</v>
      </c>
      <c r="AF474">
        <v>0.14043032601223601</v>
      </c>
      <c r="AG474">
        <v>0.14291767747814599</v>
      </c>
      <c r="AH474">
        <v>0.28671476034678001</v>
      </c>
      <c r="AI474">
        <v>157.94576689146001</v>
      </c>
      <c r="AJ474">
        <v>9.5031984279622002</v>
      </c>
      <c r="AK474">
        <v>2.3056366753073001</v>
      </c>
      <c r="AL474">
        <v>5.3034333974412604</v>
      </c>
      <c r="AM474">
        <v>0.5</v>
      </c>
      <c r="AN474">
        <v>1.4280915562849601</v>
      </c>
      <c r="AO474">
        <v>156</v>
      </c>
      <c r="AP474">
        <v>1.9867549668874201E-2</v>
      </c>
      <c r="AQ474">
        <v>2.84</v>
      </c>
      <c r="AR474">
        <v>4.9961920352025899</v>
      </c>
      <c r="AS474">
        <v>-51526.38</v>
      </c>
      <c r="AT474">
        <v>0.56964431986999098</v>
      </c>
      <c r="AU474">
        <v>11306871.73</v>
      </c>
    </row>
    <row r="475" spans="1:47" ht="15" x14ac:dyDescent="0.25">
      <c r="A475" t="s">
        <v>1446</v>
      </c>
      <c r="B475" t="s">
        <v>415</v>
      </c>
      <c r="C475" t="s">
        <v>112</v>
      </c>
      <c r="D475" t="s">
        <v>951</v>
      </c>
      <c r="E475">
        <v>92.332999999999998</v>
      </c>
      <c r="F475">
        <v>-3.46</v>
      </c>
      <c r="G475" s="129">
        <v>552980</v>
      </c>
      <c r="H475">
        <v>1.0514634793826101</v>
      </c>
      <c r="I475">
        <v>552980</v>
      </c>
      <c r="J475">
        <v>0</v>
      </c>
      <c r="K475">
        <v>0.74594548599121402</v>
      </c>
      <c r="L475" s="130">
        <v>236499.19029999999</v>
      </c>
      <c r="M475" s="129">
        <v>41042</v>
      </c>
      <c r="N475">
        <v>5</v>
      </c>
      <c r="O475">
        <v>10.396893</v>
      </c>
      <c r="P475">
        <v>0</v>
      </c>
      <c r="Q475">
        <v>108.5</v>
      </c>
      <c r="R475">
        <v>13700.3</v>
      </c>
      <c r="S475">
        <v>691.60318700000005</v>
      </c>
      <c r="T475">
        <v>819.51935037923204</v>
      </c>
      <c r="U475">
        <v>0.39812228916174702</v>
      </c>
      <c r="V475">
        <v>0.163992400746412</v>
      </c>
      <c r="W475">
        <v>3.4634022008923999E-3</v>
      </c>
      <c r="X475">
        <v>11561.8</v>
      </c>
      <c r="Y475">
        <v>47.23</v>
      </c>
      <c r="Z475">
        <v>62341.102688968902</v>
      </c>
      <c r="AA475">
        <v>11.8269230769231</v>
      </c>
      <c r="AB475">
        <v>14.643302710141899</v>
      </c>
      <c r="AC475">
        <v>8</v>
      </c>
      <c r="AD475">
        <v>86.450398375000006</v>
      </c>
      <c r="AE475">
        <v>0.43</v>
      </c>
      <c r="AF475">
        <v>0.109212991455368</v>
      </c>
      <c r="AG475">
        <v>0.21661424606745799</v>
      </c>
      <c r="AH475">
        <v>0.328803508958186</v>
      </c>
      <c r="AI475">
        <v>213.48947311892601</v>
      </c>
      <c r="AJ475">
        <v>7.9123657974940702</v>
      </c>
      <c r="AK475">
        <v>1.1353431087030099</v>
      </c>
      <c r="AL475">
        <v>3.3169446664409099</v>
      </c>
      <c r="AM475">
        <v>4.5</v>
      </c>
      <c r="AN475">
        <v>0.94822598638589495</v>
      </c>
      <c r="AO475">
        <v>22</v>
      </c>
      <c r="AP475">
        <v>9.0090090090090107E-3</v>
      </c>
      <c r="AQ475">
        <v>10.09</v>
      </c>
      <c r="AR475">
        <v>3.93980550554345</v>
      </c>
      <c r="AS475">
        <v>6885.1399999999803</v>
      </c>
      <c r="AT475">
        <v>0.21610015448866901</v>
      </c>
      <c r="AU475">
        <v>9475153.6899999995</v>
      </c>
    </row>
    <row r="476" spans="1:47" ht="15" x14ac:dyDescent="0.25">
      <c r="A476" t="s">
        <v>1447</v>
      </c>
      <c r="B476" t="s">
        <v>284</v>
      </c>
      <c r="C476" t="s">
        <v>108</v>
      </c>
      <c r="D476" t="s">
        <v>954</v>
      </c>
      <c r="E476">
        <v>84.888999999999996</v>
      </c>
      <c r="F476">
        <v>5.14</v>
      </c>
      <c r="G476" s="129">
        <v>-7488825</v>
      </c>
      <c r="H476">
        <v>0.54666648622647196</v>
      </c>
      <c r="I476">
        <v>-6940380</v>
      </c>
      <c r="J476">
        <v>1.70254803892537E-3</v>
      </c>
      <c r="K476">
        <v>0.84268877168104395</v>
      </c>
      <c r="L476" s="130">
        <v>203758.29199999999</v>
      </c>
      <c r="M476" s="129">
        <v>53995</v>
      </c>
      <c r="N476">
        <v>0</v>
      </c>
      <c r="O476">
        <v>85.705568999999997</v>
      </c>
      <c r="P476">
        <v>34</v>
      </c>
      <c r="Q476">
        <v>-40.020000000000003</v>
      </c>
      <c r="R476">
        <v>26865.8</v>
      </c>
      <c r="S476">
        <v>4419.8305060000002</v>
      </c>
      <c r="T476">
        <v>5560.7349108809403</v>
      </c>
      <c r="U476">
        <v>0.38446291247893399</v>
      </c>
      <c r="V476">
        <v>0.16170360809759099</v>
      </c>
      <c r="W476">
        <v>8.8524439900772994E-3</v>
      </c>
      <c r="X476">
        <v>21353.7</v>
      </c>
      <c r="Y476">
        <v>362.5</v>
      </c>
      <c r="Z476">
        <v>91000.228413793098</v>
      </c>
      <c r="AA476">
        <v>13.6424731182796</v>
      </c>
      <c r="AB476">
        <v>12.192635878620701</v>
      </c>
      <c r="AC476">
        <v>54</v>
      </c>
      <c r="AD476">
        <v>81.848713074074098</v>
      </c>
      <c r="AE476">
        <v>0.57740000000000002</v>
      </c>
      <c r="AF476">
        <v>0.12506408175202</v>
      </c>
      <c r="AG476">
        <v>0.13724991814620499</v>
      </c>
      <c r="AH476">
        <v>0.265814119309006</v>
      </c>
      <c r="AI476">
        <v>201.015853163126</v>
      </c>
      <c r="AJ476">
        <v>13.051554944758101</v>
      </c>
      <c r="AK476">
        <v>1.52901118344634</v>
      </c>
      <c r="AL476">
        <v>6.1807605103685503</v>
      </c>
      <c r="AM476">
        <v>1.25</v>
      </c>
      <c r="AN476">
        <v>0.63559386128380202</v>
      </c>
      <c r="AO476">
        <v>7</v>
      </c>
      <c r="AP476">
        <v>0.104956268221574</v>
      </c>
      <c r="AQ476">
        <v>171.71</v>
      </c>
      <c r="AR476">
        <v>4.2080708586060496</v>
      </c>
      <c r="AS476">
        <v>-236103.88</v>
      </c>
      <c r="AT476">
        <v>0.32304154807534802</v>
      </c>
      <c r="AU476">
        <v>118742388.42</v>
      </c>
    </row>
    <row r="477" spans="1:47" ht="15" x14ac:dyDescent="0.25">
      <c r="A477" t="s">
        <v>1448</v>
      </c>
      <c r="B477" t="s">
        <v>399</v>
      </c>
      <c r="C477" t="s">
        <v>163</v>
      </c>
      <c r="D477" t="s">
        <v>954</v>
      </c>
      <c r="E477">
        <v>98.058000000000007</v>
      </c>
      <c r="F477">
        <v>3.87</v>
      </c>
      <c r="G477" s="129">
        <v>-482875</v>
      </c>
      <c r="H477">
        <v>0.15877477164547499</v>
      </c>
      <c r="I477">
        <v>-482875</v>
      </c>
      <c r="J477">
        <v>0</v>
      </c>
      <c r="K477">
        <v>0.80087674553661403</v>
      </c>
      <c r="L477" s="130">
        <v>218698.52050000001</v>
      </c>
      <c r="M477" s="129">
        <v>47930</v>
      </c>
      <c r="N477">
        <v>88</v>
      </c>
      <c r="O477">
        <v>49.518754999999999</v>
      </c>
      <c r="P477">
        <v>14</v>
      </c>
      <c r="Q477">
        <v>-95.69</v>
      </c>
      <c r="R477">
        <v>13766.8</v>
      </c>
      <c r="S477">
        <v>2191.6318289999999</v>
      </c>
      <c r="T477">
        <v>2634.6792033913098</v>
      </c>
      <c r="U477">
        <v>0.352212553580321</v>
      </c>
      <c r="V477">
        <v>0.134052209916139</v>
      </c>
      <c r="W477">
        <v>6.2018445891077597E-3</v>
      </c>
      <c r="X477">
        <v>11451.8</v>
      </c>
      <c r="Y477">
        <v>140.97999999999999</v>
      </c>
      <c r="Z477">
        <v>73745.977798269305</v>
      </c>
      <c r="AA477">
        <v>16.455696202531598</v>
      </c>
      <c r="AB477">
        <v>15.545693211803099</v>
      </c>
      <c r="AC477">
        <v>14</v>
      </c>
      <c r="AD477">
        <v>156.545130642857</v>
      </c>
      <c r="AE477">
        <v>0.41770000000000002</v>
      </c>
      <c r="AF477">
        <v>0.121677855393739</v>
      </c>
      <c r="AG477">
        <v>0.12260912206447599</v>
      </c>
      <c r="AH477">
        <v>0.250343640434527</v>
      </c>
      <c r="AI477">
        <v>198.05333827354301</v>
      </c>
      <c r="AJ477">
        <v>7.8112536976454896</v>
      </c>
      <c r="AK477">
        <v>1.6074129152651699</v>
      </c>
      <c r="AL477">
        <v>2.5907816891673998</v>
      </c>
      <c r="AM477">
        <v>2.4500000000000002</v>
      </c>
      <c r="AN477">
        <v>1.20981312125845</v>
      </c>
      <c r="AO477">
        <v>42</v>
      </c>
      <c r="AP477">
        <v>3.5971223021582698E-2</v>
      </c>
      <c r="AQ477">
        <v>32.31</v>
      </c>
      <c r="AR477">
        <v>4.1814171784628202</v>
      </c>
      <c r="AS477">
        <v>212624.99</v>
      </c>
      <c r="AT477">
        <v>0.56444750196731697</v>
      </c>
      <c r="AU477">
        <v>30171711.289999999</v>
      </c>
    </row>
    <row r="478" spans="1:47" ht="15" x14ac:dyDescent="0.25">
      <c r="A478" t="s">
        <v>1449</v>
      </c>
      <c r="B478" t="s">
        <v>285</v>
      </c>
      <c r="C478" t="s">
        <v>172</v>
      </c>
      <c r="D478" t="s">
        <v>950</v>
      </c>
      <c r="E478">
        <v>86.03</v>
      </c>
      <c r="F478">
        <v>1.49</v>
      </c>
      <c r="G478" s="129">
        <v>-2169879</v>
      </c>
      <c r="H478">
        <v>0.19858400924695299</v>
      </c>
      <c r="I478">
        <v>-2313918</v>
      </c>
      <c r="J478">
        <v>0</v>
      </c>
      <c r="K478">
        <v>0.88013128262441398</v>
      </c>
      <c r="L478" s="130">
        <v>266981.44069999998</v>
      </c>
      <c r="M478" s="129">
        <v>43281</v>
      </c>
      <c r="N478">
        <v>33</v>
      </c>
      <c r="O478">
        <v>79.277630000000002</v>
      </c>
      <c r="P478">
        <v>3.97</v>
      </c>
      <c r="Q478">
        <v>99.52</v>
      </c>
      <c r="R478">
        <v>16111.4</v>
      </c>
      <c r="S478">
        <v>1528.317119</v>
      </c>
      <c r="T478">
        <v>1988.46782969792</v>
      </c>
      <c r="U478">
        <v>0.47763533099572603</v>
      </c>
      <c r="V478">
        <v>0.176967770391113</v>
      </c>
      <c r="W478">
        <v>2.0415408956758498E-2</v>
      </c>
      <c r="X478">
        <v>12383</v>
      </c>
      <c r="Y478">
        <v>107.08</v>
      </c>
      <c r="Z478">
        <v>72718.494116548405</v>
      </c>
      <c r="AA478">
        <v>15.2177419354839</v>
      </c>
      <c r="AB478">
        <v>14.272666408292899</v>
      </c>
      <c r="AC478">
        <v>16.25</v>
      </c>
      <c r="AD478">
        <v>94.050284246153893</v>
      </c>
      <c r="AE478">
        <v>0.2334</v>
      </c>
      <c r="AF478">
        <v>0.113794738992755</v>
      </c>
      <c r="AG478">
        <v>0.17907930207162201</v>
      </c>
      <c r="AH478">
        <v>0.29463330330857601</v>
      </c>
      <c r="AI478">
        <v>139.408240182122</v>
      </c>
      <c r="AJ478">
        <v>10.029469726837499</v>
      </c>
      <c r="AK478">
        <v>1.4813022622735399</v>
      </c>
      <c r="AL478">
        <v>6.2281214211959099</v>
      </c>
      <c r="AM478">
        <v>1</v>
      </c>
      <c r="AN478">
        <v>1.25722805766742</v>
      </c>
      <c r="AO478">
        <v>13</v>
      </c>
      <c r="AP478">
        <v>6.01659751037344E-2</v>
      </c>
      <c r="AQ478">
        <v>71.459999999999994</v>
      </c>
      <c r="AR478">
        <v>4.8533912079541901</v>
      </c>
      <c r="AS478">
        <v>-82082.97</v>
      </c>
      <c r="AT478">
        <v>0.42661303200386402</v>
      </c>
      <c r="AU478">
        <v>24623286.370000001</v>
      </c>
    </row>
    <row r="479" spans="1:47" ht="15" x14ac:dyDescent="0.25">
      <c r="A479" t="s">
        <v>1450</v>
      </c>
      <c r="B479" t="s">
        <v>286</v>
      </c>
      <c r="C479" t="s">
        <v>227</v>
      </c>
      <c r="D479" t="s">
        <v>954</v>
      </c>
      <c r="E479">
        <v>89.733000000000004</v>
      </c>
      <c r="F479">
        <v>5.5</v>
      </c>
      <c r="G479" s="129">
        <v>1998868</v>
      </c>
      <c r="H479">
        <v>0.59550955245570003</v>
      </c>
      <c r="I479">
        <v>1994012</v>
      </c>
      <c r="J479">
        <v>4.2014375103859601E-2</v>
      </c>
      <c r="K479">
        <v>0.72171030050726603</v>
      </c>
      <c r="L479" s="130">
        <v>170285.5993</v>
      </c>
      <c r="M479" t="s">
        <v>944</v>
      </c>
      <c r="N479">
        <v>65</v>
      </c>
      <c r="O479">
        <v>77.407447000000005</v>
      </c>
      <c r="P479">
        <v>3.66</v>
      </c>
      <c r="Q479">
        <v>7.58</v>
      </c>
      <c r="R479">
        <v>14264.5</v>
      </c>
      <c r="S479">
        <v>1809.146651</v>
      </c>
      <c r="T479">
        <v>2279.1756090510298</v>
      </c>
      <c r="U479">
        <v>0</v>
      </c>
      <c r="V479">
        <v>0</v>
      </c>
      <c r="W479">
        <v>0</v>
      </c>
      <c r="X479">
        <v>11322.8</v>
      </c>
      <c r="Y479">
        <v>112.75</v>
      </c>
      <c r="Z479">
        <v>65806.403547671798</v>
      </c>
      <c r="AA479">
        <v>16.120689655172399</v>
      </c>
      <c r="AB479">
        <v>16.0456465720621</v>
      </c>
      <c r="AC479">
        <v>13</v>
      </c>
      <c r="AD479">
        <v>139.16512700000001</v>
      </c>
      <c r="AE479">
        <v>0.46679999999999999</v>
      </c>
      <c r="AF479">
        <v>0.14058055594619101</v>
      </c>
      <c r="AG479">
        <v>0.18932653772144201</v>
      </c>
      <c r="AH479">
        <v>0.33438425741974998</v>
      </c>
      <c r="AI479">
        <v>192.29618550143701</v>
      </c>
      <c r="AJ479">
        <v>8.2558154542214304</v>
      </c>
      <c r="AK479">
        <v>0.87443393351959797</v>
      </c>
      <c r="AL479">
        <v>3.9775171030089802</v>
      </c>
      <c r="AM479">
        <v>3</v>
      </c>
      <c r="AN479">
        <v>1.4244715768567</v>
      </c>
      <c r="AO479">
        <v>59</v>
      </c>
      <c r="AP479">
        <v>5.3899082568807301E-2</v>
      </c>
      <c r="AQ479">
        <v>14.22</v>
      </c>
      <c r="AR479">
        <v>3.9253849231057099</v>
      </c>
      <c r="AS479">
        <v>36245.769999999997</v>
      </c>
      <c r="AT479">
        <v>0.67360794376837696</v>
      </c>
      <c r="AU479">
        <v>25806574.620000001</v>
      </c>
    </row>
    <row r="480" spans="1:47" ht="15" x14ac:dyDescent="0.25">
      <c r="A480" t="s">
        <v>1451</v>
      </c>
      <c r="B480" t="s">
        <v>287</v>
      </c>
      <c r="C480" t="s">
        <v>288</v>
      </c>
      <c r="D480" t="s">
        <v>951</v>
      </c>
      <c r="E480">
        <v>78.042000000000002</v>
      </c>
      <c r="F480">
        <v>-5.75</v>
      </c>
      <c r="G480" s="129">
        <v>4008984</v>
      </c>
      <c r="H480">
        <v>0.47096706423511497</v>
      </c>
      <c r="I480">
        <v>4008984</v>
      </c>
      <c r="J480">
        <v>1.3745706601354601E-3</v>
      </c>
      <c r="K480">
        <v>0.59922949905878797</v>
      </c>
      <c r="L480" s="130">
        <v>151396.4241</v>
      </c>
      <c r="M480" s="129">
        <v>39208</v>
      </c>
      <c r="N480">
        <v>125</v>
      </c>
      <c r="O480">
        <v>66.379155999999995</v>
      </c>
      <c r="P480">
        <v>13</v>
      </c>
      <c r="Q480">
        <v>-531.9</v>
      </c>
      <c r="R480">
        <v>14234.2</v>
      </c>
      <c r="S480">
        <v>2988.3250499999999</v>
      </c>
      <c r="T480">
        <v>4001.2055353077799</v>
      </c>
      <c r="U480">
        <v>0.64998575004415904</v>
      </c>
      <c r="V480">
        <v>0.213926478647294</v>
      </c>
      <c r="W480">
        <v>2.2397406199168302E-2</v>
      </c>
      <c r="X480">
        <v>10630.9</v>
      </c>
      <c r="Y480">
        <v>185</v>
      </c>
      <c r="Z480">
        <v>69486.313513513494</v>
      </c>
      <c r="AA480">
        <v>14.540540540540499</v>
      </c>
      <c r="AB480">
        <v>16.153108378378398</v>
      </c>
      <c r="AC480">
        <v>23</v>
      </c>
      <c r="AD480">
        <v>129.92717608695699</v>
      </c>
      <c r="AE480">
        <v>0.31940000000000002</v>
      </c>
      <c r="AF480">
        <v>0.113626074107765</v>
      </c>
      <c r="AG480">
        <v>0.16391702729429999</v>
      </c>
      <c r="AH480">
        <v>0.29229406784821998</v>
      </c>
      <c r="AI480">
        <v>163.22655395202099</v>
      </c>
      <c r="AJ480">
        <v>9.7363596050630008</v>
      </c>
      <c r="AK480">
        <v>1.18519107209486</v>
      </c>
      <c r="AL480">
        <v>3.7691093006187302</v>
      </c>
      <c r="AM480">
        <v>0</v>
      </c>
      <c r="AN480">
        <v>1.1809806960698599</v>
      </c>
      <c r="AO480">
        <v>65</v>
      </c>
      <c r="AP480">
        <v>2.3127753303964799E-2</v>
      </c>
      <c r="AQ480">
        <v>12.55</v>
      </c>
      <c r="AR480">
        <v>4.4171468635229996</v>
      </c>
      <c r="AS480">
        <v>-60271.069999999803</v>
      </c>
      <c r="AT480">
        <v>0.523013161949479</v>
      </c>
      <c r="AU480">
        <v>42536522.969999999</v>
      </c>
    </row>
    <row r="481" spans="1:47" ht="15" x14ac:dyDescent="0.25">
      <c r="A481" t="s">
        <v>1452</v>
      </c>
      <c r="B481" t="s">
        <v>462</v>
      </c>
      <c r="C481" t="s">
        <v>108</v>
      </c>
      <c r="D481" t="s">
        <v>953</v>
      </c>
      <c r="E481">
        <v>111.646</v>
      </c>
      <c r="F481">
        <v>22.27</v>
      </c>
      <c r="G481" s="129">
        <v>6966184</v>
      </c>
      <c r="H481">
        <v>0.38720334305708698</v>
      </c>
      <c r="I481">
        <v>849361</v>
      </c>
      <c r="J481">
        <v>0</v>
      </c>
      <c r="K481">
        <v>0.81440379562371701</v>
      </c>
      <c r="L481" s="130">
        <v>306913.88679999998</v>
      </c>
      <c r="M481" t="s">
        <v>944</v>
      </c>
      <c r="N481">
        <v>38</v>
      </c>
      <c r="O481">
        <v>25.864875000000001</v>
      </c>
      <c r="P481">
        <v>2</v>
      </c>
      <c r="Q481">
        <v>-9</v>
      </c>
      <c r="R481">
        <v>17903.3</v>
      </c>
      <c r="S481">
        <v>4564.5687749999997</v>
      </c>
      <c r="T481">
        <v>5404.5485177869396</v>
      </c>
      <c r="U481">
        <v>0</v>
      </c>
      <c r="V481">
        <v>0</v>
      </c>
      <c r="W481">
        <v>0</v>
      </c>
      <c r="X481">
        <v>15120.8</v>
      </c>
      <c r="Y481">
        <v>288.12</v>
      </c>
      <c r="Z481">
        <v>93682.133486047504</v>
      </c>
      <c r="AA481">
        <v>16.8896103896104</v>
      </c>
      <c r="AB481">
        <v>15.8425960537276</v>
      </c>
      <c r="AC481">
        <v>17</v>
      </c>
      <c r="AD481">
        <v>268.50404558823499</v>
      </c>
      <c r="AE481">
        <v>0.35630000000000001</v>
      </c>
      <c r="AF481">
        <v>0.12244546644461</v>
      </c>
      <c r="AG481">
        <v>0.148426703619119</v>
      </c>
      <c r="AH481">
        <v>0.27544903340725302</v>
      </c>
      <c r="AI481">
        <v>197.09309780308899</v>
      </c>
      <c r="AJ481">
        <v>7.9568537812136997</v>
      </c>
      <c r="AK481">
        <v>1.08723184144857</v>
      </c>
      <c r="AL481">
        <v>3.8456073117729801</v>
      </c>
      <c r="AM481">
        <v>2.8</v>
      </c>
      <c r="AN481">
        <v>0.88580812289313604</v>
      </c>
      <c r="AO481">
        <v>23</v>
      </c>
      <c r="AP481">
        <v>2.7007299270073001E-2</v>
      </c>
      <c r="AQ481">
        <v>114.61</v>
      </c>
      <c r="AR481">
        <v>7.5218537908696703</v>
      </c>
      <c r="AS481">
        <v>21787.320000000102</v>
      </c>
      <c r="AT481">
        <v>0.32183397945040998</v>
      </c>
      <c r="AU481">
        <v>81720967.780000001</v>
      </c>
    </row>
    <row r="482" spans="1:47" ht="15" x14ac:dyDescent="0.25">
      <c r="A482" t="s">
        <v>1453</v>
      </c>
      <c r="B482" t="s">
        <v>540</v>
      </c>
      <c r="C482" t="s">
        <v>116</v>
      </c>
      <c r="D482" t="s">
        <v>950</v>
      </c>
      <c r="E482">
        <v>86.061999999999998</v>
      </c>
      <c r="F482">
        <v>0.83</v>
      </c>
      <c r="G482" s="129">
        <v>1576714</v>
      </c>
      <c r="H482">
        <v>0.77521588911960104</v>
      </c>
      <c r="I482">
        <v>1566689</v>
      </c>
      <c r="J482">
        <v>0</v>
      </c>
      <c r="K482">
        <v>0.722070827677886</v>
      </c>
      <c r="L482" s="130">
        <v>137987.61009999999</v>
      </c>
      <c r="M482" s="129">
        <v>37837</v>
      </c>
      <c r="N482">
        <v>53</v>
      </c>
      <c r="O482">
        <v>11.607321000000001</v>
      </c>
      <c r="P482">
        <v>0</v>
      </c>
      <c r="Q482">
        <v>27.16</v>
      </c>
      <c r="R482">
        <v>15316.7</v>
      </c>
      <c r="S482">
        <v>724.546244</v>
      </c>
      <c r="T482">
        <v>913.76210566140003</v>
      </c>
      <c r="U482">
        <v>0.57002666623443299</v>
      </c>
      <c r="V482">
        <v>0.17442927079751699</v>
      </c>
      <c r="W482">
        <v>1.10413932392147E-2</v>
      </c>
      <c r="X482">
        <v>12145</v>
      </c>
      <c r="Y482">
        <v>56.15</v>
      </c>
      <c r="Z482">
        <v>58069.985752448803</v>
      </c>
      <c r="AA482">
        <v>16.6666666666667</v>
      </c>
      <c r="AB482">
        <v>12.9037621371327</v>
      </c>
      <c r="AC482">
        <v>13</v>
      </c>
      <c r="AD482">
        <v>55.734326461538501</v>
      </c>
      <c r="AE482">
        <v>0.17199999999999999</v>
      </c>
      <c r="AF482">
        <v>0.105620807536544</v>
      </c>
      <c r="AG482">
        <v>0.19343022829154799</v>
      </c>
      <c r="AH482">
        <v>0.30252893915616202</v>
      </c>
      <c r="AI482">
        <v>184.472697370025</v>
      </c>
      <c r="AJ482">
        <v>8.5601289101369904</v>
      </c>
      <c r="AK482">
        <v>1.06616815927098</v>
      </c>
      <c r="AL482">
        <v>3.4264753589358001</v>
      </c>
      <c r="AM482">
        <v>1</v>
      </c>
      <c r="AN482">
        <v>1.14130930005674</v>
      </c>
      <c r="AO482">
        <v>86</v>
      </c>
      <c r="AP482">
        <v>0.09</v>
      </c>
      <c r="AQ482">
        <v>4.21</v>
      </c>
      <c r="AR482">
        <v>3.4547980318650402</v>
      </c>
      <c r="AS482">
        <v>71568.55</v>
      </c>
      <c r="AT482">
        <v>0.54799814820377402</v>
      </c>
      <c r="AU482">
        <v>11097629.35</v>
      </c>
    </row>
    <row r="483" spans="1:47" ht="15" x14ac:dyDescent="0.25">
      <c r="A483" t="s">
        <v>1454</v>
      </c>
      <c r="B483" t="s">
        <v>289</v>
      </c>
      <c r="C483" t="s">
        <v>108</v>
      </c>
      <c r="D483" t="s">
        <v>950</v>
      </c>
      <c r="E483">
        <v>72.658000000000001</v>
      </c>
      <c r="F483">
        <v>1.72</v>
      </c>
      <c r="G483" s="129">
        <v>3146231</v>
      </c>
      <c r="H483">
        <v>0.365708228630165</v>
      </c>
      <c r="I483">
        <v>3287105</v>
      </c>
      <c r="J483">
        <v>0</v>
      </c>
      <c r="K483">
        <v>0.78054650582432406</v>
      </c>
      <c r="L483" s="130">
        <v>260981.83780000001</v>
      </c>
      <c r="M483" t="s">
        <v>944</v>
      </c>
      <c r="N483">
        <v>86</v>
      </c>
      <c r="O483">
        <v>199.81810300000001</v>
      </c>
      <c r="P483">
        <v>14</v>
      </c>
      <c r="Q483">
        <v>-94.83</v>
      </c>
      <c r="R483">
        <v>21601.599999999999</v>
      </c>
      <c r="S483">
        <v>3125.4910989999998</v>
      </c>
      <c r="T483">
        <v>4283.2010780812298</v>
      </c>
      <c r="U483">
        <v>0</v>
      </c>
      <c r="V483">
        <v>0</v>
      </c>
      <c r="W483">
        <v>0</v>
      </c>
      <c r="X483">
        <v>15762.9</v>
      </c>
      <c r="Y483">
        <v>238.54</v>
      </c>
      <c r="Z483">
        <v>81452.469606774495</v>
      </c>
      <c r="AA483">
        <v>14.318897637795301</v>
      </c>
      <c r="AB483">
        <v>13.1025869833152</v>
      </c>
      <c r="AC483">
        <v>57.65</v>
      </c>
      <c r="AD483">
        <v>54.214936669557702</v>
      </c>
      <c r="AE483">
        <v>0.34399999999999997</v>
      </c>
      <c r="AF483">
        <v>0.116148697929554</v>
      </c>
      <c r="AG483">
        <v>0.17257797694920299</v>
      </c>
      <c r="AH483">
        <v>0.29565911305179599</v>
      </c>
      <c r="AI483">
        <v>239.05363232007099</v>
      </c>
      <c r="AJ483">
        <v>10.0152309946999</v>
      </c>
      <c r="AK483">
        <v>1.44303537394935</v>
      </c>
      <c r="AL483">
        <v>4.5347801407998301</v>
      </c>
      <c r="AM483">
        <v>3.6</v>
      </c>
      <c r="AN483">
        <v>0.67217604814502796</v>
      </c>
      <c r="AO483">
        <v>9</v>
      </c>
      <c r="AP483">
        <v>0.23019182652210199</v>
      </c>
      <c r="AQ483">
        <v>103.67</v>
      </c>
      <c r="AR483">
        <v>4.8748675524403797</v>
      </c>
      <c r="AS483">
        <v>-333644.14</v>
      </c>
      <c r="AT483">
        <v>0.41847645794381599</v>
      </c>
      <c r="AU483">
        <v>67515550.510000005</v>
      </c>
    </row>
    <row r="484" spans="1:47" ht="15" x14ac:dyDescent="0.25">
      <c r="A484" t="s">
        <v>1455</v>
      </c>
      <c r="B484" t="s">
        <v>557</v>
      </c>
      <c r="C484" t="s">
        <v>205</v>
      </c>
      <c r="D484" t="s">
        <v>951</v>
      </c>
      <c r="E484">
        <v>77.272999999999996</v>
      </c>
      <c r="F484">
        <v>-6.92</v>
      </c>
      <c r="G484" s="129">
        <v>639113</v>
      </c>
      <c r="H484">
        <v>0.29470861559693601</v>
      </c>
      <c r="I484">
        <v>291563</v>
      </c>
      <c r="J484">
        <v>0</v>
      </c>
      <c r="K484">
        <v>0.79240072596050204</v>
      </c>
      <c r="L484" s="130">
        <v>195539.50930000001</v>
      </c>
      <c r="M484" s="129">
        <v>35797.5</v>
      </c>
      <c r="N484">
        <v>22</v>
      </c>
      <c r="O484">
        <v>82.676398000000006</v>
      </c>
      <c r="P484">
        <v>2.0099999999999998</v>
      </c>
      <c r="Q484">
        <v>-221.96</v>
      </c>
      <c r="R484">
        <v>15927.4</v>
      </c>
      <c r="S484">
        <v>1337.8692160000001</v>
      </c>
      <c r="T484">
        <v>1842.72619190817</v>
      </c>
      <c r="U484">
        <v>0.95393262864342598</v>
      </c>
      <c r="V484">
        <v>0.14949238207152199</v>
      </c>
      <c r="W484">
        <v>5.6366406445516101E-3</v>
      </c>
      <c r="X484">
        <v>11563.8</v>
      </c>
      <c r="Y484">
        <v>97</v>
      </c>
      <c r="Z484">
        <v>66155.731958762903</v>
      </c>
      <c r="AA484">
        <v>13.474226804123701</v>
      </c>
      <c r="AB484">
        <v>13.7924661443299</v>
      </c>
      <c r="AC484">
        <v>13</v>
      </c>
      <c r="AD484">
        <v>102.913016615385</v>
      </c>
      <c r="AE484">
        <v>0.25800000000000001</v>
      </c>
      <c r="AF484">
        <v>0.11760676128316799</v>
      </c>
      <c r="AG484">
        <v>0.15484726061632401</v>
      </c>
      <c r="AH484">
        <v>0.27417418371737501</v>
      </c>
      <c r="AI484">
        <v>211.288963539468</v>
      </c>
      <c r="AJ484">
        <v>8.3468352572016808</v>
      </c>
      <c r="AK484">
        <v>2.3486216777452702</v>
      </c>
      <c r="AL484">
        <v>4.59491550426812</v>
      </c>
      <c r="AM484">
        <v>0.5</v>
      </c>
      <c r="AN484">
        <v>0.84153952613758798</v>
      </c>
      <c r="AO484">
        <v>28</v>
      </c>
      <c r="AP484">
        <v>0</v>
      </c>
      <c r="AQ484">
        <v>30.18</v>
      </c>
      <c r="AR484">
        <v>3.8322524840613101</v>
      </c>
      <c r="AS484">
        <v>-233735.55</v>
      </c>
      <c r="AT484">
        <v>0.59140475971772599</v>
      </c>
      <c r="AU484">
        <v>21308834.91</v>
      </c>
    </row>
    <row r="485" spans="1:47" ht="15" x14ac:dyDescent="0.25">
      <c r="A485" t="s">
        <v>1456</v>
      </c>
      <c r="B485" t="s">
        <v>590</v>
      </c>
      <c r="C485" t="s">
        <v>135</v>
      </c>
      <c r="D485" t="s">
        <v>950</v>
      </c>
      <c r="E485">
        <v>101.64</v>
      </c>
      <c r="F485">
        <v>-1.37</v>
      </c>
      <c r="G485" s="129">
        <v>753253</v>
      </c>
      <c r="H485">
        <v>0.31451475642635801</v>
      </c>
      <c r="I485">
        <v>886916</v>
      </c>
      <c r="J485">
        <v>0</v>
      </c>
      <c r="K485">
        <v>0.76163216736032902</v>
      </c>
      <c r="L485" s="130">
        <v>255983.92809999999</v>
      </c>
      <c r="M485" s="129">
        <v>43550.5</v>
      </c>
      <c r="N485">
        <v>47</v>
      </c>
      <c r="O485">
        <v>26.892287</v>
      </c>
      <c r="P485">
        <v>0</v>
      </c>
      <c r="Q485">
        <v>317.05</v>
      </c>
      <c r="R485">
        <v>12589.5</v>
      </c>
      <c r="S485">
        <v>1214.1100670000001</v>
      </c>
      <c r="T485">
        <v>1384.2421960873601</v>
      </c>
      <c r="U485">
        <v>0.29306089181780898</v>
      </c>
      <c r="V485">
        <v>0.11852467573683299</v>
      </c>
      <c r="W485">
        <v>8.23648553109312E-4</v>
      </c>
      <c r="X485">
        <v>11042.2</v>
      </c>
      <c r="Y485">
        <v>75.150000000000006</v>
      </c>
      <c r="Z485">
        <v>64002.532002661297</v>
      </c>
      <c r="AA485">
        <v>15.362500000000001</v>
      </c>
      <c r="AB485">
        <v>16.155822581503699</v>
      </c>
      <c r="AC485">
        <v>6.85</v>
      </c>
      <c r="AD485">
        <v>177.24234554744501</v>
      </c>
      <c r="AE485">
        <v>0.18429999999999999</v>
      </c>
      <c r="AF485">
        <v>0.1190882671735</v>
      </c>
      <c r="AG485">
        <v>0.199694401883136</v>
      </c>
      <c r="AH485">
        <v>0.32036051970138402</v>
      </c>
      <c r="AI485">
        <v>145.095576412843</v>
      </c>
      <c r="AJ485">
        <v>7.6572666636391498</v>
      </c>
      <c r="AK485">
        <v>1.33126400699356</v>
      </c>
      <c r="AL485">
        <v>4.49478945516059</v>
      </c>
      <c r="AM485">
        <v>0.5</v>
      </c>
      <c r="AN485">
        <v>0.72959712849980896</v>
      </c>
      <c r="AO485">
        <v>53</v>
      </c>
      <c r="AP485">
        <v>7.8125E-2</v>
      </c>
      <c r="AQ485">
        <v>12.26</v>
      </c>
      <c r="AR485">
        <v>4.8121054614330099</v>
      </c>
      <c r="AS485">
        <v>85535.3100000001</v>
      </c>
      <c r="AT485">
        <v>0.38309724535232098</v>
      </c>
      <c r="AU485">
        <v>15285044.470000001</v>
      </c>
    </row>
    <row r="486" spans="1:47" ht="15" x14ac:dyDescent="0.25">
      <c r="A486" t="s">
        <v>1457</v>
      </c>
      <c r="B486" t="s">
        <v>656</v>
      </c>
      <c r="C486" t="s">
        <v>209</v>
      </c>
      <c r="D486" t="s">
        <v>951</v>
      </c>
      <c r="E486">
        <v>87.364999999999995</v>
      </c>
      <c r="F486">
        <v>-3.4</v>
      </c>
      <c r="G486" s="129">
        <v>-1068860</v>
      </c>
      <c r="H486">
        <v>0.64410170838691805</v>
      </c>
      <c r="I486">
        <v>-1168860</v>
      </c>
      <c r="J486">
        <v>0</v>
      </c>
      <c r="K486">
        <v>0.77395496138171704</v>
      </c>
      <c r="L486" s="130">
        <v>189707.57709999999</v>
      </c>
      <c r="M486" s="129">
        <v>41908</v>
      </c>
      <c r="N486">
        <v>74</v>
      </c>
      <c r="O486">
        <v>108.231188</v>
      </c>
      <c r="P486">
        <v>0</v>
      </c>
      <c r="Q486">
        <v>65.489999999999995</v>
      </c>
      <c r="R486">
        <v>17484.8</v>
      </c>
      <c r="S486">
        <v>1396.0751270000001</v>
      </c>
      <c r="T486">
        <v>1690.09783301161</v>
      </c>
      <c r="U486">
        <v>0.53152412405954996</v>
      </c>
      <c r="V486">
        <v>0.11682381545645899</v>
      </c>
      <c r="W486">
        <v>3.1777401618301301E-3</v>
      </c>
      <c r="X486">
        <v>14443</v>
      </c>
      <c r="Y486">
        <v>98.91</v>
      </c>
      <c r="Z486">
        <v>66261.611566070205</v>
      </c>
      <c r="AA486">
        <v>15.240384615384601</v>
      </c>
      <c r="AB486">
        <v>14.1146004145183</v>
      </c>
      <c r="AC486">
        <v>16</v>
      </c>
      <c r="AD486">
        <v>87.254695437500004</v>
      </c>
      <c r="AE486">
        <v>0.22109999999999999</v>
      </c>
      <c r="AF486">
        <v>0.11043669472545201</v>
      </c>
      <c r="AG486">
        <v>0.20798155067156099</v>
      </c>
      <c r="AH486">
        <v>0.32240045662633998</v>
      </c>
      <c r="AI486">
        <v>234.26676235024701</v>
      </c>
      <c r="AJ486">
        <v>9.5886118806068694</v>
      </c>
      <c r="AK486">
        <v>1.6800135145878099</v>
      </c>
      <c r="AL486">
        <v>3.8198962862401902</v>
      </c>
      <c r="AM486">
        <v>0.5</v>
      </c>
      <c r="AN486">
        <v>1.29071928729583</v>
      </c>
      <c r="AO486">
        <v>99</v>
      </c>
      <c r="AP486">
        <v>4.9678012879484798E-2</v>
      </c>
      <c r="AQ486">
        <v>10.76</v>
      </c>
      <c r="AR486">
        <v>4.7663769757533601</v>
      </c>
      <c r="AS486">
        <v>18770.309999999899</v>
      </c>
      <c r="AT486">
        <v>0.50660279083645299</v>
      </c>
      <c r="AU486">
        <v>24410163.32</v>
      </c>
    </row>
    <row r="487" spans="1:47" ht="15" x14ac:dyDescent="0.25">
      <c r="A487" t="s">
        <v>1458</v>
      </c>
      <c r="B487" t="s">
        <v>770</v>
      </c>
      <c r="C487" t="s">
        <v>266</v>
      </c>
      <c r="D487" t="s">
        <v>954</v>
      </c>
      <c r="E487">
        <v>92.016000000000005</v>
      </c>
      <c r="F487">
        <v>5.54</v>
      </c>
      <c r="G487" s="129">
        <v>780508</v>
      </c>
      <c r="H487">
        <v>0.42349623618131599</v>
      </c>
      <c r="I487">
        <v>860746</v>
      </c>
      <c r="J487">
        <v>0</v>
      </c>
      <c r="K487">
        <v>0.54902479720591602</v>
      </c>
      <c r="L487" s="130">
        <v>490404.28580000001</v>
      </c>
      <c r="M487" s="129">
        <v>35898</v>
      </c>
      <c r="N487">
        <v>170</v>
      </c>
      <c r="O487">
        <v>45.852395999999999</v>
      </c>
      <c r="P487">
        <v>1</v>
      </c>
      <c r="Q487">
        <v>89.6</v>
      </c>
      <c r="R487">
        <v>19728.599999999999</v>
      </c>
      <c r="S487">
        <v>1188.835718</v>
      </c>
      <c r="T487">
        <v>1462.6273323349899</v>
      </c>
      <c r="U487">
        <v>0.40102876350490002</v>
      </c>
      <c r="V487">
        <v>0.13805805168447999</v>
      </c>
      <c r="W487">
        <v>7.0171987379672604E-2</v>
      </c>
      <c r="X487">
        <v>16035.6</v>
      </c>
      <c r="Y487">
        <v>99.95</v>
      </c>
      <c r="Z487">
        <v>66140.780390195097</v>
      </c>
      <c r="AA487">
        <v>15.3137254901961</v>
      </c>
      <c r="AB487">
        <v>11.894304332166101</v>
      </c>
      <c r="AC487">
        <v>7.5</v>
      </c>
      <c r="AD487">
        <v>158.51142906666701</v>
      </c>
      <c r="AE487">
        <v>0.34399999999999997</v>
      </c>
      <c r="AF487">
        <v>0.108325374700334</v>
      </c>
      <c r="AG487">
        <v>0.23430642122057099</v>
      </c>
      <c r="AH487">
        <v>0.34471118846648602</v>
      </c>
      <c r="AI487">
        <v>193.55071227764</v>
      </c>
      <c r="AJ487">
        <v>15.341452542372901</v>
      </c>
      <c r="AK487">
        <v>1.4832931334202499</v>
      </c>
      <c r="AL487">
        <v>4.6992550630160803</v>
      </c>
      <c r="AM487">
        <v>1.9</v>
      </c>
      <c r="AN487">
        <v>1.14862155918939</v>
      </c>
      <c r="AO487">
        <v>118</v>
      </c>
      <c r="AP487">
        <v>8.4832904884318799E-2</v>
      </c>
      <c r="AQ487">
        <v>6.02</v>
      </c>
      <c r="AR487">
        <v>4.7591398993386704</v>
      </c>
      <c r="AS487">
        <v>-128051.34</v>
      </c>
      <c r="AT487">
        <v>0.52457953563007698</v>
      </c>
      <c r="AU487">
        <v>23454067.239999998</v>
      </c>
    </row>
    <row r="488" spans="1:47" ht="15" x14ac:dyDescent="0.25">
      <c r="A488" t="s">
        <v>1459</v>
      </c>
      <c r="B488" t="s">
        <v>436</v>
      </c>
      <c r="C488" t="s">
        <v>292</v>
      </c>
      <c r="D488" t="s">
        <v>950</v>
      </c>
      <c r="E488">
        <v>87.879000000000005</v>
      </c>
      <c r="F488">
        <v>1.1100000000000001</v>
      </c>
      <c r="G488" s="129">
        <v>-47597</v>
      </c>
      <c r="H488">
        <v>0.38210827002595898</v>
      </c>
      <c r="I488">
        <v>297729</v>
      </c>
      <c r="J488">
        <v>0</v>
      </c>
      <c r="K488">
        <v>0.74835232716209499</v>
      </c>
      <c r="L488" s="130">
        <v>236812.5803</v>
      </c>
      <c r="M488" s="129">
        <v>42740</v>
      </c>
      <c r="N488">
        <v>44</v>
      </c>
      <c r="O488">
        <v>41.785116000000002</v>
      </c>
      <c r="P488">
        <v>0</v>
      </c>
      <c r="Q488">
        <v>62.08</v>
      </c>
      <c r="R488">
        <v>17355.099999999999</v>
      </c>
      <c r="S488">
        <v>685.15960099999995</v>
      </c>
      <c r="T488">
        <v>865.40540094885</v>
      </c>
      <c r="U488">
        <v>0.38166148824060597</v>
      </c>
      <c r="V488">
        <v>0.21981243608086001</v>
      </c>
      <c r="W488">
        <v>3.7873248746900399E-3</v>
      </c>
      <c r="X488">
        <v>13740.4</v>
      </c>
      <c r="Y488">
        <v>58.86</v>
      </c>
      <c r="Z488">
        <v>70871.864763846403</v>
      </c>
      <c r="AA488">
        <v>13.9016393442623</v>
      </c>
      <c r="AB488">
        <v>11.640496109412201</v>
      </c>
      <c r="AC488">
        <v>6.5</v>
      </c>
      <c r="AD488">
        <v>105.409169384615</v>
      </c>
      <c r="AE488">
        <v>0.28260000000000002</v>
      </c>
      <c r="AF488">
        <v>0.110807490601391</v>
      </c>
      <c r="AG488">
        <v>0.16706185320530401</v>
      </c>
      <c r="AH488">
        <v>0.27807495629043899</v>
      </c>
      <c r="AI488">
        <v>199.84978653170799</v>
      </c>
      <c r="AJ488">
        <v>6.4156631538972704</v>
      </c>
      <c r="AK488">
        <v>0.65019455338167997</v>
      </c>
      <c r="AL488">
        <v>3.3244115563540202</v>
      </c>
      <c r="AM488">
        <v>3</v>
      </c>
      <c r="AN488">
        <v>1.20506202824161</v>
      </c>
      <c r="AO488">
        <v>79</v>
      </c>
      <c r="AP488">
        <v>8.0645161290322596E-3</v>
      </c>
      <c r="AQ488">
        <v>3.08</v>
      </c>
      <c r="AR488">
        <v>5.2630145594620199</v>
      </c>
      <c r="AS488">
        <v>3032.76999999996</v>
      </c>
      <c r="AT488">
        <v>0.37753571845842399</v>
      </c>
      <c r="AU488">
        <v>11891022.18</v>
      </c>
    </row>
    <row r="489" spans="1:47" ht="15" x14ac:dyDescent="0.25">
      <c r="A489" t="s">
        <v>1460</v>
      </c>
      <c r="B489" t="s">
        <v>682</v>
      </c>
      <c r="C489" t="s">
        <v>142</v>
      </c>
      <c r="D489" t="s">
        <v>950</v>
      </c>
      <c r="E489">
        <v>87.736000000000004</v>
      </c>
      <c r="F489">
        <v>1.21</v>
      </c>
      <c r="G489" s="129">
        <v>724015</v>
      </c>
      <c r="H489">
        <v>1.0039106463602501</v>
      </c>
      <c r="I489">
        <v>724015</v>
      </c>
      <c r="J489">
        <v>7.0160050314885102E-3</v>
      </c>
      <c r="K489">
        <v>0.72705934155097296</v>
      </c>
      <c r="L489" s="130">
        <v>149668.35649999999</v>
      </c>
      <c r="M489" s="129">
        <v>41685</v>
      </c>
      <c r="N489">
        <v>24</v>
      </c>
      <c r="O489">
        <v>39.675099000000003</v>
      </c>
      <c r="P489">
        <v>16.09</v>
      </c>
      <c r="Q489">
        <v>86.96</v>
      </c>
      <c r="R489">
        <v>16348.4</v>
      </c>
      <c r="S489">
        <v>904.51086199999997</v>
      </c>
      <c r="T489">
        <v>1146.8445138186601</v>
      </c>
      <c r="U489">
        <v>0.55008682913970397</v>
      </c>
      <c r="V489">
        <v>0.17356496267261001</v>
      </c>
      <c r="W489">
        <v>0</v>
      </c>
      <c r="X489">
        <v>12893.9</v>
      </c>
      <c r="Y489">
        <v>70.83</v>
      </c>
      <c r="Z489">
        <v>72517.179867287894</v>
      </c>
      <c r="AA489">
        <v>13.9367088607595</v>
      </c>
      <c r="AB489">
        <v>12.770166059579299</v>
      </c>
      <c r="AC489">
        <v>9</v>
      </c>
      <c r="AD489">
        <v>100.501206888889</v>
      </c>
      <c r="AE489">
        <v>0.18429999999999999</v>
      </c>
      <c r="AF489">
        <v>0.115558481586176</v>
      </c>
      <c r="AG489">
        <v>0.177477704838608</v>
      </c>
      <c r="AH489">
        <v>0.29418749662069599</v>
      </c>
      <c r="AI489">
        <v>218.902843866567</v>
      </c>
      <c r="AJ489">
        <v>6.5313088888888897</v>
      </c>
      <c r="AK489">
        <v>1.1360752020202001</v>
      </c>
      <c r="AL489">
        <v>4.4040153535353497</v>
      </c>
      <c r="AM489">
        <v>0</v>
      </c>
      <c r="AN489">
        <v>1.2369549824878501</v>
      </c>
      <c r="AO489">
        <v>136</v>
      </c>
      <c r="AP489">
        <v>1.4678899082568799E-2</v>
      </c>
      <c r="AQ489">
        <v>3.96</v>
      </c>
      <c r="AR489">
        <v>4.8220706099456097</v>
      </c>
      <c r="AS489">
        <v>-155177.54</v>
      </c>
      <c r="AT489">
        <v>0.44796464687329401</v>
      </c>
      <c r="AU489">
        <v>14787281.68</v>
      </c>
    </row>
    <row r="490" spans="1:47" ht="15" x14ac:dyDescent="0.25">
      <c r="A490" t="s">
        <v>1461</v>
      </c>
      <c r="B490" t="s">
        <v>450</v>
      </c>
      <c r="C490" t="s">
        <v>167</v>
      </c>
      <c r="D490" t="s">
        <v>952</v>
      </c>
      <c r="E490">
        <v>71.664000000000001</v>
      </c>
      <c r="F490">
        <v>-6.06</v>
      </c>
      <c r="G490" s="129">
        <v>413036</v>
      </c>
      <c r="H490">
        <v>0.24934792414734699</v>
      </c>
      <c r="I490">
        <v>413036</v>
      </c>
      <c r="J490">
        <v>4.0481863725028901E-3</v>
      </c>
      <c r="K490">
        <v>0.73969778050775503</v>
      </c>
      <c r="L490" s="130">
        <v>212388.62549999999</v>
      </c>
      <c r="M490" s="129">
        <v>38707</v>
      </c>
      <c r="N490">
        <v>25</v>
      </c>
      <c r="O490">
        <v>51.338281000000002</v>
      </c>
      <c r="P490">
        <v>0</v>
      </c>
      <c r="Q490">
        <v>54.41</v>
      </c>
      <c r="R490">
        <v>21046.7</v>
      </c>
      <c r="S490">
        <v>793.85064599999998</v>
      </c>
      <c r="T490">
        <v>1091.6793232928601</v>
      </c>
      <c r="U490">
        <v>0.99692175220576695</v>
      </c>
      <c r="V490">
        <v>0.176654398036479</v>
      </c>
      <c r="W490">
        <v>1.25968279428723E-3</v>
      </c>
      <c r="X490">
        <v>15304.8</v>
      </c>
      <c r="Y490">
        <v>55.18</v>
      </c>
      <c r="Z490">
        <v>63659.0581732512</v>
      </c>
      <c r="AA490">
        <v>14.758064516129</v>
      </c>
      <c r="AB490">
        <v>14.386564806089201</v>
      </c>
      <c r="AC490">
        <v>12.5</v>
      </c>
      <c r="AD490">
        <v>63.508051680000001</v>
      </c>
      <c r="AE490">
        <v>0.38080000000000003</v>
      </c>
      <c r="AF490">
        <v>0.109186468982584</v>
      </c>
      <c r="AG490">
        <v>0.215166999248388</v>
      </c>
      <c r="AH490">
        <v>0.34800680736548401</v>
      </c>
      <c r="AI490">
        <v>164.86476475072399</v>
      </c>
      <c r="AJ490">
        <v>26.717305658705101</v>
      </c>
      <c r="AK490">
        <v>1.68937185776066</v>
      </c>
      <c r="AL490">
        <v>6.4226908265713103</v>
      </c>
      <c r="AM490">
        <v>4.75</v>
      </c>
      <c r="AN490">
        <v>1.74334628433228</v>
      </c>
      <c r="AO490">
        <v>100</v>
      </c>
      <c r="AP490">
        <v>0</v>
      </c>
      <c r="AQ490">
        <v>6.6</v>
      </c>
      <c r="AR490">
        <v>3.91305875073204</v>
      </c>
      <c r="AS490">
        <v>-7978.4499999999498</v>
      </c>
      <c r="AT490">
        <v>0.65872312432152103</v>
      </c>
      <c r="AU490">
        <v>16707906.16</v>
      </c>
    </row>
    <row r="491" spans="1:47" ht="15" x14ac:dyDescent="0.25">
      <c r="A491" t="s">
        <v>1462</v>
      </c>
      <c r="B491" t="s">
        <v>605</v>
      </c>
      <c r="C491" t="s">
        <v>603</v>
      </c>
      <c r="D491" t="s">
        <v>950</v>
      </c>
      <c r="E491">
        <v>80.641000000000005</v>
      </c>
      <c r="F491">
        <v>-0.67</v>
      </c>
      <c r="G491" s="129">
        <v>990174</v>
      </c>
      <c r="H491">
        <v>0.64126104532869199</v>
      </c>
      <c r="I491">
        <v>962360</v>
      </c>
      <c r="J491">
        <v>7.2159329853928198E-3</v>
      </c>
      <c r="K491">
        <v>0.69681704924727705</v>
      </c>
      <c r="L491" s="130">
        <v>191543.12</v>
      </c>
      <c r="M491" s="129">
        <v>36745</v>
      </c>
      <c r="N491">
        <v>0</v>
      </c>
      <c r="O491">
        <v>16.977844000000001</v>
      </c>
      <c r="P491">
        <v>0</v>
      </c>
      <c r="Q491">
        <v>18.010000000000002</v>
      </c>
      <c r="R491">
        <v>14906.2</v>
      </c>
      <c r="S491">
        <v>683.24209199999996</v>
      </c>
      <c r="T491">
        <v>966.746955349627</v>
      </c>
      <c r="U491">
        <v>1</v>
      </c>
      <c r="V491">
        <v>0.183438572458443</v>
      </c>
      <c r="W491">
        <v>2.8021604968682199E-3</v>
      </c>
      <c r="X491">
        <v>10534.8</v>
      </c>
      <c r="Y491">
        <v>52</v>
      </c>
      <c r="Z491">
        <v>56769.788461538497</v>
      </c>
      <c r="AA491">
        <v>13.3018867924528</v>
      </c>
      <c r="AB491">
        <v>13.139271000000001</v>
      </c>
      <c r="AC491">
        <v>15</v>
      </c>
      <c r="AD491">
        <v>45.549472799999997</v>
      </c>
      <c r="AE491">
        <v>0.17199999999999999</v>
      </c>
      <c r="AF491">
        <v>0.101716703265923</v>
      </c>
      <c r="AG491">
        <v>0.24792061932076701</v>
      </c>
      <c r="AH491">
        <v>0.35081709618619999</v>
      </c>
      <c r="AI491">
        <v>196.965323968945</v>
      </c>
      <c r="AJ491">
        <v>7.4761567155861002</v>
      </c>
      <c r="AK491">
        <v>1.29158595578674</v>
      </c>
      <c r="AL491">
        <v>3.08832346275311</v>
      </c>
      <c r="AM491">
        <v>0.5</v>
      </c>
      <c r="AN491">
        <v>1.36775008776353</v>
      </c>
      <c r="AO491">
        <v>80</v>
      </c>
      <c r="AP491">
        <v>0</v>
      </c>
      <c r="AQ491">
        <v>3.61</v>
      </c>
      <c r="AR491">
        <v>3.4314337468771501</v>
      </c>
      <c r="AS491">
        <v>-75277.259999999995</v>
      </c>
      <c r="AT491">
        <v>0.667926582537827</v>
      </c>
      <c r="AU491">
        <v>10184520.640000001</v>
      </c>
    </row>
    <row r="492" spans="1:47" ht="15" x14ac:dyDescent="0.25">
      <c r="A492" t="s">
        <v>1463</v>
      </c>
      <c r="B492" t="s">
        <v>642</v>
      </c>
      <c r="C492" t="s">
        <v>251</v>
      </c>
      <c r="D492" t="s">
        <v>950</v>
      </c>
      <c r="E492">
        <v>74.658000000000001</v>
      </c>
      <c r="F492">
        <v>-1.51</v>
      </c>
      <c r="G492" s="129">
        <v>843746</v>
      </c>
      <c r="H492">
        <v>0.52087951350851502</v>
      </c>
      <c r="I492">
        <v>776597</v>
      </c>
      <c r="J492">
        <v>8.6533367104839696E-3</v>
      </c>
      <c r="K492">
        <v>0.65826451864503499</v>
      </c>
      <c r="L492" s="130">
        <v>94631.240999999995</v>
      </c>
      <c r="M492" s="129">
        <v>36822.5</v>
      </c>
      <c r="N492">
        <v>36</v>
      </c>
      <c r="O492">
        <v>14.821389999999999</v>
      </c>
      <c r="P492">
        <v>5</v>
      </c>
      <c r="Q492">
        <v>-96.61</v>
      </c>
      <c r="R492">
        <v>20054.599999999999</v>
      </c>
      <c r="S492">
        <v>584.19602899999995</v>
      </c>
      <c r="T492">
        <v>845.21277436799301</v>
      </c>
      <c r="U492">
        <v>1</v>
      </c>
      <c r="V492">
        <v>0.23807108418396999</v>
      </c>
      <c r="W492">
        <v>0</v>
      </c>
      <c r="X492">
        <v>13861.4</v>
      </c>
      <c r="Y492">
        <v>56</v>
      </c>
      <c r="Z492">
        <v>57823.446428571398</v>
      </c>
      <c r="AA492">
        <v>12.603174603174599</v>
      </c>
      <c r="AB492">
        <v>10.4320719464286</v>
      </c>
      <c r="AC492">
        <v>10.5</v>
      </c>
      <c r="AD492">
        <v>55.637717047618999</v>
      </c>
      <c r="AE492">
        <v>0.18429999999999999</v>
      </c>
      <c r="AF492">
        <v>0.10352673689259401</v>
      </c>
      <c r="AG492">
        <v>0.212500637958107</v>
      </c>
      <c r="AH492">
        <v>0.31809015122920697</v>
      </c>
      <c r="AI492">
        <v>311.539262448496</v>
      </c>
      <c r="AJ492">
        <v>7.9544081868131897</v>
      </c>
      <c r="AK492">
        <v>1.0025198351648399</v>
      </c>
      <c r="AL492">
        <v>2.9916062637362599</v>
      </c>
      <c r="AM492">
        <v>0.5</v>
      </c>
      <c r="AN492">
        <v>2.0571970165888702</v>
      </c>
      <c r="AO492">
        <v>87</v>
      </c>
      <c r="AP492">
        <v>1.21654501216545E-2</v>
      </c>
      <c r="AQ492">
        <v>4.67</v>
      </c>
      <c r="AR492">
        <v>3.6472708843825301</v>
      </c>
      <c r="AS492">
        <v>22383.48</v>
      </c>
      <c r="AT492">
        <v>0.72201791703722795</v>
      </c>
      <c r="AU492">
        <v>11715832.109999999</v>
      </c>
    </row>
    <row r="493" spans="1:47" ht="15" x14ac:dyDescent="0.25">
      <c r="A493" t="s">
        <v>1464</v>
      </c>
      <c r="B493" t="s">
        <v>742</v>
      </c>
      <c r="C493" t="s">
        <v>191</v>
      </c>
      <c r="D493" t="s">
        <v>950</v>
      </c>
      <c r="E493">
        <v>92.978999999999999</v>
      </c>
      <c r="F493">
        <v>-0.28000000000000003</v>
      </c>
      <c r="G493" s="129">
        <v>772396</v>
      </c>
      <c r="H493">
        <v>0.79470099088796398</v>
      </c>
      <c r="I493">
        <v>770092</v>
      </c>
      <c r="J493">
        <v>0</v>
      </c>
      <c r="K493">
        <v>0.56713562612437596</v>
      </c>
      <c r="L493" s="130">
        <v>193670.32870000001</v>
      </c>
      <c r="M493" s="129">
        <v>38901</v>
      </c>
      <c r="N493">
        <v>33</v>
      </c>
      <c r="O493">
        <v>13.786792</v>
      </c>
      <c r="P493">
        <v>0</v>
      </c>
      <c r="Q493">
        <v>14.62</v>
      </c>
      <c r="R493">
        <v>13605.7</v>
      </c>
      <c r="S493">
        <v>415.21002499999997</v>
      </c>
      <c r="T493">
        <v>526.09294032296896</v>
      </c>
      <c r="U493">
        <v>0.51509983411407301</v>
      </c>
      <c r="V493">
        <v>0.16008615158075701</v>
      </c>
      <c r="W493">
        <v>3.2338951835279003E-2</v>
      </c>
      <c r="X493">
        <v>10738</v>
      </c>
      <c r="Y493">
        <v>35.86</v>
      </c>
      <c r="Z493">
        <v>49217.949247071898</v>
      </c>
      <c r="AA493">
        <v>11.4489795918367</v>
      </c>
      <c r="AB493">
        <v>11.578639849414399</v>
      </c>
      <c r="AC493">
        <v>4.1500000000000004</v>
      </c>
      <c r="AD493">
        <v>100.05060843373499</v>
      </c>
      <c r="AE493">
        <v>0.40539999999999998</v>
      </c>
      <c r="AF493">
        <v>0.113572477908758</v>
      </c>
      <c r="AG493">
        <v>0.144560452207776</v>
      </c>
      <c r="AH493">
        <v>0.263526932144724</v>
      </c>
      <c r="AI493">
        <v>241.22009096480801</v>
      </c>
      <c r="AJ493">
        <v>6.2274614854678196</v>
      </c>
      <c r="AK493">
        <v>1.3977581197519899</v>
      </c>
      <c r="AL493">
        <v>2.23539582854918</v>
      </c>
      <c r="AM493">
        <v>1.5</v>
      </c>
      <c r="AN493">
        <v>1.43910279502046</v>
      </c>
      <c r="AO493">
        <v>26</v>
      </c>
      <c r="AP493">
        <v>1.7605633802816899E-2</v>
      </c>
      <c r="AQ493">
        <v>10.73</v>
      </c>
      <c r="AR493">
        <v>3.6841447453256002</v>
      </c>
      <c r="AS493">
        <v>31540.71</v>
      </c>
      <c r="AT493">
        <v>0.47761638489126301</v>
      </c>
      <c r="AU493">
        <v>5649206.5300000003</v>
      </c>
    </row>
    <row r="494" spans="1:47" ht="15" x14ac:dyDescent="0.25">
      <c r="A494" t="s">
        <v>1465</v>
      </c>
      <c r="B494" t="s">
        <v>565</v>
      </c>
      <c r="C494" t="s">
        <v>199</v>
      </c>
      <c r="D494" t="s">
        <v>954</v>
      </c>
      <c r="E494">
        <v>88.727000000000004</v>
      </c>
      <c r="F494">
        <v>7.75</v>
      </c>
      <c r="G494" s="129">
        <v>10298530</v>
      </c>
      <c r="H494">
        <v>0.70702405444041305</v>
      </c>
      <c r="I494">
        <v>10339804</v>
      </c>
      <c r="J494">
        <v>0</v>
      </c>
      <c r="K494">
        <v>0.69059224855729595</v>
      </c>
      <c r="L494" s="130">
        <v>199634.89060000001</v>
      </c>
      <c r="M494" s="129">
        <v>51011</v>
      </c>
      <c r="N494">
        <v>240</v>
      </c>
      <c r="O494">
        <v>101.55448699999999</v>
      </c>
      <c r="P494">
        <v>9.2200000000000006</v>
      </c>
      <c r="Q494">
        <v>-86.4</v>
      </c>
      <c r="R494">
        <v>11622.8</v>
      </c>
      <c r="S494">
        <v>4792.7314370000004</v>
      </c>
      <c r="T494">
        <v>6289.6016221463096</v>
      </c>
      <c r="U494">
        <v>0.39836484854137699</v>
      </c>
      <c r="V494">
        <v>0.17204523784377401</v>
      </c>
      <c r="W494">
        <v>4.8596170484734802E-2</v>
      </c>
      <c r="X494">
        <v>8856.7000000000007</v>
      </c>
      <c r="Y494">
        <v>263.85000000000002</v>
      </c>
      <c r="Z494">
        <v>69264.012431305702</v>
      </c>
      <c r="AA494">
        <v>12.8050541516245</v>
      </c>
      <c r="AB494">
        <v>18.164606545385599</v>
      </c>
      <c r="AC494">
        <v>34.4</v>
      </c>
      <c r="AD494">
        <v>139.32358828488401</v>
      </c>
      <c r="AE494">
        <v>0.2334</v>
      </c>
      <c r="AF494">
        <v>0.121992828161945</v>
      </c>
      <c r="AG494">
        <v>0.17039068802661</v>
      </c>
      <c r="AH494">
        <v>0.300609815228433</v>
      </c>
      <c r="AI494">
        <v>141.856269005878</v>
      </c>
      <c r="AJ494">
        <v>7.05380288257175</v>
      </c>
      <c r="AK494">
        <v>1.4893938186059601</v>
      </c>
      <c r="AL494">
        <v>3.2664921258047399</v>
      </c>
      <c r="AM494">
        <v>2.8</v>
      </c>
      <c r="AN494">
        <v>1.11292513173517</v>
      </c>
      <c r="AO494">
        <v>65</v>
      </c>
      <c r="AP494">
        <v>2.42190242190242E-2</v>
      </c>
      <c r="AQ494">
        <v>41.23</v>
      </c>
      <c r="AR494">
        <v>3.6695301528613502</v>
      </c>
      <c r="AS494">
        <v>550517.36</v>
      </c>
      <c r="AT494">
        <v>0.487972725566726</v>
      </c>
      <c r="AU494">
        <v>55705172.799999997</v>
      </c>
    </row>
    <row r="495" spans="1:47" ht="15" x14ac:dyDescent="0.25">
      <c r="A495" t="s">
        <v>1466</v>
      </c>
      <c r="B495" t="s">
        <v>515</v>
      </c>
      <c r="C495" t="s">
        <v>144</v>
      </c>
      <c r="D495" t="s">
        <v>951</v>
      </c>
      <c r="E495">
        <v>89.307000000000002</v>
      </c>
      <c r="F495">
        <v>-13.19</v>
      </c>
      <c r="G495" s="129">
        <v>-25224</v>
      </c>
      <c r="H495">
        <v>0.21802301559694501</v>
      </c>
      <c r="I495">
        <v>-425224</v>
      </c>
      <c r="J495">
        <v>0</v>
      </c>
      <c r="K495">
        <v>0.67643604941498503</v>
      </c>
      <c r="L495" s="130">
        <v>188257.9241</v>
      </c>
      <c r="M495" s="129">
        <v>47472.5</v>
      </c>
      <c r="N495">
        <v>0</v>
      </c>
      <c r="O495">
        <v>123.98527</v>
      </c>
      <c r="P495">
        <v>6</v>
      </c>
      <c r="Q495">
        <v>-10.02</v>
      </c>
      <c r="R495">
        <v>13147.7</v>
      </c>
      <c r="S495">
        <v>4089.0234829999999</v>
      </c>
      <c r="T495">
        <v>4940.8997087019197</v>
      </c>
      <c r="U495">
        <v>0.39330262364257501</v>
      </c>
      <c r="V495">
        <v>0.14389520076033299</v>
      </c>
      <c r="W495">
        <v>1.2093337738359E-2</v>
      </c>
      <c r="X495">
        <v>10880.8</v>
      </c>
      <c r="Y495">
        <v>217.45</v>
      </c>
      <c r="Z495">
        <v>72423.713221430196</v>
      </c>
      <c r="AA495">
        <v>14.1829268292683</v>
      </c>
      <c r="AB495">
        <v>18.804430825477102</v>
      </c>
      <c r="AC495">
        <v>16.5</v>
      </c>
      <c r="AD495">
        <v>247.81960503030299</v>
      </c>
      <c r="AE495">
        <v>0.20880000000000001</v>
      </c>
      <c r="AF495">
        <v>0.10188680018365801</v>
      </c>
      <c r="AG495">
        <v>0.15431296861229499</v>
      </c>
      <c r="AH495">
        <v>0.26800990194966401</v>
      </c>
      <c r="AI495">
        <v>131.010252747918</v>
      </c>
      <c r="AJ495">
        <v>7.4062031457670701</v>
      </c>
      <c r="AK495">
        <v>1.55199160357212</v>
      </c>
      <c r="AL495">
        <v>1.0113082411182299</v>
      </c>
      <c r="AM495">
        <v>0.5</v>
      </c>
      <c r="AN495">
        <v>1.8224230613866499</v>
      </c>
      <c r="AO495">
        <v>68</v>
      </c>
      <c r="AP495">
        <v>9.4227504244482202E-2</v>
      </c>
      <c r="AQ495">
        <v>31.5</v>
      </c>
      <c r="AR495">
        <v>3.7445669232863801</v>
      </c>
      <c r="AS495">
        <v>408334.7</v>
      </c>
      <c r="AT495">
        <v>0.44043115448484499</v>
      </c>
      <c r="AU495">
        <v>53761128.939999998</v>
      </c>
    </row>
    <row r="496" spans="1:47" ht="15" x14ac:dyDescent="0.25">
      <c r="A496" t="s">
        <v>1467</v>
      </c>
      <c r="B496" t="s">
        <v>290</v>
      </c>
      <c r="C496" t="s">
        <v>121</v>
      </c>
      <c r="D496" t="s">
        <v>954</v>
      </c>
      <c r="E496">
        <v>76.813000000000002</v>
      </c>
      <c r="F496">
        <v>5.74</v>
      </c>
      <c r="G496" s="129">
        <v>11359023</v>
      </c>
      <c r="H496">
        <v>0.77166127866069301</v>
      </c>
      <c r="I496">
        <v>4672156</v>
      </c>
      <c r="J496">
        <v>0</v>
      </c>
      <c r="K496">
        <v>0.77781654873491701</v>
      </c>
      <c r="L496" s="130">
        <v>149990.08499999999</v>
      </c>
      <c r="M496" s="129">
        <v>42178.5</v>
      </c>
      <c r="N496">
        <v>690</v>
      </c>
      <c r="O496">
        <v>2045.0196330000001</v>
      </c>
      <c r="P496">
        <v>273.27</v>
      </c>
      <c r="Q496">
        <v>-98.68</v>
      </c>
      <c r="R496">
        <v>14756.5</v>
      </c>
      <c r="S496">
        <v>21828.648442999998</v>
      </c>
      <c r="T496">
        <v>29979.250529139499</v>
      </c>
      <c r="U496">
        <v>0.66879496268957395</v>
      </c>
      <c r="V496">
        <v>0.199565220282658</v>
      </c>
      <c r="W496">
        <v>0.16715374080661799</v>
      </c>
      <c r="X496">
        <v>10744.6</v>
      </c>
      <c r="Y496">
        <v>1416.78</v>
      </c>
      <c r="Z496">
        <v>80885.182632448297</v>
      </c>
      <c r="AA496">
        <v>12.9960079840319</v>
      </c>
      <c r="AB496">
        <v>15.407225146458901</v>
      </c>
      <c r="AC496">
        <v>109</v>
      </c>
      <c r="AD496">
        <v>200.26282975229401</v>
      </c>
      <c r="AE496">
        <v>0.41770000000000002</v>
      </c>
      <c r="AF496">
        <v>0.112930146306758</v>
      </c>
      <c r="AG496">
        <v>0.15572740995551099</v>
      </c>
      <c r="AH496">
        <v>0.26930350956192201</v>
      </c>
      <c r="AI496">
        <v>143.35651646831599</v>
      </c>
      <c r="AJ496">
        <v>6.6657867706906302</v>
      </c>
      <c r="AK496">
        <v>1.4310565596739699</v>
      </c>
      <c r="AL496">
        <v>4.30493798731273</v>
      </c>
      <c r="AM496">
        <v>2</v>
      </c>
      <c r="AN496">
        <v>1.1235999962708001</v>
      </c>
      <c r="AO496">
        <v>119</v>
      </c>
      <c r="AP496">
        <v>9.8654409805488896E-2</v>
      </c>
      <c r="AQ496">
        <v>115.05</v>
      </c>
      <c r="AR496">
        <v>3.5182717522234701</v>
      </c>
      <c r="AS496">
        <v>2010442.09</v>
      </c>
      <c r="AT496">
        <v>0.58041054675744996</v>
      </c>
      <c r="AU496">
        <v>322113984.82999998</v>
      </c>
    </row>
    <row r="497" spans="1:47" ht="15" x14ac:dyDescent="0.25">
      <c r="A497" t="s">
        <v>1468</v>
      </c>
      <c r="B497" t="s">
        <v>400</v>
      </c>
      <c r="C497" t="s">
        <v>163</v>
      </c>
      <c r="D497" t="s">
        <v>950</v>
      </c>
      <c r="E497">
        <v>96.317999999999998</v>
      </c>
      <c r="F497">
        <v>0.2</v>
      </c>
      <c r="G497" s="129">
        <v>-298490</v>
      </c>
      <c r="H497">
        <v>0.69952032279732002</v>
      </c>
      <c r="I497">
        <v>-270383</v>
      </c>
      <c r="J497">
        <v>3.12370157141619E-3</v>
      </c>
      <c r="K497">
        <v>0.62270948904641199</v>
      </c>
      <c r="L497" s="130">
        <v>158944.79790000001</v>
      </c>
      <c r="M497" s="129">
        <v>42403</v>
      </c>
      <c r="N497">
        <v>55</v>
      </c>
      <c r="O497">
        <v>6.0075349999999998</v>
      </c>
      <c r="P497">
        <v>0</v>
      </c>
      <c r="Q497">
        <v>107.55</v>
      </c>
      <c r="R497">
        <v>13482.1</v>
      </c>
      <c r="S497">
        <v>951.08986600000003</v>
      </c>
      <c r="T497">
        <v>1180.6945490343201</v>
      </c>
      <c r="U497">
        <v>0.42396453102361198</v>
      </c>
      <c r="V497">
        <v>0.16187710068608799</v>
      </c>
      <c r="W497">
        <v>2.2399519500295E-2</v>
      </c>
      <c r="X497">
        <v>10860.3</v>
      </c>
      <c r="Y497">
        <v>60.73</v>
      </c>
      <c r="Z497">
        <v>65862.969207969698</v>
      </c>
      <c r="AA497">
        <v>11.2727272727273</v>
      </c>
      <c r="AB497">
        <v>15.6609561337066</v>
      </c>
      <c r="AC497">
        <v>11.5</v>
      </c>
      <c r="AD497">
        <v>82.703466608695607</v>
      </c>
      <c r="AE497">
        <v>0.31940000000000002</v>
      </c>
      <c r="AF497">
        <v>0.11679439118823901</v>
      </c>
      <c r="AG497">
        <v>0.130672012838281</v>
      </c>
      <c r="AH497">
        <v>0.25040468048707498</v>
      </c>
      <c r="AI497">
        <v>191.60755099455599</v>
      </c>
      <c r="AJ497">
        <v>8.69796187361443</v>
      </c>
      <c r="AK497">
        <v>1.6451110647731499</v>
      </c>
      <c r="AL497">
        <v>3.5424430957659299</v>
      </c>
      <c r="AM497">
        <v>1.9</v>
      </c>
      <c r="AN497">
        <v>2.0041261058869702</v>
      </c>
      <c r="AO497">
        <v>89</v>
      </c>
      <c r="AP497">
        <v>3.4398034398034398E-2</v>
      </c>
      <c r="AQ497">
        <v>4.33</v>
      </c>
      <c r="AR497">
        <v>4.2089632790028801</v>
      </c>
      <c r="AS497">
        <v>10156.52</v>
      </c>
      <c r="AT497">
        <v>0.53294414744376795</v>
      </c>
      <c r="AU497">
        <v>12822657.640000001</v>
      </c>
    </row>
    <row r="498" spans="1:47" ht="15" x14ac:dyDescent="0.25">
      <c r="A498" t="s">
        <v>1469</v>
      </c>
      <c r="B498" t="s">
        <v>756</v>
      </c>
      <c r="C498" t="s">
        <v>182</v>
      </c>
      <c r="D498" t="s">
        <v>954</v>
      </c>
      <c r="E498">
        <v>99.667000000000002</v>
      </c>
      <c r="F498">
        <v>10.99</v>
      </c>
      <c r="G498" s="129">
        <v>-785288</v>
      </c>
      <c r="H498">
        <v>0.206862220889176</v>
      </c>
      <c r="I498">
        <v>-785288</v>
      </c>
      <c r="J498">
        <v>7.7804409212664299E-3</v>
      </c>
      <c r="K498">
        <v>0.82400469623330697</v>
      </c>
      <c r="L498" s="130">
        <v>267599.98690000002</v>
      </c>
      <c r="M498" s="129">
        <v>72168</v>
      </c>
      <c r="N498">
        <v>255</v>
      </c>
      <c r="O498">
        <v>85.283227999999994</v>
      </c>
      <c r="P498">
        <v>3</v>
      </c>
      <c r="Q498">
        <v>-38.25</v>
      </c>
      <c r="R498">
        <v>11373.1</v>
      </c>
      <c r="S498">
        <v>5765.6348180000005</v>
      </c>
      <c r="T498">
        <v>6737.6531823137902</v>
      </c>
      <c r="U498">
        <v>0.14019927874662</v>
      </c>
      <c r="V498">
        <v>0.122594193234942</v>
      </c>
      <c r="W498">
        <v>6.3132186045432599E-3</v>
      </c>
      <c r="X498">
        <v>9732.4</v>
      </c>
      <c r="Y498">
        <v>311.01</v>
      </c>
      <c r="Z498">
        <v>71147.605864763202</v>
      </c>
      <c r="AA498">
        <v>13.943952802359901</v>
      </c>
      <c r="AB498">
        <v>18.538422616636101</v>
      </c>
      <c r="AC498">
        <v>36.01</v>
      </c>
      <c r="AD498">
        <v>160.112047153568</v>
      </c>
      <c r="AE498">
        <v>0.28260000000000002</v>
      </c>
      <c r="AF498">
        <v>0.106786589859937</v>
      </c>
      <c r="AG498">
        <v>0.154923303328032</v>
      </c>
      <c r="AH498">
        <v>0.27248910236160301</v>
      </c>
      <c r="AI498">
        <v>139.70014151527599</v>
      </c>
      <c r="AJ498">
        <v>5.9517073721848401</v>
      </c>
      <c r="AK498">
        <v>1.3157695354207499</v>
      </c>
      <c r="AL498">
        <v>2.7960409455466402</v>
      </c>
      <c r="AM498">
        <v>2</v>
      </c>
      <c r="AN498">
        <v>1.08668887673232</v>
      </c>
      <c r="AO498">
        <v>38</v>
      </c>
      <c r="AP498">
        <v>0.14249422632794501</v>
      </c>
      <c r="AQ498">
        <v>99.24</v>
      </c>
      <c r="AR498">
        <v>5.3370748275528097</v>
      </c>
      <c r="AS498">
        <v>261636.09</v>
      </c>
      <c r="AT498">
        <v>0.35816428019296098</v>
      </c>
      <c r="AU498">
        <v>65573369.159999996</v>
      </c>
    </row>
    <row r="499" spans="1:47" ht="15" x14ac:dyDescent="0.25">
      <c r="A499" t="s">
        <v>1470</v>
      </c>
      <c r="B499" t="s">
        <v>291</v>
      </c>
      <c r="C499" t="s">
        <v>292</v>
      </c>
      <c r="D499" t="s">
        <v>951</v>
      </c>
      <c r="E499">
        <v>57.179000000000002</v>
      </c>
      <c r="F499">
        <v>-14.71</v>
      </c>
      <c r="G499" s="129">
        <v>6622662</v>
      </c>
      <c r="H499">
        <v>0.69376053002850002</v>
      </c>
      <c r="I499">
        <v>5331639</v>
      </c>
      <c r="J499">
        <v>6.9457293774833901E-4</v>
      </c>
      <c r="K499">
        <v>0.77976237600820297</v>
      </c>
      <c r="L499" s="130">
        <v>92766.248900000006</v>
      </c>
      <c r="M499" s="129">
        <v>31858</v>
      </c>
      <c r="N499">
        <v>158</v>
      </c>
      <c r="O499">
        <v>1079.4321849999999</v>
      </c>
      <c r="P499">
        <v>486.16</v>
      </c>
      <c r="Q499">
        <v>-281.35000000000002</v>
      </c>
      <c r="R499">
        <v>17001.8</v>
      </c>
      <c r="S499">
        <v>7215.1899670000003</v>
      </c>
      <c r="T499">
        <v>10487.7542107478</v>
      </c>
      <c r="U499">
        <v>1</v>
      </c>
      <c r="V499">
        <v>0.185890026753886</v>
      </c>
      <c r="W499">
        <v>0.12611082371519799</v>
      </c>
      <c r="X499">
        <v>11696.6</v>
      </c>
      <c r="Y499">
        <v>566.64</v>
      </c>
      <c r="Z499">
        <v>64998.804849640001</v>
      </c>
      <c r="AA499">
        <v>9.9421052631579006</v>
      </c>
      <c r="AB499">
        <v>12.733287390583101</v>
      </c>
      <c r="AC499">
        <v>99.43</v>
      </c>
      <c r="AD499">
        <v>72.565523151966204</v>
      </c>
      <c r="AE499">
        <v>0.73719999999999997</v>
      </c>
      <c r="AF499">
        <v>0.110331055936657</v>
      </c>
      <c r="AG499">
        <v>0.158381226874447</v>
      </c>
      <c r="AH499">
        <v>0.27440676169674499</v>
      </c>
      <c r="AI499">
        <v>171.64801005439699</v>
      </c>
      <c r="AJ499">
        <v>7.1673929508354197</v>
      </c>
      <c r="AK499">
        <v>1.64411161163788</v>
      </c>
      <c r="AL499">
        <v>3.6377039951617798</v>
      </c>
      <c r="AM499">
        <v>7.11</v>
      </c>
      <c r="AN499">
        <v>0.57759218198872997</v>
      </c>
      <c r="AO499">
        <v>17</v>
      </c>
      <c r="AP499">
        <v>9.5900439238653004E-2</v>
      </c>
      <c r="AQ499">
        <v>58.94</v>
      </c>
      <c r="AR499">
        <v>4.2549162362584401</v>
      </c>
      <c r="AS499">
        <v>26080.739999999299</v>
      </c>
      <c r="AT499">
        <v>0.68578235952633504</v>
      </c>
      <c r="AU499">
        <v>122671279.2</v>
      </c>
    </row>
    <row r="500" spans="1:47" ht="15" x14ac:dyDescent="0.25">
      <c r="A500" t="s">
        <v>1471</v>
      </c>
      <c r="B500" t="s">
        <v>578</v>
      </c>
      <c r="C500" t="s">
        <v>236</v>
      </c>
      <c r="D500" t="s">
        <v>950</v>
      </c>
      <c r="E500">
        <v>81.944999999999993</v>
      </c>
      <c r="F500">
        <v>1.77</v>
      </c>
      <c r="G500" s="129">
        <v>-1103990</v>
      </c>
      <c r="H500">
        <v>0.40475044635463397</v>
      </c>
      <c r="I500">
        <v>-414151</v>
      </c>
      <c r="J500">
        <v>5.9079199055056802E-3</v>
      </c>
      <c r="K500">
        <v>0.83023488445739502</v>
      </c>
      <c r="L500" s="130">
        <v>221009.58809999999</v>
      </c>
      <c r="M500" s="129">
        <v>42957.5</v>
      </c>
      <c r="N500">
        <v>107</v>
      </c>
      <c r="O500">
        <v>269.45760200000001</v>
      </c>
      <c r="P500">
        <v>18.309999999999999</v>
      </c>
      <c r="Q500">
        <v>-130.37</v>
      </c>
      <c r="R500">
        <v>15704.3</v>
      </c>
      <c r="S500">
        <v>3249.179666</v>
      </c>
      <c r="T500">
        <v>4262.8494891997898</v>
      </c>
      <c r="U500">
        <v>0.55685981847456301</v>
      </c>
      <c r="V500">
        <v>0.17831170250835901</v>
      </c>
      <c r="W500">
        <v>1.17292476617389E-2</v>
      </c>
      <c r="X500">
        <v>11970</v>
      </c>
      <c r="Y500">
        <v>246.54</v>
      </c>
      <c r="Z500">
        <v>70304.917498174706</v>
      </c>
      <c r="AA500">
        <v>12.215999999999999</v>
      </c>
      <c r="AB500">
        <v>13.1791176523079</v>
      </c>
      <c r="AC500">
        <v>27.6</v>
      </c>
      <c r="AD500">
        <v>117.723900942029</v>
      </c>
      <c r="AE500">
        <v>0.30709999999999998</v>
      </c>
      <c r="AF500">
        <v>0.11737731746776001</v>
      </c>
      <c r="AG500">
        <v>0.119445415301781</v>
      </c>
      <c r="AH500">
        <v>0.24767717924232799</v>
      </c>
      <c r="AI500">
        <v>178.23144902076999</v>
      </c>
      <c r="AJ500">
        <v>10.6429887447203</v>
      </c>
      <c r="AK500">
        <v>0.90428030446930296</v>
      </c>
      <c r="AL500">
        <v>4.4398934219296597</v>
      </c>
      <c r="AM500">
        <v>2.25</v>
      </c>
      <c r="AN500">
        <v>1.2280383071165499</v>
      </c>
      <c r="AO500">
        <v>22</v>
      </c>
      <c r="AP500">
        <v>0.132327586206897</v>
      </c>
      <c r="AQ500">
        <v>89.45</v>
      </c>
      <c r="AR500">
        <v>4.6520033954050302</v>
      </c>
      <c r="AS500">
        <v>-99401.260000000198</v>
      </c>
      <c r="AT500">
        <v>0.48316811053193398</v>
      </c>
      <c r="AU500">
        <v>51026199.18</v>
      </c>
    </row>
    <row r="501" spans="1:47" ht="15" x14ac:dyDescent="0.25">
      <c r="A501" t="s">
        <v>1472</v>
      </c>
      <c r="B501" t="s">
        <v>591</v>
      </c>
      <c r="C501" t="s">
        <v>135</v>
      </c>
      <c r="D501" t="s">
        <v>951</v>
      </c>
      <c r="E501">
        <v>97.659000000000006</v>
      </c>
      <c r="F501">
        <v>-2.2799999999999998</v>
      </c>
      <c r="G501" s="129">
        <v>141873</v>
      </c>
      <c r="H501">
        <v>0.366309164704332</v>
      </c>
      <c r="I501">
        <v>169747</v>
      </c>
      <c r="J501">
        <v>0</v>
      </c>
      <c r="K501">
        <v>0.75584118286565105</v>
      </c>
      <c r="L501" s="130">
        <v>225462.7599</v>
      </c>
      <c r="M501" s="129">
        <v>39052</v>
      </c>
      <c r="N501">
        <v>16</v>
      </c>
      <c r="O501">
        <v>26.343164000000002</v>
      </c>
      <c r="P501">
        <v>0</v>
      </c>
      <c r="Q501">
        <v>-35.119999999999997</v>
      </c>
      <c r="R501">
        <v>15167.8</v>
      </c>
      <c r="S501">
        <v>881.58731499999999</v>
      </c>
      <c r="T501">
        <v>1054.4920484306599</v>
      </c>
      <c r="U501">
        <v>0.42355679312377598</v>
      </c>
      <c r="V501">
        <v>0.13720199229499999</v>
      </c>
      <c r="W501">
        <v>6.3886808534671397E-4</v>
      </c>
      <c r="X501">
        <v>12680.8</v>
      </c>
      <c r="Y501">
        <v>66.099999999999994</v>
      </c>
      <c r="Z501">
        <v>69351.179122541595</v>
      </c>
      <c r="AA501">
        <v>16.0289855072464</v>
      </c>
      <c r="AB501">
        <v>13.337175718608201</v>
      </c>
      <c r="AC501">
        <v>10.17</v>
      </c>
      <c r="AD501">
        <v>86.685085054080602</v>
      </c>
      <c r="AE501" t="s">
        <v>944</v>
      </c>
      <c r="AF501">
        <v>0.126995349195169</v>
      </c>
      <c r="AG501">
        <v>0.15410605010056599</v>
      </c>
      <c r="AH501">
        <v>0.28330823852745202</v>
      </c>
      <c r="AI501">
        <v>187.047836549236</v>
      </c>
      <c r="AJ501">
        <v>10.773921127477999</v>
      </c>
      <c r="AK501">
        <v>1.60711950951795</v>
      </c>
      <c r="AL501">
        <v>4.9553505479111504</v>
      </c>
      <c r="AM501">
        <v>3.5</v>
      </c>
      <c r="AN501">
        <v>0.86508552773017899</v>
      </c>
      <c r="AO501">
        <v>35</v>
      </c>
      <c r="AP501">
        <v>9.9009900990098994E-3</v>
      </c>
      <c r="AQ501">
        <v>8.4</v>
      </c>
      <c r="AR501">
        <v>4.1571421937760702</v>
      </c>
      <c r="AS501">
        <v>-5526.25</v>
      </c>
      <c r="AT501">
        <v>0.45144579795693701</v>
      </c>
      <c r="AU501">
        <v>13371772.300000001</v>
      </c>
    </row>
    <row r="502" spans="1:47" ht="15" x14ac:dyDescent="0.25">
      <c r="A502" t="s">
        <v>1473</v>
      </c>
      <c r="B502" t="s">
        <v>728</v>
      </c>
      <c r="C502" t="s">
        <v>97</v>
      </c>
      <c r="D502" t="s">
        <v>954</v>
      </c>
      <c r="E502">
        <v>77.557000000000002</v>
      </c>
      <c r="F502">
        <v>3.64</v>
      </c>
      <c r="G502" s="129">
        <v>2783193</v>
      </c>
      <c r="H502">
        <v>0.168119850561986</v>
      </c>
      <c r="I502">
        <v>2856346</v>
      </c>
      <c r="J502">
        <v>1.20100389614972E-2</v>
      </c>
      <c r="K502">
        <v>0.67972157470017303</v>
      </c>
      <c r="L502" s="130">
        <v>226166.31450000001</v>
      </c>
      <c r="M502" s="129">
        <v>39011</v>
      </c>
      <c r="N502">
        <v>0</v>
      </c>
      <c r="O502">
        <v>131.24839900000001</v>
      </c>
      <c r="P502">
        <v>7.27</v>
      </c>
      <c r="Q502">
        <v>-72.97</v>
      </c>
      <c r="R502">
        <v>15194.7</v>
      </c>
      <c r="S502">
        <v>1723.7132180000001</v>
      </c>
      <c r="T502">
        <v>2304.55482261114</v>
      </c>
      <c r="U502">
        <v>0.57806208689176497</v>
      </c>
      <c r="V502">
        <v>0.212297442624821</v>
      </c>
      <c r="W502">
        <v>2.45020630804259E-2</v>
      </c>
      <c r="X502">
        <v>11365</v>
      </c>
      <c r="Y502">
        <v>106.79</v>
      </c>
      <c r="Z502">
        <v>78302.172488060707</v>
      </c>
      <c r="AA502">
        <v>21.909090909090899</v>
      </c>
      <c r="AB502">
        <v>16.141148216125099</v>
      </c>
      <c r="AC502">
        <v>12</v>
      </c>
      <c r="AD502">
        <v>143.642768166667</v>
      </c>
      <c r="AE502">
        <v>0.47910000000000003</v>
      </c>
      <c r="AF502">
        <v>9.8684848506427003E-2</v>
      </c>
      <c r="AG502">
        <v>9.6373496076009001E-3</v>
      </c>
      <c r="AH502">
        <v>0.31457137883747799</v>
      </c>
      <c r="AI502">
        <v>236.14310997294899</v>
      </c>
      <c r="AJ502">
        <v>4.6481511289961999</v>
      </c>
      <c r="AK502">
        <v>1.0301168426923</v>
      </c>
      <c r="AL502">
        <v>2.9456790314536798</v>
      </c>
      <c r="AM502">
        <v>2.2999999999999998</v>
      </c>
      <c r="AN502">
        <v>0.71022390072028396</v>
      </c>
      <c r="AO502">
        <v>20</v>
      </c>
      <c r="AP502">
        <v>0.123687281213536</v>
      </c>
      <c r="AQ502">
        <v>34</v>
      </c>
      <c r="AR502">
        <v>4.49637522135796</v>
      </c>
      <c r="AS502">
        <v>-51972.8100000001</v>
      </c>
      <c r="AT502">
        <v>0.424068351155512</v>
      </c>
      <c r="AU502">
        <v>26191241.390000001</v>
      </c>
    </row>
    <row r="503" spans="1:47" ht="15" x14ac:dyDescent="0.25">
      <c r="A503" t="s">
        <v>1474</v>
      </c>
      <c r="B503" t="s">
        <v>279</v>
      </c>
      <c r="C503" t="s">
        <v>144</v>
      </c>
      <c r="D503" t="s">
        <v>951</v>
      </c>
      <c r="E503">
        <v>73.251999999999995</v>
      </c>
      <c r="F503">
        <v>-2.2599999999999998</v>
      </c>
      <c r="G503" s="129">
        <v>3793508</v>
      </c>
      <c r="H503">
        <v>1.5887681736966099</v>
      </c>
      <c r="I503">
        <v>3793508</v>
      </c>
      <c r="J503">
        <v>0</v>
      </c>
      <c r="K503">
        <v>0.54431264287000602</v>
      </c>
      <c r="L503" s="130">
        <v>143566.86470000001</v>
      </c>
      <c r="M503" s="129">
        <v>36617</v>
      </c>
      <c r="N503">
        <v>15</v>
      </c>
      <c r="O503">
        <v>70.267707999999999</v>
      </c>
      <c r="P503">
        <v>95.56</v>
      </c>
      <c r="Q503">
        <v>108.16</v>
      </c>
      <c r="R503">
        <v>20704</v>
      </c>
      <c r="S503">
        <v>733.66882699999996</v>
      </c>
      <c r="T503">
        <v>1003.1215907798201</v>
      </c>
      <c r="U503">
        <v>0.88517428722646296</v>
      </c>
      <c r="V503">
        <v>0.17611570540395899</v>
      </c>
      <c r="W503">
        <v>7.7050791746396494E-2</v>
      </c>
      <c r="X503">
        <v>15142.6</v>
      </c>
      <c r="Y503">
        <v>60.99</v>
      </c>
      <c r="Z503">
        <v>73100.266273159505</v>
      </c>
      <c r="AA503">
        <v>14.0793650793651</v>
      </c>
      <c r="AB503">
        <v>12.0293298409575</v>
      </c>
      <c r="AC503">
        <v>8</v>
      </c>
      <c r="AD503">
        <v>91.708603374999996</v>
      </c>
      <c r="AE503">
        <v>0.43</v>
      </c>
      <c r="AF503">
        <v>0.110419782384082</v>
      </c>
      <c r="AG503">
        <v>0.140386144008016</v>
      </c>
      <c r="AH503">
        <v>0.26470137200567101</v>
      </c>
      <c r="AI503">
        <v>300.45163688002799</v>
      </c>
      <c r="AJ503">
        <v>8.9789533280104497</v>
      </c>
      <c r="AK503">
        <v>3.2536562295855398</v>
      </c>
      <c r="AL503">
        <v>1.6156971310880499</v>
      </c>
      <c r="AM503">
        <v>0.5</v>
      </c>
      <c r="AN503">
        <v>0.66054388960812205</v>
      </c>
      <c r="AO503">
        <v>2</v>
      </c>
      <c r="AP503">
        <v>4.71698113207547E-2</v>
      </c>
      <c r="AQ503">
        <v>141.5</v>
      </c>
      <c r="AR503">
        <v>5.2653223375433997</v>
      </c>
      <c r="AS503">
        <v>-56656.14</v>
      </c>
      <c r="AT503">
        <v>0.55790385471381998</v>
      </c>
      <c r="AU503">
        <v>15189911.699999999</v>
      </c>
    </row>
    <row r="504" spans="1:47" ht="15" x14ac:dyDescent="0.25">
      <c r="A504" t="s">
        <v>1475</v>
      </c>
      <c r="B504" t="s">
        <v>414</v>
      </c>
      <c r="C504" t="s">
        <v>112</v>
      </c>
      <c r="D504" t="s">
        <v>951</v>
      </c>
      <c r="E504">
        <v>94.94</v>
      </c>
      <c r="F504">
        <v>-4.01</v>
      </c>
      <c r="G504" s="129">
        <v>838180</v>
      </c>
      <c r="H504">
        <v>0.21015201455794699</v>
      </c>
      <c r="I504">
        <v>294438</v>
      </c>
      <c r="J504">
        <v>0</v>
      </c>
      <c r="K504">
        <v>0.56631599241061303</v>
      </c>
      <c r="L504" s="130">
        <v>406625.83319999999</v>
      </c>
      <c r="M504" s="129">
        <v>44841</v>
      </c>
      <c r="N504">
        <v>68</v>
      </c>
      <c r="O504">
        <v>29.308949999999999</v>
      </c>
      <c r="P504">
        <v>46</v>
      </c>
      <c r="Q504">
        <v>42.84</v>
      </c>
      <c r="R504">
        <v>13494.4</v>
      </c>
      <c r="S504">
        <v>1594.0412389999999</v>
      </c>
      <c r="T504">
        <v>1928.81982816048</v>
      </c>
      <c r="U504">
        <v>0.26308248038995702</v>
      </c>
      <c r="V504">
        <v>0.15846558973497199</v>
      </c>
      <c r="W504">
        <v>1.7112241724130201E-2</v>
      </c>
      <c r="X504">
        <v>11152.3</v>
      </c>
      <c r="Y504">
        <v>94.95</v>
      </c>
      <c r="Z504">
        <v>73330.2964718273</v>
      </c>
      <c r="AA504">
        <v>18.2710280373832</v>
      </c>
      <c r="AB504">
        <v>16.788217367035301</v>
      </c>
      <c r="AC504">
        <v>13</v>
      </c>
      <c r="AD504">
        <v>122.61855684615399</v>
      </c>
      <c r="AE504">
        <v>0.22109999999999999</v>
      </c>
      <c r="AF504">
        <v>0.107616644419626</v>
      </c>
      <c r="AG504">
        <v>0.18849613874471399</v>
      </c>
      <c r="AH504">
        <v>0.29999754309177101</v>
      </c>
      <c r="AI504">
        <v>146.88139445305799</v>
      </c>
      <c r="AJ504">
        <v>7.4266322847929596</v>
      </c>
      <c r="AK504">
        <v>1.63146270314135</v>
      </c>
      <c r="AL504">
        <v>2.8378697332735401</v>
      </c>
      <c r="AM504">
        <v>0.2</v>
      </c>
      <c r="AN504">
        <v>2.0180486916562099</v>
      </c>
      <c r="AO504">
        <v>78</v>
      </c>
      <c r="AP504">
        <v>2.1377672209026099E-2</v>
      </c>
      <c r="AQ504">
        <v>5.4</v>
      </c>
      <c r="AR504">
        <v>3.8817461768145201</v>
      </c>
      <c r="AS504">
        <v>-13255.38</v>
      </c>
      <c r="AT504">
        <v>0.320659486052634</v>
      </c>
      <c r="AU504">
        <v>21510695.920000002</v>
      </c>
    </row>
    <row r="505" spans="1:47" ht="15" x14ac:dyDescent="0.25">
      <c r="A505" t="s">
        <v>1476</v>
      </c>
      <c r="B505" t="s">
        <v>608</v>
      </c>
      <c r="C505" t="s">
        <v>138</v>
      </c>
      <c r="D505" t="s">
        <v>952</v>
      </c>
      <c r="E505">
        <v>106.788</v>
      </c>
      <c r="F505">
        <v>-8.83</v>
      </c>
      <c r="G505" s="129">
        <v>-50830</v>
      </c>
      <c r="H505">
        <v>0.62795891340316301</v>
      </c>
      <c r="I505">
        <v>194498</v>
      </c>
      <c r="J505">
        <v>0</v>
      </c>
      <c r="K505">
        <v>0.74306389955643104</v>
      </c>
      <c r="L505" s="130">
        <v>173837.83069999999</v>
      </c>
      <c r="M505" s="129">
        <v>51576</v>
      </c>
      <c r="N505">
        <v>13</v>
      </c>
      <c r="O505">
        <v>1.242518</v>
      </c>
      <c r="P505">
        <v>0</v>
      </c>
      <c r="Q505">
        <v>-4.9000000000000004</v>
      </c>
      <c r="R505">
        <v>11321</v>
      </c>
      <c r="S505">
        <v>1014.181638</v>
      </c>
      <c r="T505">
        <v>1080.5853683263999</v>
      </c>
      <c r="U505">
        <v>9.6826703738842501E-2</v>
      </c>
      <c r="V505">
        <v>7.6351887175460806E-2</v>
      </c>
      <c r="W505">
        <v>5.8932096343081303E-3</v>
      </c>
      <c r="X505">
        <v>10625.3</v>
      </c>
      <c r="Y505">
        <v>63.72</v>
      </c>
      <c r="Z505">
        <v>68641.427809165107</v>
      </c>
      <c r="AA505">
        <v>15.1666666666667</v>
      </c>
      <c r="AB505">
        <v>15.9162215630885</v>
      </c>
      <c r="AC505">
        <v>7</v>
      </c>
      <c r="AD505">
        <v>144.88309114285701</v>
      </c>
      <c r="AE505">
        <v>0.18429999999999999</v>
      </c>
      <c r="AF505">
        <v>0.109663920396451</v>
      </c>
      <c r="AG505">
        <v>0.17094000303704901</v>
      </c>
      <c r="AH505">
        <v>0.28196304048689302</v>
      </c>
      <c r="AI505">
        <v>197.20333370894701</v>
      </c>
      <c r="AJ505">
        <v>6.3040662999999997</v>
      </c>
      <c r="AK505">
        <v>0.90236355000000001</v>
      </c>
      <c r="AL505">
        <v>3.0566721499999998</v>
      </c>
      <c r="AM505">
        <v>1.21</v>
      </c>
      <c r="AN505">
        <v>1.2738775334883701</v>
      </c>
      <c r="AO505">
        <v>50</v>
      </c>
      <c r="AP505">
        <v>0</v>
      </c>
      <c r="AQ505">
        <v>6.88</v>
      </c>
      <c r="AR505">
        <v>3.7702552625414101</v>
      </c>
      <c r="AS505">
        <v>-41918.980000000003</v>
      </c>
      <c r="AT505">
        <v>0.65473697939522602</v>
      </c>
      <c r="AU505">
        <v>11481506.960000001</v>
      </c>
    </row>
    <row r="506" spans="1:47" ht="15" x14ac:dyDescent="0.25">
      <c r="A506" t="s">
        <v>1477</v>
      </c>
      <c r="B506" t="s">
        <v>280</v>
      </c>
      <c r="C506" t="s">
        <v>281</v>
      </c>
      <c r="D506" t="s">
        <v>952</v>
      </c>
      <c r="E506">
        <v>86.992999999999995</v>
      </c>
      <c r="F506">
        <v>-13.35</v>
      </c>
      <c r="G506" s="129">
        <v>3415604</v>
      </c>
      <c r="H506">
        <v>0.55730882033602203</v>
      </c>
      <c r="I506">
        <v>3250835</v>
      </c>
      <c r="J506">
        <v>0</v>
      </c>
      <c r="K506">
        <v>0.655792549542905</v>
      </c>
      <c r="L506" s="130">
        <v>155162.04139999999</v>
      </c>
      <c r="M506" s="129">
        <v>43440.5</v>
      </c>
      <c r="N506">
        <v>38</v>
      </c>
      <c r="O506">
        <v>19.501158</v>
      </c>
      <c r="P506">
        <v>0</v>
      </c>
      <c r="Q506">
        <v>-68.180000000000007</v>
      </c>
      <c r="R506">
        <v>13268</v>
      </c>
      <c r="S506">
        <v>1883.6745169999999</v>
      </c>
      <c r="T506">
        <v>2303.18950897476</v>
      </c>
      <c r="U506">
        <v>0.47762257007801301</v>
      </c>
      <c r="V506">
        <v>0.13668804492299699</v>
      </c>
      <c r="W506">
        <v>1.0307731948788699E-2</v>
      </c>
      <c r="X506">
        <v>10851.3</v>
      </c>
      <c r="Y506">
        <v>130.74</v>
      </c>
      <c r="Z506">
        <v>63814.519045433699</v>
      </c>
      <c r="AA506">
        <v>15.373417721519001</v>
      </c>
      <c r="AB506">
        <v>14.4077904007955</v>
      </c>
      <c r="AC506">
        <v>19</v>
      </c>
      <c r="AD506">
        <v>99.140764052631596</v>
      </c>
      <c r="AE506">
        <v>0.22109999999999999</v>
      </c>
      <c r="AF506">
        <v>0.112885514985633</v>
      </c>
      <c r="AG506">
        <v>0.174557544980604</v>
      </c>
      <c r="AH506">
        <v>0.288968459827183</v>
      </c>
      <c r="AI506">
        <v>197.96307516751301</v>
      </c>
      <c r="AJ506">
        <v>7.3277470782895104</v>
      </c>
      <c r="AK506">
        <v>1.60434244753257</v>
      </c>
      <c r="AL506">
        <v>3.3891814115388099</v>
      </c>
      <c r="AM506">
        <v>2.5</v>
      </c>
      <c r="AN506">
        <v>1.4621577936102199</v>
      </c>
      <c r="AO506">
        <v>81</v>
      </c>
      <c r="AP506">
        <v>5.5555555555555601E-2</v>
      </c>
      <c r="AQ506">
        <v>16.53</v>
      </c>
      <c r="AR506">
        <v>3.8093732277629302</v>
      </c>
      <c r="AS506">
        <v>-107882.46</v>
      </c>
      <c r="AT506">
        <v>0.86756554615061998</v>
      </c>
      <c r="AU506">
        <v>24992632.57</v>
      </c>
    </row>
    <row r="507" spans="1:47" ht="15" x14ac:dyDescent="0.25">
      <c r="A507" t="s">
        <v>1478</v>
      </c>
      <c r="B507" t="s">
        <v>293</v>
      </c>
      <c r="C507" t="s">
        <v>294</v>
      </c>
      <c r="D507" t="s">
        <v>953</v>
      </c>
      <c r="E507">
        <v>102.485</v>
      </c>
      <c r="F507">
        <v>10.79</v>
      </c>
      <c r="G507" s="129">
        <v>-5570247</v>
      </c>
      <c r="H507">
        <v>-5.3124712605712504E-3</v>
      </c>
      <c r="I507">
        <v>-4222009</v>
      </c>
      <c r="J507">
        <v>1.19381482157915E-2</v>
      </c>
      <c r="K507">
        <v>0.67749892166425096</v>
      </c>
      <c r="L507" s="130">
        <v>98427.807000000001</v>
      </c>
      <c r="M507" s="129">
        <v>30968</v>
      </c>
      <c r="N507">
        <v>132</v>
      </c>
      <c r="O507">
        <v>64.606660000000005</v>
      </c>
      <c r="P507">
        <v>1.36</v>
      </c>
      <c r="Q507">
        <v>609.20000000000005</v>
      </c>
      <c r="R507">
        <v>14790</v>
      </c>
      <c r="S507">
        <v>2845.144722</v>
      </c>
      <c r="T507">
        <v>3926.1731157867398</v>
      </c>
      <c r="U507">
        <v>0.99593296224598904</v>
      </c>
      <c r="V507">
        <v>0.16514109014100301</v>
      </c>
      <c r="W507">
        <v>3.5147596966422399E-4</v>
      </c>
      <c r="X507">
        <v>10717.8</v>
      </c>
      <c r="Y507">
        <v>162.25</v>
      </c>
      <c r="Z507">
        <v>61774.007704160198</v>
      </c>
      <c r="AA507">
        <v>14.579268292682899</v>
      </c>
      <c r="AB507">
        <v>17.535560690292801</v>
      </c>
      <c r="AC507">
        <v>20.5</v>
      </c>
      <c r="AD507">
        <v>138.78754741463399</v>
      </c>
      <c r="AE507">
        <v>0.34399999999999997</v>
      </c>
      <c r="AF507">
        <v>0.109271325153826</v>
      </c>
      <c r="AG507">
        <v>0.18893469068551999</v>
      </c>
      <c r="AH507">
        <v>0.300391654934686</v>
      </c>
      <c r="AI507">
        <v>180.04567431631699</v>
      </c>
      <c r="AJ507">
        <v>27.677864173382101</v>
      </c>
      <c r="AK507">
        <v>1.55191232508746</v>
      </c>
      <c r="AL507">
        <v>3.0343495439780099</v>
      </c>
      <c r="AM507">
        <v>4.7</v>
      </c>
      <c r="AN507">
        <v>1.2721150172103199</v>
      </c>
      <c r="AO507">
        <v>7</v>
      </c>
      <c r="AP507">
        <v>4.9504950495049497E-3</v>
      </c>
      <c r="AQ507">
        <v>109.43</v>
      </c>
      <c r="AR507">
        <v>2.46484886277812</v>
      </c>
      <c r="AS507">
        <v>861008.58</v>
      </c>
      <c r="AT507">
        <v>0.83667878256430706</v>
      </c>
      <c r="AU507">
        <v>42079748.920000002</v>
      </c>
    </row>
    <row r="508" spans="1:47" ht="15" x14ac:dyDescent="0.25">
      <c r="A508" t="s">
        <v>1479</v>
      </c>
      <c r="B508" t="s">
        <v>295</v>
      </c>
      <c r="C508" t="s">
        <v>97</v>
      </c>
      <c r="D508" t="s">
        <v>954</v>
      </c>
      <c r="E508">
        <v>88.98</v>
      </c>
      <c r="F508">
        <v>2.12</v>
      </c>
      <c r="G508" s="129">
        <v>3577013</v>
      </c>
      <c r="H508">
        <v>9.36633922282821E-2</v>
      </c>
      <c r="I508">
        <v>2903951</v>
      </c>
      <c r="J508">
        <v>0</v>
      </c>
      <c r="K508">
        <v>0.77792837471549703</v>
      </c>
      <c r="L508" s="130">
        <v>240852.30530000001</v>
      </c>
      <c r="M508" s="129">
        <v>50008</v>
      </c>
      <c r="N508">
        <v>93</v>
      </c>
      <c r="O508">
        <v>53.989064999999997</v>
      </c>
      <c r="P508">
        <v>9</v>
      </c>
      <c r="Q508">
        <v>296.23</v>
      </c>
      <c r="R508">
        <v>14493.9</v>
      </c>
      <c r="S508">
        <v>4981.4415939999999</v>
      </c>
      <c r="T508">
        <v>6236.9458997115898</v>
      </c>
      <c r="U508">
        <v>0.37364890762583503</v>
      </c>
      <c r="V508">
        <v>0.155918923336472</v>
      </c>
      <c r="W508">
        <v>2.4405494816286299E-2</v>
      </c>
      <c r="X508">
        <v>11576.2</v>
      </c>
      <c r="Y508">
        <v>317.5</v>
      </c>
      <c r="Z508">
        <v>77721.492913385795</v>
      </c>
      <c r="AA508">
        <v>15.0275229357798</v>
      </c>
      <c r="AB508">
        <v>15.689579823621999</v>
      </c>
      <c r="AC508">
        <v>38</v>
      </c>
      <c r="AD508">
        <v>131.09056826315799</v>
      </c>
      <c r="AE508">
        <v>0.22109999999999999</v>
      </c>
      <c r="AF508">
        <v>0.104568103869584</v>
      </c>
      <c r="AG508">
        <v>0.17177298221609</v>
      </c>
      <c r="AH508">
        <v>0.308116855158306</v>
      </c>
      <c r="AI508">
        <v>146.65132295838001</v>
      </c>
      <c r="AJ508">
        <v>7.8784190079872998</v>
      </c>
      <c r="AK508">
        <v>1.0842062871731</v>
      </c>
      <c r="AL508">
        <v>3.9884937340442299</v>
      </c>
      <c r="AM508">
        <v>2.65</v>
      </c>
      <c r="AN508">
        <v>0.82189492107018702</v>
      </c>
      <c r="AO508">
        <v>21</v>
      </c>
      <c r="AP508">
        <v>8.5534095388253795E-2</v>
      </c>
      <c r="AQ508">
        <v>110.14</v>
      </c>
      <c r="AR508">
        <v>4.0284320327669603</v>
      </c>
      <c r="AS508">
        <v>345247.51</v>
      </c>
      <c r="AT508">
        <v>0.35983113401083799</v>
      </c>
      <c r="AU508">
        <v>72200408.269999996</v>
      </c>
    </row>
    <row r="509" spans="1:47" ht="15" x14ac:dyDescent="0.25">
      <c r="A509" t="s">
        <v>1480</v>
      </c>
      <c r="B509" t="s">
        <v>747</v>
      </c>
      <c r="C509" t="s">
        <v>148</v>
      </c>
      <c r="D509" t="s">
        <v>951</v>
      </c>
      <c r="E509">
        <v>89.406000000000006</v>
      </c>
      <c r="F509">
        <v>-4.66</v>
      </c>
      <c r="G509" s="129">
        <v>626423</v>
      </c>
      <c r="H509">
        <v>0.68591824791127598</v>
      </c>
      <c r="I509">
        <v>626423</v>
      </c>
      <c r="J509">
        <v>2.2314470507222801E-2</v>
      </c>
      <c r="K509">
        <v>0.626101519248634</v>
      </c>
      <c r="L509" s="130">
        <v>277083.9509</v>
      </c>
      <c r="M509" s="129">
        <v>42524.5</v>
      </c>
      <c r="N509">
        <v>43</v>
      </c>
      <c r="O509">
        <v>17.413896999999999</v>
      </c>
      <c r="P509">
        <v>0</v>
      </c>
      <c r="Q509">
        <v>10.8</v>
      </c>
      <c r="R509">
        <v>14744.5</v>
      </c>
      <c r="S509">
        <v>513.27042900000004</v>
      </c>
      <c r="T509">
        <v>627.07597178628396</v>
      </c>
      <c r="U509">
        <v>0.33359698382312197</v>
      </c>
      <c r="V509">
        <v>0.167213180714917</v>
      </c>
      <c r="W509">
        <v>4.8571338989022501E-2</v>
      </c>
      <c r="X509">
        <v>12068.5</v>
      </c>
      <c r="Y509">
        <v>41</v>
      </c>
      <c r="Z509">
        <v>55763.707317073196</v>
      </c>
      <c r="AA509">
        <v>11.829268292682899</v>
      </c>
      <c r="AB509">
        <v>12.518790951219501</v>
      </c>
      <c r="AC509">
        <v>6.03</v>
      </c>
      <c r="AD509">
        <v>85.119474129353307</v>
      </c>
      <c r="AE509">
        <v>0.17199999999999999</v>
      </c>
      <c r="AF509">
        <v>0.107788438617704</v>
      </c>
      <c r="AG509">
        <v>0.17973236129513501</v>
      </c>
      <c r="AH509">
        <v>0.28932114734131398</v>
      </c>
      <c r="AI509">
        <v>224.834694304978</v>
      </c>
      <c r="AJ509">
        <v>7.7532211159348696</v>
      </c>
      <c r="AK509">
        <v>1.45925139296887</v>
      </c>
      <c r="AL509">
        <v>2.37951568877219</v>
      </c>
      <c r="AM509">
        <v>2.1</v>
      </c>
      <c r="AN509">
        <v>1.6772934018613399</v>
      </c>
      <c r="AO509">
        <v>22</v>
      </c>
      <c r="AP509">
        <v>0</v>
      </c>
      <c r="AQ509">
        <v>11.59</v>
      </c>
      <c r="AR509">
        <v>4.6896613684464699</v>
      </c>
      <c r="AS509">
        <v>-13801.4</v>
      </c>
      <c r="AT509">
        <v>0.482234418119316</v>
      </c>
      <c r="AU509">
        <v>7567896.3200000003</v>
      </c>
    </row>
    <row r="510" spans="1:47" ht="15" x14ac:dyDescent="0.25">
      <c r="A510" t="s">
        <v>1481</v>
      </c>
      <c r="B510" t="s">
        <v>657</v>
      </c>
      <c r="C510" t="s">
        <v>209</v>
      </c>
      <c r="D510" t="s">
        <v>953</v>
      </c>
      <c r="E510">
        <v>81.766999999999996</v>
      </c>
      <c r="F510">
        <v>17.18</v>
      </c>
      <c r="G510" s="129">
        <v>1309252</v>
      </c>
      <c r="H510">
        <v>0.374759295377326</v>
      </c>
      <c r="I510">
        <v>1309252</v>
      </c>
      <c r="J510">
        <v>0</v>
      </c>
      <c r="K510">
        <v>0.80815698425274296</v>
      </c>
      <c r="L510" s="130">
        <v>277366.7291</v>
      </c>
      <c r="M510" s="129">
        <v>46498</v>
      </c>
      <c r="N510">
        <v>37</v>
      </c>
      <c r="O510">
        <v>95.765630999999999</v>
      </c>
      <c r="P510">
        <v>1</v>
      </c>
      <c r="Q510">
        <v>1.72</v>
      </c>
      <c r="R510">
        <v>15718.1</v>
      </c>
      <c r="S510">
        <v>1907.1511829999999</v>
      </c>
      <c r="T510">
        <v>2353.4548884084702</v>
      </c>
      <c r="U510">
        <v>0.391064086920895</v>
      </c>
      <c r="V510">
        <v>0.146926351459574</v>
      </c>
      <c r="W510">
        <v>2.1471534278465199E-2</v>
      </c>
      <c r="X510">
        <v>12737.4</v>
      </c>
      <c r="Y510">
        <v>137.9</v>
      </c>
      <c r="Z510">
        <v>72078.513415518493</v>
      </c>
      <c r="AA510">
        <v>12.410071942446001</v>
      </c>
      <c r="AB510">
        <v>13.829957817258901</v>
      </c>
      <c r="AC510">
        <v>15</v>
      </c>
      <c r="AD510">
        <v>127.1434122</v>
      </c>
      <c r="AE510">
        <v>0.34399999999999997</v>
      </c>
      <c r="AF510">
        <v>0.10874025317121699</v>
      </c>
      <c r="AG510">
        <v>0.19569099866175599</v>
      </c>
      <c r="AH510">
        <v>0.307732590157065</v>
      </c>
      <c r="AI510">
        <v>170.042628445361</v>
      </c>
      <c r="AJ510">
        <v>8.8029418711859808</v>
      </c>
      <c r="AK510">
        <v>1.6195848558574399</v>
      </c>
      <c r="AL510">
        <v>5.2074956598426798</v>
      </c>
      <c r="AM510">
        <v>2</v>
      </c>
      <c r="AN510">
        <v>1.1795733339100001</v>
      </c>
      <c r="AO510">
        <v>24</v>
      </c>
      <c r="AP510">
        <v>3.9611964430072803E-2</v>
      </c>
      <c r="AQ510">
        <v>48.79</v>
      </c>
      <c r="AR510">
        <v>5.8482060945611796</v>
      </c>
      <c r="AS510">
        <v>-143569.07</v>
      </c>
      <c r="AT510">
        <v>0.317148428185203</v>
      </c>
      <c r="AU510">
        <v>29976833.84</v>
      </c>
    </row>
    <row r="511" spans="1:47" ht="15" x14ac:dyDescent="0.25">
      <c r="A511" t="s">
        <v>1482</v>
      </c>
      <c r="B511" t="s">
        <v>296</v>
      </c>
      <c r="C511" t="s">
        <v>108</v>
      </c>
      <c r="D511" t="s">
        <v>953</v>
      </c>
      <c r="E511">
        <v>98.774000000000001</v>
      </c>
      <c r="F511">
        <v>13.35</v>
      </c>
      <c r="G511" s="129">
        <v>5251004</v>
      </c>
      <c r="H511">
        <v>0.54803686369524396</v>
      </c>
      <c r="I511">
        <v>4918735</v>
      </c>
      <c r="J511">
        <v>4.6223420871045499E-3</v>
      </c>
      <c r="K511">
        <v>0.78136890377238899</v>
      </c>
      <c r="L511" s="130">
        <v>327622.96610000002</v>
      </c>
      <c r="M511" s="129">
        <v>54269.5</v>
      </c>
      <c r="N511">
        <v>107</v>
      </c>
      <c r="O511">
        <v>203.85181</v>
      </c>
      <c r="P511">
        <v>4.4000000000000004</v>
      </c>
      <c r="Q511">
        <v>-26.01</v>
      </c>
      <c r="R511">
        <v>16335.2</v>
      </c>
      <c r="S511">
        <v>5504.056165</v>
      </c>
      <c r="T511">
        <v>6546.6525996590899</v>
      </c>
      <c r="U511">
        <v>0.229784605223046</v>
      </c>
      <c r="V511">
        <v>0.11787654586915</v>
      </c>
      <c r="W511">
        <v>4.6523512719278397E-2</v>
      </c>
      <c r="X511">
        <v>13733.7</v>
      </c>
      <c r="Y511">
        <v>360.82</v>
      </c>
      <c r="Z511">
        <v>82295.328418602105</v>
      </c>
      <c r="AA511">
        <v>14.0518134715026</v>
      </c>
      <c r="AB511">
        <v>15.254298999501099</v>
      </c>
      <c r="AC511">
        <v>30.83</v>
      </c>
      <c r="AD511">
        <v>178.52923013298701</v>
      </c>
      <c r="AE511">
        <v>0.35630000000000001</v>
      </c>
      <c r="AF511">
        <v>0.10884141247583499</v>
      </c>
      <c r="AG511">
        <v>0.18946243633461901</v>
      </c>
      <c r="AH511">
        <v>0.30062443235213798</v>
      </c>
      <c r="AI511">
        <v>144.54667179072999</v>
      </c>
      <c r="AJ511">
        <v>10.829646666071699</v>
      </c>
      <c r="AK511">
        <v>1.7870663014883199</v>
      </c>
      <c r="AL511">
        <v>6.6128469581808798</v>
      </c>
      <c r="AM511">
        <v>1</v>
      </c>
      <c r="AN511">
        <v>0.77399588273360498</v>
      </c>
      <c r="AO511">
        <v>25</v>
      </c>
      <c r="AP511">
        <v>0.12257019438444899</v>
      </c>
      <c r="AQ511">
        <v>141.47999999999999</v>
      </c>
      <c r="AR511">
        <v>6.17595935922464</v>
      </c>
      <c r="AS511">
        <v>-164777.89000000001</v>
      </c>
      <c r="AT511">
        <v>0.34562288624061999</v>
      </c>
      <c r="AU511">
        <v>89909940.489999995</v>
      </c>
    </row>
    <row r="512" spans="1:47" ht="15" x14ac:dyDescent="0.25">
      <c r="A512" t="s">
        <v>1483</v>
      </c>
      <c r="B512" t="s">
        <v>297</v>
      </c>
      <c r="C512" t="s">
        <v>135</v>
      </c>
      <c r="D512" t="s">
        <v>950</v>
      </c>
      <c r="E512">
        <v>79.367000000000004</v>
      </c>
      <c r="F512">
        <v>0.55000000000000004</v>
      </c>
      <c r="G512" s="129">
        <v>1931238</v>
      </c>
      <c r="H512">
        <v>0.69724039231922996</v>
      </c>
      <c r="I512">
        <v>1431238</v>
      </c>
      <c r="J512">
        <v>3.20088254973794E-3</v>
      </c>
      <c r="K512">
        <v>0.72016418449552899</v>
      </c>
      <c r="L512" s="130">
        <v>95863.155799999993</v>
      </c>
      <c r="M512" s="129">
        <v>32982</v>
      </c>
      <c r="N512">
        <v>19</v>
      </c>
      <c r="O512">
        <v>86.505415999999997</v>
      </c>
      <c r="P512">
        <v>0</v>
      </c>
      <c r="Q512">
        <v>245.48</v>
      </c>
      <c r="R512">
        <v>15052.8</v>
      </c>
      <c r="S512">
        <v>1606.9979530000001</v>
      </c>
      <c r="T512">
        <v>2080.4649622883599</v>
      </c>
      <c r="U512">
        <v>0.80693737448712199</v>
      </c>
      <c r="V512">
        <v>0.14402841308410799</v>
      </c>
      <c r="W512">
        <v>1.5727260232546201E-2</v>
      </c>
      <c r="X512">
        <v>11627.2</v>
      </c>
      <c r="Y512">
        <v>120.85</v>
      </c>
      <c r="Z512">
        <v>67446.019859329695</v>
      </c>
      <c r="AA512">
        <v>14.3333333333333</v>
      </c>
      <c r="AB512">
        <v>13.2974592718246</v>
      </c>
      <c r="AC512">
        <v>13.25</v>
      </c>
      <c r="AD512">
        <v>121.282864377358</v>
      </c>
      <c r="AE512">
        <v>0.25800000000000001</v>
      </c>
      <c r="AF512">
        <v>0.124578322796553</v>
      </c>
      <c r="AG512">
        <v>0.14657822496641501</v>
      </c>
      <c r="AH512">
        <v>0.27115654776296799</v>
      </c>
      <c r="AI512">
        <v>177.47626838451899</v>
      </c>
      <c r="AJ512">
        <v>12.665088638307999</v>
      </c>
      <c r="AK512">
        <v>1.4422888178286399</v>
      </c>
      <c r="AL512">
        <v>3.5364531703622699</v>
      </c>
      <c r="AM512">
        <v>2.8</v>
      </c>
      <c r="AN512">
        <v>0.65294680083184498</v>
      </c>
      <c r="AO512">
        <v>6</v>
      </c>
      <c r="AP512">
        <v>7.2434607645875296E-2</v>
      </c>
      <c r="AQ512">
        <v>74.17</v>
      </c>
      <c r="AR512">
        <v>3.4467254255237001</v>
      </c>
      <c r="AS512">
        <v>122483.52</v>
      </c>
      <c r="AT512">
        <v>0.658488012951992</v>
      </c>
      <c r="AU512">
        <v>24189895.469999999</v>
      </c>
    </row>
    <row r="513" spans="1:47" ht="15" x14ac:dyDescent="0.25">
      <c r="A513" t="s">
        <v>1484</v>
      </c>
      <c r="B513" t="s">
        <v>776</v>
      </c>
      <c r="C513" t="s">
        <v>129</v>
      </c>
      <c r="D513" t="s">
        <v>951</v>
      </c>
      <c r="E513">
        <v>85.725999999999999</v>
      </c>
      <c r="F513">
        <v>-2.59</v>
      </c>
      <c r="G513" s="129">
        <v>-710194</v>
      </c>
      <c r="H513">
        <v>1.1078585174405899</v>
      </c>
      <c r="I513">
        <v>-717616</v>
      </c>
      <c r="J513">
        <v>3.1728550723652403E-2</v>
      </c>
      <c r="K513">
        <v>0.68737670809154805</v>
      </c>
      <c r="L513" s="130">
        <v>206230.64610000001</v>
      </c>
      <c r="M513" s="129">
        <v>40421</v>
      </c>
      <c r="N513">
        <v>21</v>
      </c>
      <c r="O513">
        <v>6.8930600000000002</v>
      </c>
      <c r="P513">
        <v>0</v>
      </c>
      <c r="Q513">
        <v>-50.73</v>
      </c>
      <c r="R513">
        <v>17178.599999999999</v>
      </c>
      <c r="S513">
        <v>406.26327400000002</v>
      </c>
      <c r="T513">
        <v>495.62344623624602</v>
      </c>
      <c r="U513">
        <v>0.53695017728823802</v>
      </c>
      <c r="V513">
        <v>0.176078711953668</v>
      </c>
      <c r="W513">
        <v>4.9229160694451504E-3</v>
      </c>
      <c r="X513">
        <v>14081.3</v>
      </c>
      <c r="Y513">
        <v>33.729999999999997</v>
      </c>
      <c r="Z513">
        <v>61046.2949896235</v>
      </c>
      <c r="AA513">
        <v>11.6111111111111</v>
      </c>
      <c r="AB513">
        <v>12.044567862437001</v>
      </c>
      <c r="AC513">
        <v>4</v>
      </c>
      <c r="AD513">
        <v>101.56581850000001</v>
      </c>
      <c r="AE513">
        <v>0.30709999999999998</v>
      </c>
      <c r="AF513">
        <v>0.121255576158615</v>
      </c>
      <c r="AG513">
        <v>0.195040110711136</v>
      </c>
      <c r="AH513">
        <v>0.32006041521718098</v>
      </c>
      <c r="AI513">
        <v>290.35851269194501</v>
      </c>
      <c r="AJ513">
        <v>7.3963838354724398</v>
      </c>
      <c r="AK513">
        <v>2.2405162679506998</v>
      </c>
      <c r="AL513">
        <v>3.2034652684762901</v>
      </c>
      <c r="AM513">
        <v>5</v>
      </c>
      <c r="AN513">
        <v>0.84970223886679397</v>
      </c>
      <c r="AO513">
        <v>51</v>
      </c>
      <c r="AP513">
        <v>0</v>
      </c>
      <c r="AQ513">
        <v>2.2200000000000002</v>
      </c>
      <c r="AR513">
        <v>5.9042072090213402</v>
      </c>
      <c r="AS513">
        <v>-42972.3</v>
      </c>
      <c r="AT513">
        <v>0.53430049073711405</v>
      </c>
      <c r="AU513">
        <v>6979022.6500000004</v>
      </c>
    </row>
    <row r="514" spans="1:47" ht="15" x14ac:dyDescent="0.25">
      <c r="A514" t="s">
        <v>1485</v>
      </c>
      <c r="B514" t="s">
        <v>499</v>
      </c>
      <c r="C514" t="s">
        <v>391</v>
      </c>
      <c r="D514" t="s">
        <v>951</v>
      </c>
      <c r="E514">
        <v>92.441999999999993</v>
      </c>
      <c r="F514">
        <v>-7.21</v>
      </c>
      <c r="G514" s="129">
        <v>-170450</v>
      </c>
      <c r="H514">
        <v>0.226340348457017</v>
      </c>
      <c r="I514">
        <v>-170450</v>
      </c>
      <c r="J514">
        <v>0</v>
      </c>
      <c r="K514">
        <v>0.75397672333561805</v>
      </c>
      <c r="L514" s="130">
        <v>213448.30309999999</v>
      </c>
      <c r="M514" s="129">
        <v>43124</v>
      </c>
      <c r="N514">
        <v>49</v>
      </c>
      <c r="O514">
        <v>32.510128000000002</v>
      </c>
      <c r="P514">
        <v>4</v>
      </c>
      <c r="Q514">
        <v>-4.6100000000000003</v>
      </c>
      <c r="R514">
        <v>15354.1</v>
      </c>
      <c r="S514">
        <v>1108.6972880000001</v>
      </c>
      <c r="T514">
        <v>1416.63326366771</v>
      </c>
      <c r="U514">
        <v>0.40167165268650001</v>
      </c>
      <c r="V514">
        <v>0.20780583076523201</v>
      </c>
      <c r="W514">
        <v>4.5097972675838304E-3</v>
      </c>
      <c r="X514">
        <v>12016.5</v>
      </c>
      <c r="Y514">
        <v>76.209999999999994</v>
      </c>
      <c r="Z514">
        <v>62664.229759873997</v>
      </c>
      <c r="AA514">
        <v>13.307692307692299</v>
      </c>
      <c r="AB514">
        <v>14.547923999475101</v>
      </c>
      <c r="AC514">
        <v>10</v>
      </c>
      <c r="AD514">
        <v>110.8697288</v>
      </c>
      <c r="AE514">
        <v>0.30709999999999998</v>
      </c>
      <c r="AF514">
        <v>0.128935651464823</v>
      </c>
      <c r="AG514">
        <v>0.13565316430577701</v>
      </c>
      <c r="AH514">
        <v>0.27199143767981099</v>
      </c>
      <c r="AI514">
        <v>206.10495080420901</v>
      </c>
      <c r="AJ514">
        <v>7.6548386927372301</v>
      </c>
      <c r="AK514">
        <v>1.6849359322211901</v>
      </c>
      <c r="AL514">
        <v>3.3907370420291598</v>
      </c>
      <c r="AM514">
        <v>1.4</v>
      </c>
      <c r="AN514">
        <v>1.0847193589664299</v>
      </c>
      <c r="AO514">
        <v>43</v>
      </c>
      <c r="AP514">
        <v>5.2631578947368397E-2</v>
      </c>
      <c r="AQ514">
        <v>14.88</v>
      </c>
      <c r="AR514">
        <v>4.2443369896676204</v>
      </c>
      <c r="AS514">
        <v>-91951.46</v>
      </c>
      <c r="AT514">
        <v>0.48593566646801001</v>
      </c>
      <c r="AU514">
        <v>17023032.43</v>
      </c>
    </row>
    <row r="515" spans="1:47" ht="15" x14ac:dyDescent="0.25">
      <c r="A515" t="s">
        <v>1486</v>
      </c>
      <c r="B515" t="s">
        <v>613</v>
      </c>
      <c r="C515" t="s">
        <v>614</v>
      </c>
      <c r="D515" t="s">
        <v>952</v>
      </c>
      <c r="E515">
        <v>77.944999999999993</v>
      </c>
      <c r="F515">
        <v>-12.72</v>
      </c>
      <c r="G515" s="129">
        <v>2586925</v>
      </c>
      <c r="H515">
        <v>0.89209513063557899</v>
      </c>
      <c r="I515">
        <v>2529010</v>
      </c>
      <c r="J515">
        <v>7.9907859330410908E-3</v>
      </c>
      <c r="K515">
        <v>0.59505977013939804</v>
      </c>
      <c r="L515" s="130">
        <v>710751.2402</v>
      </c>
      <c r="M515" s="129">
        <v>38613</v>
      </c>
      <c r="N515">
        <v>98</v>
      </c>
      <c r="O515">
        <v>27.526250000000001</v>
      </c>
      <c r="P515">
        <v>5</v>
      </c>
      <c r="Q515">
        <v>-127.26</v>
      </c>
      <c r="R515">
        <v>27878.9</v>
      </c>
      <c r="S515">
        <v>1939.6320800000001</v>
      </c>
      <c r="T515">
        <v>2439.3975089507799</v>
      </c>
      <c r="U515">
        <v>0.59567371405818403</v>
      </c>
      <c r="V515">
        <v>0.19320765358758099</v>
      </c>
      <c r="W515">
        <v>3.5139509550697898E-3</v>
      </c>
      <c r="X515">
        <v>22167.3</v>
      </c>
      <c r="Y515">
        <v>211.79</v>
      </c>
      <c r="Z515">
        <v>67016.041314509697</v>
      </c>
      <c r="AA515">
        <v>13.2118644067797</v>
      </c>
      <c r="AB515">
        <v>9.1582798054676804</v>
      </c>
      <c r="AC515">
        <v>28</v>
      </c>
      <c r="AD515">
        <v>69.272574285714299</v>
      </c>
      <c r="AE515">
        <v>0.31940000000000002</v>
      </c>
      <c r="AF515">
        <v>0.108781481905072</v>
      </c>
      <c r="AG515">
        <v>0.208790882418463</v>
      </c>
      <c r="AH515">
        <v>0.31955414124245501</v>
      </c>
      <c r="AI515">
        <v>231.16961439408701</v>
      </c>
      <c r="AJ515">
        <v>17.976240744540402</v>
      </c>
      <c r="AK515">
        <v>1.9951872948187299</v>
      </c>
      <c r="AL515">
        <v>4.5399494183556897</v>
      </c>
      <c r="AM515">
        <v>0.5</v>
      </c>
      <c r="AN515">
        <v>1.28617412964227</v>
      </c>
      <c r="AO515">
        <v>546</v>
      </c>
      <c r="AP515">
        <v>1.0431154381084801E-2</v>
      </c>
      <c r="AQ515">
        <v>2.6</v>
      </c>
      <c r="AR515">
        <v>4.7065823916913798</v>
      </c>
      <c r="AS515">
        <v>-559937.48</v>
      </c>
      <c r="AT515">
        <v>0.51795046271524503</v>
      </c>
      <c r="AU515">
        <v>54074830.119999997</v>
      </c>
    </row>
    <row r="516" spans="1:47" ht="15" x14ac:dyDescent="0.25">
      <c r="A516" t="s">
        <v>1487</v>
      </c>
      <c r="B516" t="s">
        <v>298</v>
      </c>
      <c r="C516" t="s">
        <v>144</v>
      </c>
      <c r="D516" t="s">
        <v>953</v>
      </c>
      <c r="E516">
        <v>105.245</v>
      </c>
      <c r="F516">
        <v>17.260000000000002</v>
      </c>
      <c r="G516" s="129">
        <v>732646</v>
      </c>
      <c r="H516">
        <v>0.45516726659540602</v>
      </c>
      <c r="I516">
        <v>29524</v>
      </c>
      <c r="J516">
        <v>1.52229318341846E-2</v>
      </c>
      <c r="K516">
        <v>0.79458250886226001</v>
      </c>
      <c r="L516" s="130">
        <v>367622.80930000002</v>
      </c>
      <c r="M516" s="129">
        <v>70404.5</v>
      </c>
      <c r="N516">
        <v>108</v>
      </c>
      <c r="O516">
        <v>81.348635000000002</v>
      </c>
      <c r="P516">
        <v>3</v>
      </c>
      <c r="Q516">
        <v>-35.17</v>
      </c>
      <c r="R516">
        <v>16436.900000000001</v>
      </c>
      <c r="S516">
        <v>5849.368281</v>
      </c>
      <c r="T516">
        <v>7115.9798255165797</v>
      </c>
      <c r="U516">
        <v>0.18045793208622199</v>
      </c>
      <c r="V516">
        <v>0.106409262521865</v>
      </c>
      <c r="W516">
        <v>8.1352233974682803E-2</v>
      </c>
      <c r="X516">
        <v>13511.2</v>
      </c>
      <c r="Y516">
        <v>418.29</v>
      </c>
      <c r="Z516">
        <v>80435.813598221299</v>
      </c>
      <c r="AA516">
        <v>14.231981981982001</v>
      </c>
      <c r="AB516">
        <v>13.984002201821699</v>
      </c>
      <c r="AC516">
        <v>34.18</v>
      </c>
      <c r="AD516">
        <v>171.13423876536001</v>
      </c>
      <c r="AE516">
        <v>0.33169999999999999</v>
      </c>
      <c r="AF516">
        <v>0.11986351648299499</v>
      </c>
      <c r="AG516">
        <v>0.13458596033258899</v>
      </c>
      <c r="AH516">
        <v>0.26681160116875502</v>
      </c>
      <c r="AI516">
        <v>195.96133205072201</v>
      </c>
      <c r="AJ516">
        <v>5.6752537142857102</v>
      </c>
      <c r="AK516">
        <v>0.96830294438386</v>
      </c>
      <c r="AL516">
        <v>2.95249981243184</v>
      </c>
      <c r="AM516">
        <v>0</v>
      </c>
      <c r="AN516">
        <v>1.1220758773903401</v>
      </c>
      <c r="AO516">
        <v>17</v>
      </c>
      <c r="AP516">
        <v>8.5702597668234806E-2</v>
      </c>
      <c r="AQ516">
        <v>272.70999999999998</v>
      </c>
      <c r="AR516">
        <v>5.1305304233206197</v>
      </c>
      <c r="AS516">
        <v>261608.34</v>
      </c>
      <c r="AT516">
        <v>0.40629078735971702</v>
      </c>
      <c r="AU516">
        <v>96145367.709999993</v>
      </c>
    </row>
    <row r="517" spans="1:47" ht="15" x14ac:dyDescent="0.25">
      <c r="A517" t="s">
        <v>1488</v>
      </c>
      <c r="B517" t="s">
        <v>299</v>
      </c>
      <c r="C517" t="s">
        <v>236</v>
      </c>
      <c r="D517" t="s">
        <v>954</v>
      </c>
      <c r="E517">
        <v>94.524000000000001</v>
      </c>
      <c r="F517">
        <v>13.48</v>
      </c>
      <c r="G517" s="129">
        <v>1960064</v>
      </c>
      <c r="H517">
        <v>0.37394428455715301</v>
      </c>
      <c r="I517">
        <v>2524563</v>
      </c>
      <c r="J517">
        <v>4.5084995935547496E-3</v>
      </c>
      <c r="K517">
        <v>0.82118591726006596</v>
      </c>
      <c r="L517" s="130">
        <v>225587.51240000001</v>
      </c>
      <c r="M517" s="129">
        <v>52305.5</v>
      </c>
      <c r="N517">
        <v>224</v>
      </c>
      <c r="O517">
        <v>209.975549</v>
      </c>
      <c r="P517">
        <v>175.61</v>
      </c>
      <c r="Q517">
        <v>-88.54</v>
      </c>
      <c r="R517">
        <v>14250.2</v>
      </c>
      <c r="S517">
        <v>7826.1853780000001</v>
      </c>
      <c r="T517">
        <v>9772.1939241073796</v>
      </c>
      <c r="U517">
        <v>0.31581884220989898</v>
      </c>
      <c r="V517">
        <v>0.14033655937762499</v>
      </c>
      <c r="W517">
        <v>3.28174957012883E-2</v>
      </c>
      <c r="X517">
        <v>11412.5</v>
      </c>
      <c r="Y517">
        <v>501.3</v>
      </c>
      <c r="Z517">
        <v>74007.1662876521</v>
      </c>
      <c r="AA517">
        <v>13.370078740157499</v>
      </c>
      <c r="AB517">
        <v>15.6117801276681</v>
      </c>
      <c r="AC517">
        <v>55.66</v>
      </c>
      <c r="AD517">
        <v>140.60699565217399</v>
      </c>
      <c r="AE517">
        <v>0.36859999999999998</v>
      </c>
      <c r="AF517">
        <v>0.12980921744663901</v>
      </c>
      <c r="AG517">
        <v>0.13435017260111301</v>
      </c>
      <c r="AH517">
        <v>0.27809020017584102</v>
      </c>
      <c r="AI517">
        <v>145.68745115661599</v>
      </c>
      <c r="AJ517">
        <v>12.6178624722302</v>
      </c>
      <c r="AK517">
        <v>1.41910227973376</v>
      </c>
      <c r="AL517">
        <v>4.6456928354106397</v>
      </c>
      <c r="AM517">
        <v>1.3</v>
      </c>
      <c r="AN517">
        <v>0.98950783505518602</v>
      </c>
      <c r="AO517">
        <v>29</v>
      </c>
      <c r="AP517">
        <v>5.7642940490081701E-2</v>
      </c>
      <c r="AQ517">
        <v>141.24</v>
      </c>
      <c r="AR517">
        <v>4.4590636480294998</v>
      </c>
      <c r="AS517">
        <v>341777.06</v>
      </c>
      <c r="AT517">
        <v>0.34483665096177801</v>
      </c>
      <c r="AU517">
        <v>111524877.65000001</v>
      </c>
    </row>
    <row r="518" spans="1:47" ht="15" x14ac:dyDescent="0.25">
      <c r="A518" t="s">
        <v>1489</v>
      </c>
      <c r="B518" t="s">
        <v>558</v>
      </c>
      <c r="C518" t="s">
        <v>205</v>
      </c>
      <c r="D518" t="s">
        <v>952</v>
      </c>
      <c r="E518">
        <v>81.953000000000003</v>
      </c>
      <c r="F518">
        <v>-8.49</v>
      </c>
      <c r="G518" s="129">
        <v>343925</v>
      </c>
      <c r="H518">
        <v>0.54202083614194096</v>
      </c>
      <c r="I518">
        <v>427053</v>
      </c>
      <c r="J518">
        <v>8.9890810245028506E-3</v>
      </c>
      <c r="K518">
        <v>0.65622298069704199</v>
      </c>
      <c r="L518" s="130">
        <v>255290.35149999999</v>
      </c>
      <c r="M518" s="129">
        <v>41001.5</v>
      </c>
      <c r="N518">
        <v>18</v>
      </c>
      <c r="O518">
        <v>17.356166999999999</v>
      </c>
      <c r="P518">
        <v>0</v>
      </c>
      <c r="Q518">
        <v>41.57</v>
      </c>
      <c r="R518">
        <v>18843.099999999999</v>
      </c>
      <c r="S518">
        <v>729.28249400000004</v>
      </c>
      <c r="T518">
        <v>1041.6441013359599</v>
      </c>
      <c r="U518">
        <v>0.99304274812333604</v>
      </c>
      <c r="V518">
        <v>0.21156156533218501</v>
      </c>
      <c r="W518">
        <v>0</v>
      </c>
      <c r="X518">
        <v>13192.5</v>
      </c>
      <c r="Y518">
        <v>64.58</v>
      </c>
      <c r="Z518">
        <v>61284.050789718203</v>
      </c>
      <c r="AA518">
        <v>8.1999999999999993</v>
      </c>
      <c r="AB518">
        <v>11.2926988851037</v>
      </c>
      <c r="AC518">
        <v>8.1999999999999993</v>
      </c>
      <c r="AD518">
        <v>88.936889512195094</v>
      </c>
      <c r="AE518">
        <v>0.22109999999999999</v>
      </c>
      <c r="AF518">
        <v>0.11992950198832</v>
      </c>
      <c r="AG518">
        <v>0.16300318186274301</v>
      </c>
      <c r="AH518">
        <v>0.28516984072798301</v>
      </c>
      <c r="AI518">
        <v>194.28685203020899</v>
      </c>
      <c r="AJ518">
        <v>10.7465203613522</v>
      </c>
      <c r="AK518">
        <v>1.81931590091044</v>
      </c>
      <c r="AL518">
        <v>7.4190549791798999</v>
      </c>
      <c r="AM518">
        <v>0.5</v>
      </c>
      <c r="AN518">
        <v>1.2254621359101201</v>
      </c>
      <c r="AO518">
        <v>150</v>
      </c>
      <c r="AP518">
        <v>1.4736842105263199E-2</v>
      </c>
      <c r="AQ518">
        <v>3.05</v>
      </c>
      <c r="AR518">
        <v>4.0695906063706602</v>
      </c>
      <c r="AS518">
        <v>-243483.77</v>
      </c>
      <c r="AT518">
        <v>0.736865806809471</v>
      </c>
      <c r="AU518">
        <v>13741936.369999999</v>
      </c>
    </row>
    <row r="519" spans="1:47" ht="15" x14ac:dyDescent="0.25">
      <c r="A519" t="s">
        <v>1490</v>
      </c>
      <c r="B519" t="s">
        <v>427</v>
      </c>
      <c r="C519" t="s">
        <v>197</v>
      </c>
      <c r="D519" t="s">
        <v>954</v>
      </c>
      <c r="E519">
        <v>87.088999999999999</v>
      </c>
      <c r="F519">
        <v>7.08</v>
      </c>
      <c r="G519" s="129">
        <v>5100334</v>
      </c>
      <c r="H519">
        <v>0.58150140724394705</v>
      </c>
      <c r="I519">
        <v>5607262</v>
      </c>
      <c r="J519">
        <v>0</v>
      </c>
      <c r="K519">
        <v>0.65554518363343495</v>
      </c>
      <c r="L519" s="130">
        <v>282566.55680000002</v>
      </c>
      <c r="M519" s="129">
        <v>42886.5</v>
      </c>
      <c r="N519">
        <v>256</v>
      </c>
      <c r="O519">
        <v>76.238935999999995</v>
      </c>
      <c r="P519">
        <v>13.28</v>
      </c>
      <c r="Q519">
        <v>-10.66</v>
      </c>
      <c r="R519">
        <v>14744.7</v>
      </c>
      <c r="S519">
        <v>2785.7194840000002</v>
      </c>
      <c r="T519">
        <v>3364.6448660374499</v>
      </c>
      <c r="U519">
        <v>0.39227409086822501</v>
      </c>
      <c r="V519">
        <v>0.13695194049193801</v>
      </c>
      <c r="W519">
        <v>2.46928236655145E-2</v>
      </c>
      <c r="X519">
        <v>12207.7</v>
      </c>
      <c r="Y519">
        <v>183.1</v>
      </c>
      <c r="Z519">
        <v>73501.456034953604</v>
      </c>
      <c r="AA519">
        <v>15.3478260869565</v>
      </c>
      <c r="AB519">
        <v>15.2141970726379</v>
      </c>
      <c r="AC519">
        <v>13.1</v>
      </c>
      <c r="AD519">
        <v>212.650342290076</v>
      </c>
      <c r="AE519">
        <v>0.43</v>
      </c>
      <c r="AF519">
        <v>0.105637611285403</v>
      </c>
      <c r="AG519">
        <v>0.16575189288164399</v>
      </c>
      <c r="AH519">
        <v>0.27538024753450102</v>
      </c>
      <c r="AI519">
        <v>173.29203560253401</v>
      </c>
      <c r="AJ519">
        <v>8.6698944780141805</v>
      </c>
      <c r="AK519">
        <v>1.7933734720130601</v>
      </c>
      <c r="AL519">
        <v>3.0148869481276801</v>
      </c>
      <c r="AM519">
        <v>2</v>
      </c>
      <c r="AN519">
        <v>0.89017249280698696</v>
      </c>
      <c r="AO519">
        <v>138</v>
      </c>
      <c r="AP519">
        <v>8.3333333333333301E-2</v>
      </c>
      <c r="AQ519">
        <v>7.04</v>
      </c>
      <c r="AR519">
        <v>4.43657899786818</v>
      </c>
      <c r="AS519">
        <v>47278.130000000099</v>
      </c>
      <c r="AT519">
        <v>0.457727350985495</v>
      </c>
      <c r="AU519">
        <v>41074547.850000001</v>
      </c>
    </row>
    <row r="520" spans="1:47" ht="15" x14ac:dyDescent="0.25">
      <c r="A520" t="s">
        <v>1491</v>
      </c>
      <c r="B520" t="s">
        <v>300</v>
      </c>
      <c r="C520" t="s">
        <v>97</v>
      </c>
      <c r="D520" t="s">
        <v>950</v>
      </c>
      <c r="E520">
        <v>90.281999999999996</v>
      </c>
      <c r="F520">
        <v>1.32</v>
      </c>
      <c r="G520" s="129">
        <v>-799968</v>
      </c>
      <c r="H520">
        <v>0.14060799738214599</v>
      </c>
      <c r="I520">
        <v>-763640</v>
      </c>
      <c r="J520">
        <v>0</v>
      </c>
      <c r="K520">
        <v>0.71696636424361104</v>
      </c>
      <c r="L520" s="130">
        <v>197076.78080000001</v>
      </c>
      <c r="M520" s="129">
        <v>45702</v>
      </c>
      <c r="N520">
        <v>55</v>
      </c>
      <c r="O520">
        <v>52.922364999999999</v>
      </c>
      <c r="P520">
        <v>4</v>
      </c>
      <c r="Q520">
        <v>-82.73</v>
      </c>
      <c r="R520">
        <v>15042.4</v>
      </c>
      <c r="S520">
        <v>2392.6931530000002</v>
      </c>
      <c r="T520">
        <v>3018.7566572759001</v>
      </c>
      <c r="U520">
        <v>0.34426031769565602</v>
      </c>
      <c r="V520">
        <v>0.15843991007567401</v>
      </c>
      <c r="W520">
        <v>5.7119448362462001E-2</v>
      </c>
      <c r="X520">
        <v>11922.7</v>
      </c>
      <c r="Y520">
        <v>156.86000000000001</v>
      </c>
      <c r="Z520">
        <v>70577.474180798206</v>
      </c>
      <c r="AA520">
        <v>12.4125</v>
      </c>
      <c r="AB520">
        <v>15.2536857898763</v>
      </c>
      <c r="AC520">
        <v>19.8</v>
      </c>
      <c r="AD520">
        <v>120.843088535354</v>
      </c>
      <c r="AE520">
        <v>0.34399999999999997</v>
      </c>
      <c r="AF520">
        <v>0.112371924438688</v>
      </c>
      <c r="AG520">
        <v>0.18453258183875501</v>
      </c>
      <c r="AH520">
        <v>0.29924469172680301</v>
      </c>
      <c r="AI520">
        <v>152.47755423321499</v>
      </c>
      <c r="AJ520">
        <v>7.3873395425839803</v>
      </c>
      <c r="AK520">
        <v>1.49189045917025</v>
      </c>
      <c r="AL520">
        <v>3.5057767136654698</v>
      </c>
      <c r="AM520">
        <v>1.25</v>
      </c>
      <c r="AN520">
        <v>0.65013182285330895</v>
      </c>
      <c r="AO520">
        <v>14</v>
      </c>
      <c r="AP520">
        <v>5.3583855254001403E-2</v>
      </c>
      <c r="AQ520">
        <v>96.79</v>
      </c>
      <c r="AR520">
        <v>5.0065840302753299</v>
      </c>
      <c r="AS520">
        <v>47792.8100000001</v>
      </c>
      <c r="AT520">
        <v>0.40624143964819998</v>
      </c>
      <c r="AU520">
        <v>35991814.5</v>
      </c>
    </row>
    <row r="521" spans="1:47" ht="15" x14ac:dyDescent="0.25">
      <c r="A521" t="s">
        <v>1492</v>
      </c>
      <c r="B521" t="s">
        <v>644</v>
      </c>
      <c r="C521" t="s">
        <v>146</v>
      </c>
      <c r="D521" t="s">
        <v>951</v>
      </c>
      <c r="E521">
        <v>91.358999999999995</v>
      </c>
      <c r="F521">
        <v>-10.5</v>
      </c>
      <c r="G521" s="129">
        <v>2801042</v>
      </c>
      <c r="H521">
        <v>0.48932529495931099</v>
      </c>
      <c r="I521">
        <v>3092978</v>
      </c>
      <c r="J521">
        <v>0</v>
      </c>
      <c r="K521">
        <v>0.71102833048504899</v>
      </c>
      <c r="L521" s="130">
        <v>178166.3732</v>
      </c>
      <c r="M521" s="129">
        <v>53336</v>
      </c>
      <c r="N521">
        <v>220</v>
      </c>
      <c r="O521">
        <v>69.103155000000001</v>
      </c>
      <c r="P521">
        <v>10</v>
      </c>
      <c r="Q521">
        <v>9.23</v>
      </c>
      <c r="R521">
        <v>13171</v>
      </c>
      <c r="S521">
        <v>4420.229703</v>
      </c>
      <c r="T521">
        <v>5674.4817163556399</v>
      </c>
      <c r="U521">
        <v>0.38109383090582799</v>
      </c>
      <c r="V521">
        <v>0.20946163688543501</v>
      </c>
      <c r="W521">
        <v>8.7389243535880602E-3</v>
      </c>
      <c r="X521">
        <v>10259.700000000001</v>
      </c>
      <c r="Y521">
        <v>257.95999999999998</v>
      </c>
      <c r="Z521">
        <v>75975.740308574997</v>
      </c>
      <c r="AA521">
        <v>12.906716417910401</v>
      </c>
      <c r="AB521">
        <v>17.135329907737599</v>
      </c>
      <c r="AC521">
        <v>22.5</v>
      </c>
      <c r="AD521">
        <v>196.454653466667</v>
      </c>
      <c r="AE521">
        <v>0.27029999999999998</v>
      </c>
      <c r="AF521">
        <v>0.105991434088166</v>
      </c>
      <c r="AG521">
        <v>0.158664557241222</v>
      </c>
      <c r="AH521">
        <v>0.27227897314176602</v>
      </c>
      <c r="AI521">
        <v>169.93528627939699</v>
      </c>
      <c r="AJ521">
        <v>6.9882302673356804</v>
      </c>
      <c r="AK521">
        <v>1.4164705858859601</v>
      </c>
      <c r="AL521">
        <v>3.3005174844538998</v>
      </c>
      <c r="AM521">
        <v>3.7</v>
      </c>
      <c r="AN521">
        <v>1.19908901897034</v>
      </c>
      <c r="AO521">
        <v>152</v>
      </c>
      <c r="AP521">
        <v>2.00231035810551E-2</v>
      </c>
      <c r="AQ521">
        <v>16.13</v>
      </c>
      <c r="AR521">
        <v>4.9495112485558499</v>
      </c>
      <c r="AS521">
        <v>-155701.71</v>
      </c>
      <c r="AT521">
        <v>0.45713184914493998</v>
      </c>
      <c r="AU521">
        <v>58218697.75</v>
      </c>
    </row>
    <row r="522" spans="1:47" ht="15" x14ac:dyDescent="0.25">
      <c r="A522" t="s">
        <v>1493</v>
      </c>
      <c r="B522" t="s">
        <v>433</v>
      </c>
      <c r="C522" t="s">
        <v>292</v>
      </c>
      <c r="D522" t="s">
        <v>954</v>
      </c>
      <c r="E522">
        <v>79.566999999999993</v>
      </c>
      <c r="F522">
        <v>2.64</v>
      </c>
      <c r="G522" s="129">
        <v>808058</v>
      </c>
      <c r="H522">
        <v>0.45193228688128001</v>
      </c>
      <c r="I522">
        <v>1136293</v>
      </c>
      <c r="J522">
        <v>0</v>
      </c>
      <c r="K522">
        <v>0.77017329042924199</v>
      </c>
      <c r="L522" s="130">
        <v>142444.8015</v>
      </c>
      <c r="M522" s="129">
        <v>39723</v>
      </c>
      <c r="N522">
        <v>129</v>
      </c>
      <c r="O522">
        <v>136.690403</v>
      </c>
      <c r="P522">
        <v>2</v>
      </c>
      <c r="Q522">
        <v>73.42</v>
      </c>
      <c r="R522">
        <v>15005.4</v>
      </c>
      <c r="S522">
        <v>2557.518157</v>
      </c>
      <c r="T522">
        <v>3335.4940904170899</v>
      </c>
      <c r="U522">
        <v>0.66424737566389103</v>
      </c>
      <c r="V522">
        <v>0.166058801904334</v>
      </c>
      <c r="W522">
        <v>8.7339686480278594E-2</v>
      </c>
      <c r="X522">
        <v>11505.5</v>
      </c>
      <c r="Y522">
        <v>162.13999999999999</v>
      </c>
      <c r="Z522">
        <v>68213.607376341402</v>
      </c>
      <c r="AA522">
        <v>17.374233128834401</v>
      </c>
      <c r="AB522">
        <v>15.773517682249899</v>
      </c>
      <c r="AC522">
        <v>14</v>
      </c>
      <c r="AD522">
        <v>182.67986835714299</v>
      </c>
      <c r="AE522">
        <v>0.34399999999999997</v>
      </c>
      <c r="AF522">
        <v>0.10848603966632001</v>
      </c>
      <c r="AG522">
        <v>0.201394720722709</v>
      </c>
      <c r="AH522">
        <v>0.31217231632430198</v>
      </c>
      <c r="AI522">
        <v>215.558586941442</v>
      </c>
      <c r="AJ522">
        <v>8.6139780516783198</v>
      </c>
      <c r="AK522">
        <v>1.2368791481874499</v>
      </c>
      <c r="AL522">
        <v>3.6440830589793101</v>
      </c>
      <c r="AM522">
        <v>4.5</v>
      </c>
      <c r="AN522">
        <v>0.94424811547444698</v>
      </c>
      <c r="AO522">
        <v>43</v>
      </c>
      <c r="AP522">
        <v>3.3764772087788398E-3</v>
      </c>
      <c r="AQ522">
        <v>40.19</v>
      </c>
      <c r="AR522">
        <v>4.7271960502253902</v>
      </c>
      <c r="AS522">
        <v>-252718.81</v>
      </c>
      <c r="AT522">
        <v>0.50500130232311002</v>
      </c>
      <c r="AU522">
        <v>38376473.030000001</v>
      </c>
    </row>
    <row r="523" spans="1:47" ht="15" x14ac:dyDescent="0.25">
      <c r="A523" t="s">
        <v>1494</v>
      </c>
      <c r="B523" t="s">
        <v>516</v>
      </c>
      <c r="C523" t="s">
        <v>144</v>
      </c>
      <c r="D523" t="s">
        <v>954</v>
      </c>
      <c r="E523">
        <v>90.275000000000006</v>
      </c>
      <c r="F523">
        <v>3.09</v>
      </c>
      <c r="G523" s="129">
        <v>-652971</v>
      </c>
      <c r="H523">
        <v>0.463294840337027</v>
      </c>
      <c r="I523">
        <v>-352971</v>
      </c>
      <c r="J523">
        <v>7.8509815187750992E-3</v>
      </c>
      <c r="K523">
        <v>0.76591103504361002</v>
      </c>
      <c r="L523" s="130">
        <v>219736.66899999999</v>
      </c>
      <c r="M523" s="129">
        <v>53393</v>
      </c>
      <c r="N523">
        <v>70</v>
      </c>
      <c r="O523">
        <v>43.120831000000003</v>
      </c>
      <c r="P523">
        <v>0</v>
      </c>
      <c r="Q523">
        <v>169.79</v>
      </c>
      <c r="R523">
        <v>14325.2</v>
      </c>
      <c r="S523">
        <v>1914.021119</v>
      </c>
      <c r="T523">
        <v>2438.3815677337898</v>
      </c>
      <c r="U523">
        <v>0.42800707467011001</v>
      </c>
      <c r="V523">
        <v>0.19058709038204699</v>
      </c>
      <c r="W523">
        <v>2.08984109960597E-3</v>
      </c>
      <c r="X523">
        <v>11244.7</v>
      </c>
      <c r="Y523">
        <v>128.22</v>
      </c>
      <c r="Z523">
        <v>72070.073623459699</v>
      </c>
      <c r="AA523">
        <v>13.753846153846199</v>
      </c>
      <c r="AB523">
        <v>14.927633122757801</v>
      </c>
      <c r="AC523">
        <v>17.07</v>
      </c>
      <c r="AD523">
        <v>112.12777498535399</v>
      </c>
      <c r="AE523">
        <v>0.34399999999999997</v>
      </c>
      <c r="AF523">
        <v>0.132153424559076</v>
      </c>
      <c r="AG523">
        <v>0.12895258061960499</v>
      </c>
      <c r="AH523">
        <v>0.26525181756431698</v>
      </c>
      <c r="AI523">
        <v>196.26272472701999</v>
      </c>
      <c r="AJ523">
        <v>6.2730514493505902</v>
      </c>
      <c r="AK523">
        <v>0.98990685503299602</v>
      </c>
      <c r="AL523">
        <v>1.2952085047024999</v>
      </c>
      <c r="AM523">
        <v>0.5</v>
      </c>
      <c r="AN523">
        <v>0.87143651929337995</v>
      </c>
      <c r="AO523">
        <v>24</v>
      </c>
      <c r="AP523">
        <v>0.40396039603960399</v>
      </c>
      <c r="AQ523">
        <v>39.380000000000003</v>
      </c>
      <c r="AR523">
        <v>4.5647598920263901</v>
      </c>
      <c r="AS523">
        <v>-33708.83</v>
      </c>
      <c r="AT523">
        <v>0.35696227515519602</v>
      </c>
      <c r="AU523">
        <v>27418828.84</v>
      </c>
    </row>
    <row r="524" spans="1:47" ht="15" x14ac:dyDescent="0.25">
      <c r="A524" t="s">
        <v>1495</v>
      </c>
      <c r="B524" t="s">
        <v>301</v>
      </c>
      <c r="C524" t="s">
        <v>180</v>
      </c>
      <c r="D524" t="s">
        <v>951</v>
      </c>
      <c r="E524">
        <v>81.081999999999994</v>
      </c>
      <c r="F524">
        <v>-4.45</v>
      </c>
      <c r="G524" s="129">
        <v>-881629</v>
      </c>
      <c r="H524">
        <v>0.45134617118945097</v>
      </c>
      <c r="I524">
        <v>-970122</v>
      </c>
      <c r="J524">
        <v>0</v>
      </c>
      <c r="K524">
        <v>0.74267872532394896</v>
      </c>
      <c r="L524" s="130">
        <v>152849.14850000001</v>
      </c>
      <c r="M524" s="129">
        <v>36874</v>
      </c>
      <c r="N524">
        <v>71</v>
      </c>
      <c r="O524">
        <v>162.439729</v>
      </c>
      <c r="P524">
        <v>9.14</v>
      </c>
      <c r="Q524">
        <v>-124.48</v>
      </c>
      <c r="R524">
        <v>13914.3</v>
      </c>
      <c r="S524">
        <v>2397.1764990000001</v>
      </c>
      <c r="T524">
        <v>3043.7866342451598</v>
      </c>
      <c r="U524">
        <v>5.8070904690610298E-2</v>
      </c>
      <c r="V524">
        <v>0.17363097634806199</v>
      </c>
      <c r="W524">
        <v>4.2775406834989196E-3</v>
      </c>
      <c r="X524">
        <v>10958.4</v>
      </c>
      <c r="Y524">
        <v>160.66</v>
      </c>
      <c r="Z524">
        <v>62404.546744678199</v>
      </c>
      <c r="AA524">
        <v>12.981927710843401</v>
      </c>
      <c r="AB524">
        <v>14.9208047989543</v>
      </c>
      <c r="AC524">
        <v>26</v>
      </c>
      <c r="AD524">
        <v>92.199096115384606</v>
      </c>
      <c r="AE524">
        <v>0.50370000000000004</v>
      </c>
      <c r="AF524">
        <v>0.11155213222031</v>
      </c>
      <c r="AG524">
        <v>0.141457016281161</v>
      </c>
      <c r="AH524">
        <v>0.256906849619573</v>
      </c>
      <c r="AI524">
        <v>167.01815663845301</v>
      </c>
      <c r="AJ524">
        <v>7.7986365430150002</v>
      </c>
      <c r="AK524">
        <v>1.2988072592488999</v>
      </c>
      <c r="AL524">
        <v>3.4745438242434501</v>
      </c>
      <c r="AM524">
        <v>3.22</v>
      </c>
      <c r="AN524">
        <v>0.81508954871133199</v>
      </c>
      <c r="AO524">
        <v>41</v>
      </c>
      <c r="AP524">
        <v>5.5102040816326497E-2</v>
      </c>
      <c r="AQ524">
        <v>21.71</v>
      </c>
      <c r="AR524">
        <v>4.7256313555660103</v>
      </c>
      <c r="AS524">
        <v>-199702.36</v>
      </c>
      <c r="AT524">
        <v>0.36517961875780902</v>
      </c>
      <c r="AU524">
        <v>33354918.190000001</v>
      </c>
    </row>
    <row r="525" spans="1:47" ht="15" x14ac:dyDescent="0.25">
      <c r="A525" t="s">
        <v>1496</v>
      </c>
      <c r="B525" t="s">
        <v>387</v>
      </c>
      <c r="C525" t="s">
        <v>271</v>
      </c>
      <c r="D525" t="s">
        <v>954</v>
      </c>
      <c r="E525">
        <v>98.197999999999993</v>
      </c>
      <c r="F525">
        <v>3.56</v>
      </c>
      <c r="G525" s="129">
        <v>-1273948</v>
      </c>
      <c r="H525">
        <v>0.36567547586592403</v>
      </c>
      <c r="I525">
        <v>-1111533</v>
      </c>
      <c r="J525">
        <v>1.40999206418209E-2</v>
      </c>
      <c r="K525">
        <v>0.79499249328354704</v>
      </c>
      <c r="L525" s="130">
        <v>230482.10449999999</v>
      </c>
      <c r="M525" s="129">
        <v>49644</v>
      </c>
      <c r="N525">
        <v>115</v>
      </c>
      <c r="O525">
        <v>41.385033999999997</v>
      </c>
      <c r="P525">
        <v>0</v>
      </c>
      <c r="Q525">
        <v>-35.340000000000003</v>
      </c>
      <c r="R525">
        <v>13861.4</v>
      </c>
      <c r="S525">
        <v>2341.89813</v>
      </c>
      <c r="T525">
        <v>2680.75358871351</v>
      </c>
      <c r="U525">
        <v>0.14773908035017699</v>
      </c>
      <c r="V525">
        <v>0.113930171676596</v>
      </c>
      <c r="W525">
        <v>1.21420038027017E-2</v>
      </c>
      <c r="X525">
        <v>12109.3</v>
      </c>
      <c r="Y525">
        <v>150.03</v>
      </c>
      <c r="Z525">
        <v>75136.557155235598</v>
      </c>
      <c r="AA525">
        <v>16.248407643312099</v>
      </c>
      <c r="AB525">
        <v>15.609532293541299</v>
      </c>
      <c r="AC525">
        <v>27</v>
      </c>
      <c r="AD525">
        <v>86.736967777777807</v>
      </c>
      <c r="AE525">
        <v>0.38080000000000003</v>
      </c>
      <c r="AF525">
        <v>0.112687136904031</v>
      </c>
      <c r="AG525">
        <v>0.152428069276388</v>
      </c>
      <c r="AH525">
        <v>0.26816505149984798</v>
      </c>
      <c r="AI525">
        <v>146.17373642977401</v>
      </c>
      <c r="AJ525">
        <v>8.6722187751954305</v>
      </c>
      <c r="AK525">
        <v>1.4424058202171</v>
      </c>
      <c r="AL525">
        <v>4.22130242109814</v>
      </c>
      <c r="AM525">
        <v>2</v>
      </c>
      <c r="AN525">
        <v>1.1135398089424</v>
      </c>
      <c r="AO525">
        <v>28</v>
      </c>
      <c r="AP525">
        <v>3.6595067621320601E-2</v>
      </c>
      <c r="AQ525">
        <v>43.57</v>
      </c>
      <c r="AR525">
        <v>5.9227363557868102</v>
      </c>
      <c r="AS525">
        <v>-44837.47</v>
      </c>
      <c r="AT525">
        <v>0.42309934102708202</v>
      </c>
      <c r="AU525">
        <v>32462090.350000001</v>
      </c>
    </row>
    <row r="526" spans="1:47" ht="15" x14ac:dyDescent="0.25">
      <c r="A526" t="s">
        <v>1497</v>
      </c>
      <c r="B526" t="s">
        <v>302</v>
      </c>
      <c r="C526" t="s">
        <v>236</v>
      </c>
      <c r="D526" t="s">
        <v>950</v>
      </c>
      <c r="E526">
        <v>58.831000000000003</v>
      </c>
      <c r="F526">
        <v>-0.54</v>
      </c>
      <c r="G526" s="129">
        <v>-32787515</v>
      </c>
      <c r="H526">
        <v>0.181998752921983</v>
      </c>
      <c r="I526">
        <v>-11187515</v>
      </c>
      <c r="J526">
        <v>0</v>
      </c>
      <c r="K526">
        <v>0.80834318657142501</v>
      </c>
      <c r="L526" s="130">
        <v>83271.726999999999</v>
      </c>
      <c r="M526" s="129">
        <v>32146</v>
      </c>
      <c r="N526">
        <v>466</v>
      </c>
      <c r="O526">
        <v>7460.0655900000002</v>
      </c>
      <c r="P526">
        <v>4000.66</v>
      </c>
      <c r="Q526">
        <v>-577.02</v>
      </c>
      <c r="R526">
        <v>20791.2</v>
      </c>
      <c r="S526">
        <v>20901.445170999999</v>
      </c>
      <c r="T526">
        <v>30363.013648073302</v>
      </c>
      <c r="U526">
        <v>0.93759161467888097</v>
      </c>
      <c r="V526">
        <v>0.22305645111413799</v>
      </c>
      <c r="W526">
        <v>1.9619649677093599E-2</v>
      </c>
      <c r="X526">
        <v>14312.4</v>
      </c>
      <c r="Y526">
        <v>1487.47</v>
      </c>
      <c r="Z526">
        <v>76674.767612119904</v>
      </c>
      <c r="AA526">
        <v>15.191304347826099</v>
      </c>
      <c r="AB526">
        <v>14.051675106724799</v>
      </c>
      <c r="AC526">
        <v>320</v>
      </c>
      <c r="AD526">
        <v>65.317016159375001</v>
      </c>
      <c r="AE526">
        <v>0.54049999999999998</v>
      </c>
      <c r="AF526">
        <v>0.114256506798743</v>
      </c>
      <c r="AG526">
        <v>0.13498498990027299</v>
      </c>
      <c r="AH526">
        <v>0.26091658768515702</v>
      </c>
      <c r="AI526">
        <v>212.92527686912501</v>
      </c>
      <c r="AJ526">
        <v>17.002223846778499</v>
      </c>
      <c r="AK526">
        <v>1.5534782603810899</v>
      </c>
      <c r="AL526">
        <v>4.0756695868234303</v>
      </c>
      <c r="AM526">
        <v>2</v>
      </c>
      <c r="AN526">
        <v>0.59501749881418997</v>
      </c>
      <c r="AO526">
        <v>70</v>
      </c>
      <c r="AP526">
        <v>0.221278721278721</v>
      </c>
      <c r="AQ526">
        <v>71.760000000000005</v>
      </c>
      <c r="AR526">
        <v>4.8814684003553799</v>
      </c>
      <c r="AS526">
        <v>-1175136.5900000001</v>
      </c>
      <c r="AT526">
        <v>0.51114301859858602</v>
      </c>
      <c r="AU526">
        <v>434567165.56999999</v>
      </c>
    </row>
    <row r="527" spans="1:47" ht="15" x14ac:dyDescent="0.25">
      <c r="A527" t="s">
        <v>1498</v>
      </c>
      <c r="B527" t="s">
        <v>303</v>
      </c>
      <c r="C527" t="s">
        <v>294</v>
      </c>
      <c r="D527" t="s">
        <v>950</v>
      </c>
      <c r="E527">
        <v>80.534999999999997</v>
      </c>
      <c r="F527">
        <v>-1.44</v>
      </c>
      <c r="G527" s="129">
        <v>1405608</v>
      </c>
      <c r="H527">
        <v>0.89961257867194</v>
      </c>
      <c r="I527">
        <v>1456496</v>
      </c>
      <c r="J527">
        <v>0</v>
      </c>
      <c r="K527">
        <v>0.70688796084540295</v>
      </c>
      <c r="L527" s="130">
        <v>138728.20209999999</v>
      </c>
      <c r="M527" s="129">
        <v>37020</v>
      </c>
      <c r="N527">
        <v>15</v>
      </c>
      <c r="O527">
        <v>16.682292</v>
      </c>
      <c r="P527">
        <v>0</v>
      </c>
      <c r="Q527">
        <v>24.94</v>
      </c>
      <c r="R527">
        <v>13433.8</v>
      </c>
      <c r="S527">
        <v>826.62748899999997</v>
      </c>
      <c r="T527">
        <v>1089.3667091221901</v>
      </c>
      <c r="U527">
        <v>0.603196130826953</v>
      </c>
      <c r="V527">
        <v>0.19322930234661001</v>
      </c>
      <c r="W527">
        <v>0</v>
      </c>
      <c r="X527">
        <v>10193.799999999999</v>
      </c>
      <c r="Y527">
        <v>59.3</v>
      </c>
      <c r="Z527">
        <v>56392.900505902202</v>
      </c>
      <c r="AA527">
        <v>13.1833333333333</v>
      </c>
      <c r="AB527">
        <v>13.939755295109601</v>
      </c>
      <c r="AC527">
        <v>10</v>
      </c>
      <c r="AD527">
        <v>82.662748899999997</v>
      </c>
      <c r="AE527">
        <v>0.44230000000000003</v>
      </c>
      <c r="AF527">
        <v>0.110225522251756</v>
      </c>
      <c r="AG527">
        <v>0.21652262307620099</v>
      </c>
      <c r="AH527">
        <v>0.33194199394883001</v>
      </c>
      <c r="AI527">
        <v>152.84393718002801</v>
      </c>
      <c r="AJ527">
        <v>9.4951498674264894</v>
      </c>
      <c r="AK527">
        <v>1.9037535319957299</v>
      </c>
      <c r="AL527">
        <v>5.1314037753769401</v>
      </c>
      <c r="AM527">
        <v>0.5</v>
      </c>
      <c r="AN527">
        <v>1.6243480196081801</v>
      </c>
      <c r="AO527">
        <v>5</v>
      </c>
      <c r="AP527">
        <v>2.40549828178694E-2</v>
      </c>
      <c r="AQ527">
        <v>58.2</v>
      </c>
      <c r="AR527">
        <v>3.2314517664984299</v>
      </c>
      <c r="AS527">
        <v>-37263.51</v>
      </c>
      <c r="AT527">
        <v>0.54248538707056404</v>
      </c>
      <c r="AU527">
        <v>11104761.449999999</v>
      </c>
    </row>
    <row r="528" spans="1:47" ht="15" x14ac:dyDescent="0.25">
      <c r="A528" t="s">
        <v>1499</v>
      </c>
      <c r="B528" t="s">
        <v>430</v>
      </c>
      <c r="C528" t="s">
        <v>307</v>
      </c>
      <c r="D528" t="s">
        <v>951</v>
      </c>
      <c r="E528">
        <v>87.831999999999994</v>
      </c>
      <c r="F528">
        <v>-3.35</v>
      </c>
      <c r="G528" s="129">
        <v>1637032</v>
      </c>
      <c r="H528">
        <v>0.58689637758174196</v>
      </c>
      <c r="I528">
        <v>1408628</v>
      </c>
      <c r="J528">
        <v>0</v>
      </c>
      <c r="K528">
        <v>0.58283927268082503</v>
      </c>
      <c r="L528" s="130">
        <v>200757.1716</v>
      </c>
      <c r="M528" s="129">
        <v>45488</v>
      </c>
      <c r="N528">
        <v>80</v>
      </c>
      <c r="O528">
        <v>26.519219</v>
      </c>
      <c r="P528">
        <v>7</v>
      </c>
      <c r="Q528">
        <v>-17.13</v>
      </c>
      <c r="R528">
        <v>14546.4</v>
      </c>
      <c r="S528">
        <v>759.36677099999997</v>
      </c>
      <c r="T528">
        <v>962.88955852641504</v>
      </c>
      <c r="U528">
        <v>0.31965155478208301</v>
      </c>
      <c r="V528">
        <v>0.19638793096465401</v>
      </c>
      <c r="W528">
        <v>1.1325225606955099E-3</v>
      </c>
      <c r="X528">
        <v>11471.7</v>
      </c>
      <c r="Y528">
        <v>57.49</v>
      </c>
      <c r="Z528">
        <v>57352.021568968499</v>
      </c>
      <c r="AA528">
        <v>10.5538461538462</v>
      </c>
      <c r="AB528">
        <v>13.2086757870934</v>
      </c>
      <c r="AC528">
        <v>10</v>
      </c>
      <c r="AD528">
        <v>75.936677099999997</v>
      </c>
      <c r="AE528">
        <v>0.35630000000000001</v>
      </c>
      <c r="AF528">
        <v>0.129908646056933</v>
      </c>
      <c r="AG528">
        <v>0.12413593422852399</v>
      </c>
      <c r="AH528">
        <v>0.26096103290820599</v>
      </c>
      <c r="AI528">
        <v>232.21848352382</v>
      </c>
      <c r="AJ528">
        <v>8.2396937716557304</v>
      </c>
      <c r="AK528">
        <v>1.75196972876108</v>
      </c>
      <c r="AL528">
        <v>1.91815089118119</v>
      </c>
      <c r="AM528">
        <v>0.25</v>
      </c>
      <c r="AN528">
        <v>1.4804604928132199</v>
      </c>
      <c r="AO528">
        <v>83</v>
      </c>
      <c r="AP528">
        <v>6.1099796334012201E-3</v>
      </c>
      <c r="AQ528">
        <v>5.71</v>
      </c>
      <c r="AR528">
        <v>3.1862720646404101</v>
      </c>
      <c r="AS528">
        <v>3961.08000000007</v>
      </c>
      <c r="AT528">
        <v>0.61930986618498396</v>
      </c>
      <c r="AU528">
        <v>11046015.26</v>
      </c>
    </row>
    <row r="529" spans="1:47" ht="15" x14ac:dyDescent="0.25">
      <c r="A529" t="s">
        <v>1500</v>
      </c>
      <c r="B529" t="s">
        <v>787</v>
      </c>
      <c r="C529" t="s">
        <v>170</v>
      </c>
      <c r="D529" t="s">
        <v>952</v>
      </c>
      <c r="E529">
        <v>85.418000000000006</v>
      </c>
      <c r="F529">
        <v>-6.32</v>
      </c>
      <c r="G529" s="129">
        <v>1265951</v>
      </c>
      <c r="H529">
        <v>0.66317403815090703</v>
      </c>
      <c r="I529">
        <v>1435316</v>
      </c>
      <c r="J529">
        <v>0</v>
      </c>
      <c r="K529">
        <v>0.65919815861384301</v>
      </c>
      <c r="L529" s="130">
        <v>176647.36410000001</v>
      </c>
      <c r="M529" s="129">
        <v>42588</v>
      </c>
      <c r="N529">
        <v>72</v>
      </c>
      <c r="O529">
        <v>16.966173999999999</v>
      </c>
      <c r="P529">
        <v>7.96</v>
      </c>
      <c r="Q529">
        <v>-30.31</v>
      </c>
      <c r="R529">
        <v>17969.400000000001</v>
      </c>
      <c r="S529">
        <v>708.85091</v>
      </c>
      <c r="T529">
        <v>861.84008652616001</v>
      </c>
      <c r="U529">
        <v>0.47679353194312801</v>
      </c>
      <c r="V529">
        <v>0.138458353675528</v>
      </c>
      <c r="W529">
        <v>0</v>
      </c>
      <c r="X529">
        <v>14779.5</v>
      </c>
      <c r="Y529">
        <v>52.63</v>
      </c>
      <c r="Z529">
        <v>64673.939008170302</v>
      </c>
      <c r="AA529">
        <v>14.918032786885201</v>
      </c>
      <c r="AB529">
        <v>13.468571347140401</v>
      </c>
      <c r="AC529">
        <v>9.5</v>
      </c>
      <c r="AD529">
        <v>74.615885263157907</v>
      </c>
      <c r="AE529">
        <v>0.27029999999999998</v>
      </c>
      <c r="AF529">
        <v>0.11871720366134</v>
      </c>
      <c r="AG529">
        <v>0.18161647490779301</v>
      </c>
      <c r="AH529">
        <v>0.30308344541495102</v>
      </c>
      <c r="AI529">
        <v>252.24627277405901</v>
      </c>
      <c r="AJ529">
        <v>7.4619475406168698</v>
      </c>
      <c r="AK529">
        <v>0.79569340902100005</v>
      </c>
      <c r="AL529">
        <v>3.5835632113195901</v>
      </c>
      <c r="AM529">
        <v>2</v>
      </c>
      <c r="AN529">
        <v>1.5937881350849199</v>
      </c>
      <c r="AO529">
        <v>58</v>
      </c>
      <c r="AP529">
        <v>2.7368421052631601E-2</v>
      </c>
      <c r="AQ529">
        <v>7.95</v>
      </c>
      <c r="AR529">
        <v>4.8730405702813799</v>
      </c>
      <c r="AS529">
        <v>-65204.36</v>
      </c>
      <c r="AT529">
        <v>0.48776124164106699</v>
      </c>
      <c r="AU529">
        <v>12737606.49</v>
      </c>
    </row>
    <row r="530" spans="1:47" ht="15" x14ac:dyDescent="0.25">
      <c r="A530" t="s">
        <v>1501</v>
      </c>
      <c r="B530" t="s">
        <v>409</v>
      </c>
      <c r="C530" t="s">
        <v>105</v>
      </c>
      <c r="D530" t="s">
        <v>951</v>
      </c>
      <c r="E530">
        <v>67.254000000000005</v>
      </c>
      <c r="F530">
        <v>-2.2799999999999998</v>
      </c>
      <c r="G530" s="129">
        <v>-2545237</v>
      </c>
      <c r="H530">
        <v>0.13566444649887599</v>
      </c>
      <c r="I530">
        <v>-2545237</v>
      </c>
      <c r="J530">
        <v>7.3688841475301296E-4</v>
      </c>
      <c r="K530">
        <v>0.85263078616201404</v>
      </c>
      <c r="L530" s="130">
        <v>78322.9274</v>
      </c>
      <c r="M530" s="129">
        <v>34375.5</v>
      </c>
      <c r="N530">
        <v>37</v>
      </c>
      <c r="O530">
        <v>4.5326829999999996</v>
      </c>
      <c r="P530">
        <v>0</v>
      </c>
      <c r="Q530">
        <v>42.01</v>
      </c>
      <c r="R530">
        <v>21975.599999999999</v>
      </c>
      <c r="S530">
        <v>730.19976099999997</v>
      </c>
      <c r="T530">
        <v>1128.3469522366699</v>
      </c>
      <c r="U530">
        <v>1</v>
      </c>
      <c r="V530">
        <v>0.28349220727833102</v>
      </c>
      <c r="W530">
        <v>0</v>
      </c>
      <c r="X530">
        <v>14221.3</v>
      </c>
      <c r="Y530">
        <v>67.2</v>
      </c>
      <c r="Z530">
        <v>65377.306547619097</v>
      </c>
      <c r="AA530">
        <v>14.9420289855072</v>
      </c>
      <c r="AB530">
        <v>10.8660678720238</v>
      </c>
      <c r="AC530">
        <v>10</v>
      </c>
      <c r="AD530">
        <v>73.019976099999994</v>
      </c>
      <c r="AE530">
        <v>0.30709999999999998</v>
      </c>
      <c r="AF530">
        <v>0.11078181516600399</v>
      </c>
      <c r="AG530">
        <v>0.194404635642736</v>
      </c>
      <c r="AH530">
        <v>0.30616320052712498</v>
      </c>
      <c r="AI530">
        <v>151.27641215429</v>
      </c>
      <c r="AJ530">
        <v>13.595060201698301</v>
      </c>
      <c r="AK530">
        <v>1.95331127446543</v>
      </c>
      <c r="AL530">
        <v>7.3627213883507503</v>
      </c>
      <c r="AM530">
        <v>0</v>
      </c>
      <c r="AN530">
        <v>1.0035254582414901</v>
      </c>
      <c r="AO530">
        <v>39</v>
      </c>
      <c r="AP530">
        <v>0</v>
      </c>
      <c r="AQ530">
        <v>11.95</v>
      </c>
      <c r="AR530">
        <v>4.6749412826416403</v>
      </c>
      <c r="AS530">
        <v>-222150.47</v>
      </c>
      <c r="AT530">
        <v>0.72273221257448295</v>
      </c>
      <c r="AU530">
        <v>16046582.49</v>
      </c>
    </row>
    <row r="531" spans="1:47" ht="15" x14ac:dyDescent="0.25">
      <c r="A531" t="s">
        <v>1502</v>
      </c>
      <c r="B531" t="s">
        <v>632</v>
      </c>
      <c r="C531" t="s">
        <v>334</v>
      </c>
      <c r="D531" t="s">
        <v>951</v>
      </c>
      <c r="E531">
        <v>91.405000000000001</v>
      </c>
      <c r="F531">
        <v>-4.55</v>
      </c>
      <c r="G531" s="129">
        <v>2792794</v>
      </c>
      <c r="H531">
        <v>0.501898876598324</v>
      </c>
      <c r="I531">
        <v>2970010</v>
      </c>
      <c r="J531">
        <v>0</v>
      </c>
      <c r="K531">
        <v>0.67922633314146297</v>
      </c>
      <c r="L531" s="130">
        <v>226920.12580000001</v>
      </c>
      <c r="M531" s="129">
        <v>42754.5</v>
      </c>
      <c r="N531">
        <v>21</v>
      </c>
      <c r="O531">
        <v>142.870014</v>
      </c>
      <c r="P531">
        <v>3</v>
      </c>
      <c r="Q531">
        <v>153.06</v>
      </c>
      <c r="R531">
        <v>12671.3</v>
      </c>
      <c r="S531">
        <v>2810.3502570000001</v>
      </c>
      <c r="T531">
        <v>3425.2350886293202</v>
      </c>
      <c r="U531">
        <v>0.35482535335808102</v>
      </c>
      <c r="V531">
        <v>0.17672626206036601</v>
      </c>
      <c r="W531">
        <v>1.4233101336877201E-3</v>
      </c>
      <c r="X531">
        <v>10396.6</v>
      </c>
      <c r="Y531">
        <v>162.68</v>
      </c>
      <c r="Z531">
        <v>61431.894332431802</v>
      </c>
      <c r="AA531">
        <v>15.6547619047619</v>
      </c>
      <c r="AB531">
        <v>17.275327372756301</v>
      </c>
      <c r="AC531">
        <v>20</v>
      </c>
      <c r="AD531">
        <v>140.51751285</v>
      </c>
      <c r="AE531">
        <v>0.3931</v>
      </c>
      <c r="AF531">
        <v>0.125419361153428</v>
      </c>
      <c r="AG531">
        <v>0.179371144129675</v>
      </c>
      <c r="AH531">
        <v>0.30750737158680203</v>
      </c>
      <c r="AI531">
        <v>171.97464935062001</v>
      </c>
      <c r="AJ531">
        <v>6.4964422346780202</v>
      </c>
      <c r="AK531">
        <v>1.8677558249484301</v>
      </c>
      <c r="AL531">
        <v>3.3035687934634002</v>
      </c>
      <c r="AM531">
        <v>0.5</v>
      </c>
      <c r="AN531">
        <v>1.30008172130501</v>
      </c>
      <c r="AO531">
        <v>230</v>
      </c>
      <c r="AP531">
        <v>6.4987814784727904E-3</v>
      </c>
      <c r="AQ531">
        <v>5.25</v>
      </c>
      <c r="AR531">
        <v>4.5364850053675898</v>
      </c>
      <c r="AS531">
        <v>-98203.660000000105</v>
      </c>
      <c r="AT531">
        <v>0.52366347365853505</v>
      </c>
      <c r="AU531">
        <v>35610664.460000001</v>
      </c>
    </row>
    <row r="532" spans="1:47" ht="15" x14ac:dyDescent="0.25">
      <c r="A532" t="s">
        <v>1503</v>
      </c>
      <c r="B532" t="s">
        <v>467</v>
      </c>
      <c r="C532" t="s">
        <v>195</v>
      </c>
      <c r="D532" t="s">
        <v>953</v>
      </c>
      <c r="E532">
        <v>96.804000000000002</v>
      </c>
      <c r="F532">
        <v>12.2</v>
      </c>
      <c r="G532" s="129">
        <v>-293280</v>
      </c>
      <c r="H532">
        <v>0.53159674534280899</v>
      </c>
      <c r="I532">
        <v>-541501</v>
      </c>
      <c r="J532">
        <v>4.2929168705184297E-2</v>
      </c>
      <c r="K532">
        <v>0.63046335258246899</v>
      </c>
      <c r="L532" s="130">
        <v>188491.64550000001</v>
      </c>
      <c r="M532" s="129">
        <v>40031</v>
      </c>
      <c r="N532">
        <v>45</v>
      </c>
      <c r="O532">
        <v>12.109374000000001</v>
      </c>
      <c r="P532">
        <v>0</v>
      </c>
      <c r="Q532">
        <v>118.58</v>
      </c>
      <c r="R532">
        <v>13330.9</v>
      </c>
      <c r="S532">
        <v>786.78380400000003</v>
      </c>
      <c r="T532">
        <v>938.86325379077402</v>
      </c>
      <c r="U532">
        <v>0.48091298661252102</v>
      </c>
      <c r="V532">
        <v>0.12403299038931399</v>
      </c>
      <c r="W532">
        <v>0</v>
      </c>
      <c r="X532">
        <v>11171.5</v>
      </c>
      <c r="Y532">
        <v>56.7</v>
      </c>
      <c r="Z532">
        <v>63940.954144620802</v>
      </c>
      <c r="AA532">
        <v>13.587301587301599</v>
      </c>
      <c r="AB532">
        <v>13.8762575661376</v>
      </c>
      <c r="AC532">
        <v>9.25</v>
      </c>
      <c r="AD532">
        <v>85.057708540540503</v>
      </c>
      <c r="AE532">
        <v>0.22109999999999999</v>
      </c>
      <c r="AF532">
        <v>0.114413440525075</v>
      </c>
      <c r="AG532">
        <v>0.16987241237964201</v>
      </c>
      <c r="AH532">
        <v>0.28728949698324402</v>
      </c>
      <c r="AI532">
        <v>219.759226258806</v>
      </c>
      <c r="AJ532">
        <v>6.5954791993198496</v>
      </c>
      <c r="AK532">
        <v>1.15256166752457</v>
      </c>
      <c r="AL532">
        <v>2.8408483369287998</v>
      </c>
      <c r="AM532">
        <v>0.5</v>
      </c>
      <c r="AN532">
        <v>1.4851169452947199</v>
      </c>
      <c r="AO532">
        <v>86</v>
      </c>
      <c r="AP532">
        <v>2.5445292620865098E-3</v>
      </c>
      <c r="AQ532">
        <v>4.4800000000000004</v>
      </c>
      <c r="AR532">
        <v>4.85127224461705</v>
      </c>
      <c r="AS532">
        <v>10573.66</v>
      </c>
      <c r="AT532">
        <v>0.493605878942459</v>
      </c>
      <c r="AU532">
        <v>10488515.27</v>
      </c>
    </row>
    <row r="533" spans="1:47" ht="15" x14ac:dyDescent="0.25">
      <c r="A533" t="s">
        <v>1504</v>
      </c>
      <c r="B533" t="s">
        <v>771</v>
      </c>
      <c r="C533" t="s">
        <v>266</v>
      </c>
      <c r="D533" t="s">
        <v>951</v>
      </c>
      <c r="E533">
        <v>94.793999999999997</v>
      </c>
      <c r="F533">
        <v>-2.5</v>
      </c>
      <c r="G533" s="129">
        <v>-639031</v>
      </c>
      <c r="H533">
        <v>0.120694633447839</v>
      </c>
      <c r="I533">
        <v>-721785</v>
      </c>
      <c r="J533">
        <v>0</v>
      </c>
      <c r="K533">
        <v>0.84175852844613497</v>
      </c>
      <c r="L533" s="130">
        <v>305024.32069999998</v>
      </c>
      <c r="M533" s="129">
        <v>40876</v>
      </c>
      <c r="N533">
        <v>112</v>
      </c>
      <c r="O533">
        <v>38.241086000000003</v>
      </c>
      <c r="P533">
        <v>1</v>
      </c>
      <c r="Q533">
        <v>-6.81</v>
      </c>
      <c r="R533">
        <v>15884.1</v>
      </c>
      <c r="S533">
        <v>1404.997089</v>
      </c>
      <c r="T533">
        <v>1684.99125255587</v>
      </c>
      <c r="U533">
        <v>0.39781674166870801</v>
      </c>
      <c r="V533">
        <v>0.15797506538463699</v>
      </c>
      <c r="W533">
        <v>8.0201248018386493E-3</v>
      </c>
      <c r="X533">
        <v>13244.7</v>
      </c>
      <c r="Y533">
        <v>114.1</v>
      </c>
      <c r="Z533">
        <v>65255.774758983403</v>
      </c>
      <c r="AA533">
        <v>16.322033898305101</v>
      </c>
      <c r="AB533">
        <v>12.313734347064001</v>
      </c>
      <c r="AC533">
        <v>10.65</v>
      </c>
      <c r="AD533">
        <v>131.92460929577501</v>
      </c>
      <c r="AE533">
        <v>0.2334</v>
      </c>
      <c r="AF533">
        <v>0.11496703716607801</v>
      </c>
      <c r="AG533">
        <v>0.17483316131280599</v>
      </c>
      <c r="AH533">
        <v>0.303546277374108</v>
      </c>
      <c r="AI533">
        <v>205.52142225826299</v>
      </c>
      <c r="AJ533">
        <v>5.9314183898572201</v>
      </c>
      <c r="AK533">
        <v>1.3725065020068801</v>
      </c>
      <c r="AL533">
        <v>3.1277655606617301</v>
      </c>
      <c r="AM533">
        <v>3</v>
      </c>
      <c r="AN533">
        <v>1.2298719220418499</v>
      </c>
      <c r="AO533">
        <v>97</v>
      </c>
      <c r="AP533">
        <v>0.10372960372960401</v>
      </c>
      <c r="AQ533">
        <v>7.77</v>
      </c>
      <c r="AR533">
        <v>4.39334889743877</v>
      </c>
      <c r="AS533">
        <v>-41386.65</v>
      </c>
      <c r="AT533">
        <v>0.48385232712116399</v>
      </c>
      <c r="AU533">
        <v>22317143.850000001</v>
      </c>
    </row>
    <row r="534" spans="1:47" ht="15" x14ac:dyDescent="0.25">
      <c r="A534" t="s">
        <v>1505</v>
      </c>
      <c r="B534" t="s">
        <v>617</v>
      </c>
      <c r="C534" t="s">
        <v>140</v>
      </c>
      <c r="D534" t="s">
        <v>951</v>
      </c>
      <c r="E534">
        <v>51.31</v>
      </c>
      <c r="F534">
        <v>-6.06</v>
      </c>
      <c r="G534" s="129">
        <v>-713374</v>
      </c>
      <c r="H534">
        <v>0.66216975782651799</v>
      </c>
      <c r="I534">
        <v>-800093</v>
      </c>
      <c r="J534">
        <v>3.00318025883127E-3</v>
      </c>
      <c r="K534">
        <v>0.77366842402834601</v>
      </c>
      <c r="L534" s="130">
        <v>72178.111300000004</v>
      </c>
      <c r="M534" s="129">
        <v>31353</v>
      </c>
      <c r="N534">
        <v>45</v>
      </c>
      <c r="O534">
        <v>631.34774000000004</v>
      </c>
      <c r="P534">
        <v>116.36</v>
      </c>
      <c r="Q534">
        <v>-19.37</v>
      </c>
      <c r="R534">
        <v>19514.8</v>
      </c>
      <c r="S534">
        <v>2447.638371</v>
      </c>
      <c r="T534">
        <v>3371.86352908651</v>
      </c>
      <c r="U534">
        <v>0.967704188683844</v>
      </c>
      <c r="V534">
        <v>0.13797185197012099</v>
      </c>
      <c r="W534">
        <v>9.8100660148541206E-3</v>
      </c>
      <c r="X534">
        <v>14165.8</v>
      </c>
      <c r="Y534">
        <v>168.3</v>
      </c>
      <c r="Z534">
        <v>69256.775282234099</v>
      </c>
      <c r="AA534">
        <v>9.1666666666666696</v>
      </c>
      <c r="AB534">
        <v>14.543305828876999</v>
      </c>
      <c r="AC534">
        <v>29</v>
      </c>
      <c r="AD534">
        <v>84.401323137931001</v>
      </c>
      <c r="AE534">
        <v>0.25800000000000001</v>
      </c>
      <c r="AF534">
        <v>0.10781556584928099</v>
      </c>
      <c r="AG534">
        <v>0.149226302004316</v>
      </c>
      <c r="AH534">
        <v>0.26901662689424499</v>
      </c>
      <c r="AI534">
        <v>235.70352828073101</v>
      </c>
      <c r="AJ534">
        <v>6.5826005473924303</v>
      </c>
      <c r="AK534">
        <v>1.25721143596046</v>
      </c>
      <c r="AL534">
        <v>3.8159742735956801</v>
      </c>
      <c r="AM534">
        <v>3.01</v>
      </c>
      <c r="AN534">
        <v>0.84641753689319499</v>
      </c>
      <c r="AO534">
        <v>31</v>
      </c>
      <c r="AP534">
        <v>5.39419087136929E-2</v>
      </c>
      <c r="AQ534">
        <v>42.39</v>
      </c>
      <c r="AR534">
        <v>4.9907440258040596</v>
      </c>
      <c r="AS534">
        <v>-583377.35</v>
      </c>
      <c r="AT534">
        <v>0.69802432064875897</v>
      </c>
      <c r="AU534">
        <v>47765193.649999999</v>
      </c>
    </row>
    <row r="535" spans="1:47" ht="15" x14ac:dyDescent="0.25">
      <c r="A535" t="s">
        <v>1506</v>
      </c>
      <c r="B535" t="s">
        <v>304</v>
      </c>
      <c r="C535" t="s">
        <v>271</v>
      </c>
      <c r="D535" t="s">
        <v>953</v>
      </c>
      <c r="E535">
        <v>90.677000000000007</v>
      </c>
      <c r="F535">
        <v>20.9</v>
      </c>
      <c r="G535" s="129">
        <v>3104971</v>
      </c>
      <c r="H535">
        <v>0.32841057288123898</v>
      </c>
      <c r="I535">
        <v>2566327</v>
      </c>
      <c r="J535">
        <v>1.54006779391462E-3</v>
      </c>
      <c r="K535">
        <v>0.78140186502079501</v>
      </c>
      <c r="L535" s="130">
        <v>225846.05059999999</v>
      </c>
      <c r="M535" s="129">
        <v>45610</v>
      </c>
      <c r="N535">
        <v>294</v>
      </c>
      <c r="O535">
        <v>86.609808999999998</v>
      </c>
      <c r="P535">
        <v>29</v>
      </c>
      <c r="Q535">
        <v>-65.44</v>
      </c>
      <c r="R535">
        <v>14142.5</v>
      </c>
      <c r="S535">
        <v>3914.7645940000002</v>
      </c>
      <c r="T535">
        <v>4822.3709694413301</v>
      </c>
      <c r="U535">
        <v>0.44838488620498601</v>
      </c>
      <c r="V535">
        <v>0.14963235053719301</v>
      </c>
      <c r="W535">
        <v>3.0480438129761998E-2</v>
      </c>
      <c r="X535">
        <v>11480.8</v>
      </c>
      <c r="Y535">
        <v>262.99</v>
      </c>
      <c r="Z535">
        <v>75056.188600327005</v>
      </c>
      <c r="AA535">
        <v>14.391791044776101</v>
      </c>
      <c r="AB535">
        <v>14.885602471576901</v>
      </c>
      <c r="AC535">
        <v>54</v>
      </c>
      <c r="AD535">
        <v>72.495640629629605</v>
      </c>
      <c r="AE535">
        <v>0.27029999999999998</v>
      </c>
      <c r="AF535">
        <v>0.11705372612362799</v>
      </c>
      <c r="AG535">
        <v>0.17236956309566601</v>
      </c>
      <c r="AH535">
        <v>0.29167166277860102</v>
      </c>
      <c r="AI535">
        <v>171.001597650599</v>
      </c>
      <c r="AJ535">
        <v>6.0601039390168703</v>
      </c>
      <c r="AK535">
        <v>0.90433922241425901</v>
      </c>
      <c r="AL535">
        <v>4.5292325422635002</v>
      </c>
      <c r="AM535">
        <v>1.1000000000000001</v>
      </c>
      <c r="AN535">
        <v>1.01612175148644</v>
      </c>
      <c r="AO535">
        <v>39</v>
      </c>
      <c r="AP535">
        <v>9.6133190118152495E-2</v>
      </c>
      <c r="AQ535">
        <v>45.26</v>
      </c>
      <c r="AR535">
        <v>4.3724071056487999</v>
      </c>
      <c r="AS535">
        <v>59372.430000000197</v>
      </c>
      <c r="AT535">
        <v>0.57791469848978605</v>
      </c>
      <c r="AU535">
        <v>55364506.399999999</v>
      </c>
    </row>
    <row r="536" spans="1:47" ht="15" x14ac:dyDescent="0.25">
      <c r="A536" t="s">
        <v>1507</v>
      </c>
      <c r="B536" t="s">
        <v>748</v>
      </c>
      <c r="C536" t="s">
        <v>148</v>
      </c>
      <c r="D536" t="s">
        <v>950</v>
      </c>
      <c r="E536">
        <v>94.682000000000002</v>
      </c>
      <c r="F536">
        <v>1.98</v>
      </c>
      <c r="G536" s="129">
        <v>1385439</v>
      </c>
      <c r="H536">
        <v>0.48267966929237699</v>
      </c>
      <c r="I536">
        <v>986624</v>
      </c>
      <c r="J536">
        <v>0</v>
      </c>
      <c r="K536">
        <v>0.59891206776215999</v>
      </c>
      <c r="L536" s="130">
        <v>367160.12560000003</v>
      </c>
      <c r="M536" s="129">
        <v>44071.5</v>
      </c>
      <c r="N536">
        <v>109</v>
      </c>
      <c r="O536">
        <v>28.794706000000001</v>
      </c>
      <c r="P536">
        <v>1</v>
      </c>
      <c r="Q536">
        <v>1.5</v>
      </c>
      <c r="R536">
        <v>13743.6</v>
      </c>
      <c r="S536">
        <v>1243.1644470000001</v>
      </c>
      <c r="T536">
        <v>1440.4239400618501</v>
      </c>
      <c r="U536">
        <v>0.37653963168719901</v>
      </c>
      <c r="V536">
        <v>0.103366763994981</v>
      </c>
      <c r="W536">
        <v>8.0439880855119096E-4</v>
      </c>
      <c r="X536">
        <v>11861.5</v>
      </c>
      <c r="Y536">
        <v>84.85</v>
      </c>
      <c r="Z536">
        <v>64345.851502651698</v>
      </c>
      <c r="AA536">
        <v>16.6666666666667</v>
      </c>
      <c r="AB536">
        <v>14.6513193517973</v>
      </c>
      <c r="AC536">
        <v>9</v>
      </c>
      <c r="AD536">
        <v>138.12938299999999</v>
      </c>
      <c r="AE536">
        <v>0.3931</v>
      </c>
      <c r="AF536">
        <v>0.115388776295555</v>
      </c>
      <c r="AG536">
        <v>0.17384866156902101</v>
      </c>
      <c r="AH536">
        <v>0.29209007038460499</v>
      </c>
      <c r="AI536">
        <v>182.66770783865601</v>
      </c>
      <c r="AJ536">
        <v>8.0646122614339895</v>
      </c>
      <c r="AK536">
        <v>1.4788089534361399</v>
      </c>
      <c r="AL536">
        <v>3.1273819169829902</v>
      </c>
      <c r="AM536">
        <v>5</v>
      </c>
      <c r="AN536">
        <v>1.07571570475071</v>
      </c>
      <c r="AO536">
        <v>95</v>
      </c>
      <c r="AP536">
        <v>0</v>
      </c>
      <c r="AQ536">
        <v>7.08</v>
      </c>
      <c r="AR536">
        <v>5.2870234468328796</v>
      </c>
      <c r="AS536">
        <v>-83471.5</v>
      </c>
      <c r="AT536">
        <v>0.44197692535845201</v>
      </c>
      <c r="AU536">
        <v>17085603.210000001</v>
      </c>
    </row>
    <row r="537" spans="1:47" ht="15" x14ac:dyDescent="0.25">
      <c r="A537" t="s">
        <v>1508</v>
      </c>
      <c r="B537" t="s">
        <v>718</v>
      </c>
      <c r="C537" t="s">
        <v>99</v>
      </c>
      <c r="D537" t="s">
        <v>954</v>
      </c>
      <c r="E537">
        <v>99.248000000000005</v>
      </c>
      <c r="F537">
        <v>5.2</v>
      </c>
      <c r="G537" s="129">
        <v>226348</v>
      </c>
      <c r="H537">
        <v>0.46610092950793602</v>
      </c>
      <c r="I537">
        <v>179684</v>
      </c>
      <c r="J537">
        <v>2.5065150944783898E-2</v>
      </c>
      <c r="K537">
        <v>0.77347314305005099</v>
      </c>
      <c r="L537" s="130">
        <v>219149.01029999999</v>
      </c>
      <c r="M537" s="129">
        <v>46084</v>
      </c>
      <c r="N537">
        <v>98</v>
      </c>
      <c r="O537">
        <v>18.075755999999998</v>
      </c>
      <c r="P537">
        <v>1</v>
      </c>
      <c r="Q537">
        <v>-23.03</v>
      </c>
      <c r="R537">
        <v>12851</v>
      </c>
      <c r="S537">
        <v>1206.397115</v>
      </c>
      <c r="T537">
        <v>1397.44387919459</v>
      </c>
      <c r="U537">
        <v>0.30367644156708701</v>
      </c>
      <c r="V537">
        <v>0.14220826531071401</v>
      </c>
      <c r="W537">
        <v>1.3136603033073401E-3</v>
      </c>
      <c r="X537">
        <v>11094.1</v>
      </c>
      <c r="Y537">
        <v>79.52</v>
      </c>
      <c r="Z537">
        <v>64758.665241448703</v>
      </c>
      <c r="AA537">
        <v>17.322222222222202</v>
      </c>
      <c r="AB537">
        <v>15.170989876760601</v>
      </c>
      <c r="AC537">
        <v>15</v>
      </c>
      <c r="AD537">
        <v>80.426474333333303</v>
      </c>
      <c r="AE537">
        <v>0.28260000000000002</v>
      </c>
      <c r="AF537">
        <v>0.10898003552648999</v>
      </c>
      <c r="AG537">
        <v>0.21528612393697599</v>
      </c>
      <c r="AH537">
        <v>0.33625265245524999</v>
      </c>
      <c r="AI537">
        <v>183.998284843378</v>
      </c>
      <c r="AJ537">
        <v>8.1211638698051605</v>
      </c>
      <c r="AK537">
        <v>1.11064250478658</v>
      </c>
      <c r="AL537">
        <v>3.5196984795585098</v>
      </c>
      <c r="AM537">
        <v>0.38</v>
      </c>
      <c r="AN537">
        <v>1.0572078279456101</v>
      </c>
      <c r="AO537">
        <v>45</v>
      </c>
      <c r="AP537">
        <v>6.7172264355362901E-2</v>
      </c>
      <c r="AQ537">
        <v>19.11</v>
      </c>
      <c r="AR537">
        <v>4.3984489032040397</v>
      </c>
      <c r="AS537">
        <v>-19824.02</v>
      </c>
      <c r="AT537">
        <v>0.480291452141132</v>
      </c>
      <c r="AU537">
        <v>15503384.9</v>
      </c>
    </row>
    <row r="538" spans="1:47" ht="15" x14ac:dyDescent="0.25">
      <c r="A538" t="s">
        <v>1509</v>
      </c>
      <c r="B538" t="s">
        <v>661</v>
      </c>
      <c r="C538" t="s">
        <v>170</v>
      </c>
      <c r="D538" t="s">
        <v>950</v>
      </c>
      <c r="E538">
        <v>78.98</v>
      </c>
      <c r="F538">
        <v>-1.22</v>
      </c>
      <c r="G538" s="129">
        <v>-82895</v>
      </c>
      <c r="H538">
        <v>0.57597518361729705</v>
      </c>
      <c r="I538">
        <v>-131143</v>
      </c>
      <c r="J538">
        <v>1.5258137410597099E-2</v>
      </c>
      <c r="K538">
        <v>0.71973576755566504</v>
      </c>
      <c r="L538" s="130">
        <v>179824.8646</v>
      </c>
      <c r="M538" s="129">
        <v>40629</v>
      </c>
      <c r="N538">
        <v>131</v>
      </c>
      <c r="O538">
        <v>27.429462000000001</v>
      </c>
      <c r="P538">
        <v>1</v>
      </c>
      <c r="Q538">
        <v>33.67</v>
      </c>
      <c r="R538">
        <v>15653.2</v>
      </c>
      <c r="S538">
        <v>741.24401799999998</v>
      </c>
      <c r="T538">
        <v>955.92105770936496</v>
      </c>
      <c r="U538">
        <v>0.47708842218272002</v>
      </c>
      <c r="V538">
        <v>0.151633354564219</v>
      </c>
      <c r="W538">
        <v>1.34908339995534E-3</v>
      </c>
      <c r="X538">
        <v>12137.9</v>
      </c>
      <c r="Y538">
        <v>50.94</v>
      </c>
      <c r="Z538">
        <v>62463.215547703199</v>
      </c>
      <c r="AA538">
        <v>13.822580645161301</v>
      </c>
      <c r="AB538">
        <v>14.5513156262269</v>
      </c>
      <c r="AC538">
        <v>5.7</v>
      </c>
      <c r="AD538">
        <v>130.042810175439</v>
      </c>
      <c r="AE538">
        <v>0.74950000000000006</v>
      </c>
      <c r="AF538">
        <v>0.121468400637201</v>
      </c>
      <c r="AG538">
        <v>0.182083006835841</v>
      </c>
      <c r="AH538">
        <v>0.30996272376459499</v>
      </c>
      <c r="AI538">
        <v>259.30192397181702</v>
      </c>
      <c r="AJ538">
        <v>6.3873119985848499</v>
      </c>
      <c r="AK538">
        <v>1.03875316067136</v>
      </c>
      <c r="AL538">
        <v>3.7517720570637798</v>
      </c>
      <c r="AM538">
        <v>2</v>
      </c>
      <c r="AN538">
        <v>1.16674961093359</v>
      </c>
      <c r="AO538">
        <v>60</v>
      </c>
      <c r="AP538">
        <v>0</v>
      </c>
      <c r="AQ538">
        <v>5.42</v>
      </c>
      <c r="AR538">
        <v>4.9036813161042199</v>
      </c>
      <c r="AS538">
        <v>9554.2000000000098</v>
      </c>
      <c r="AT538">
        <v>0.47112990289551598</v>
      </c>
      <c r="AU538">
        <v>11602837.75</v>
      </c>
    </row>
    <row r="539" spans="1:47" ht="15" x14ac:dyDescent="0.25">
      <c r="A539" t="s">
        <v>1510</v>
      </c>
      <c r="B539" t="s">
        <v>729</v>
      </c>
      <c r="C539" t="s">
        <v>97</v>
      </c>
      <c r="D539" t="s">
        <v>954</v>
      </c>
      <c r="E539">
        <v>97.875</v>
      </c>
      <c r="F539">
        <v>6.26</v>
      </c>
      <c r="G539" s="129">
        <v>-965676</v>
      </c>
      <c r="H539">
        <v>0.29490299013319399</v>
      </c>
      <c r="I539">
        <v>-1396167</v>
      </c>
      <c r="J539">
        <v>4.6149865780306396E-3</v>
      </c>
      <c r="K539">
        <v>0.84817630109070896</v>
      </c>
      <c r="L539" s="130">
        <v>268270.75799999997</v>
      </c>
      <c r="M539" s="129">
        <v>54132</v>
      </c>
      <c r="N539">
        <v>61</v>
      </c>
      <c r="O539">
        <v>47.818849</v>
      </c>
      <c r="P539">
        <v>2.71</v>
      </c>
      <c r="Q539">
        <v>-14.27</v>
      </c>
      <c r="R539">
        <v>15988.9</v>
      </c>
      <c r="S539">
        <v>3871.851713</v>
      </c>
      <c r="T539">
        <v>4615.1770887320099</v>
      </c>
      <c r="U539">
        <v>0.26680900653593798</v>
      </c>
      <c r="V539">
        <v>0.13157090889859699</v>
      </c>
      <c r="W539">
        <v>2.4478373921651302E-2</v>
      </c>
      <c r="X539">
        <v>13413.7</v>
      </c>
      <c r="Y539">
        <v>241.16</v>
      </c>
      <c r="Z539">
        <v>88908.317714380493</v>
      </c>
      <c r="AA539">
        <v>15.523999999999999</v>
      </c>
      <c r="AB539">
        <v>16.055115744733801</v>
      </c>
      <c r="AC539">
        <v>29</v>
      </c>
      <c r="AD539">
        <v>133.512128034483</v>
      </c>
      <c r="AE539">
        <v>0.3931</v>
      </c>
      <c r="AF539">
        <v>0.114177224548553</v>
      </c>
      <c r="AG539">
        <v>0.17006545448626101</v>
      </c>
      <c r="AH539">
        <v>0.29731731279583301</v>
      </c>
      <c r="AI539">
        <v>180.547978542896</v>
      </c>
      <c r="AJ539">
        <v>6.1254866927495</v>
      </c>
      <c r="AK539">
        <v>1.1792022516111</v>
      </c>
      <c r="AL539">
        <v>3.6206697470156102</v>
      </c>
      <c r="AM539">
        <v>2.75</v>
      </c>
      <c r="AN539">
        <v>1.3311222459445899</v>
      </c>
      <c r="AO539">
        <v>23</v>
      </c>
      <c r="AP539">
        <v>0.11435786435786401</v>
      </c>
      <c r="AQ539">
        <v>113.17</v>
      </c>
      <c r="AR539">
        <v>4.7978036374121302</v>
      </c>
      <c r="AS539">
        <v>141194.29999999999</v>
      </c>
      <c r="AT539">
        <v>0.34689258944423501</v>
      </c>
      <c r="AU539">
        <v>61906747.119999997</v>
      </c>
    </row>
    <row r="540" spans="1:47" ht="15" x14ac:dyDescent="0.25">
      <c r="A540" t="s">
        <v>1511</v>
      </c>
      <c r="B540" t="s">
        <v>416</v>
      </c>
      <c r="C540" t="s">
        <v>112</v>
      </c>
      <c r="D540" t="s">
        <v>950</v>
      </c>
      <c r="E540">
        <v>80.412000000000006</v>
      </c>
      <c r="F540">
        <v>-0.68</v>
      </c>
      <c r="G540" s="129">
        <v>-1166367</v>
      </c>
      <c r="H540">
        <v>3.7222202035573797E-2</v>
      </c>
      <c r="I540">
        <v>-1167396</v>
      </c>
      <c r="J540">
        <v>8.7735205238410694E-3</v>
      </c>
      <c r="K540">
        <v>0.86271778409780497</v>
      </c>
      <c r="L540" s="130">
        <v>296074.27759999997</v>
      </c>
      <c r="M540" s="129">
        <v>39981</v>
      </c>
      <c r="N540">
        <v>42</v>
      </c>
      <c r="O540">
        <v>26.803576</v>
      </c>
      <c r="P540">
        <v>6.46</v>
      </c>
      <c r="Q540">
        <v>58.79</v>
      </c>
      <c r="R540">
        <v>14775.8</v>
      </c>
      <c r="S540">
        <v>1310.8874699999999</v>
      </c>
      <c r="T540">
        <v>1628.7885948311</v>
      </c>
      <c r="U540">
        <v>0.46146567497705299</v>
      </c>
      <c r="V540">
        <v>0.150197883162632</v>
      </c>
      <c r="W540">
        <v>1.96041449137836E-3</v>
      </c>
      <c r="X540">
        <v>11891.9</v>
      </c>
      <c r="Y540">
        <v>101.64</v>
      </c>
      <c r="Z540">
        <v>66696.910665092495</v>
      </c>
      <c r="AA540">
        <v>17.245098039215701</v>
      </c>
      <c r="AB540">
        <v>12.897358028335301</v>
      </c>
      <c r="AC540">
        <v>20.5</v>
      </c>
      <c r="AD540">
        <v>63.945730243902403</v>
      </c>
      <c r="AE540">
        <v>0.3931</v>
      </c>
      <c r="AF540">
        <v>9.8242757422113206E-2</v>
      </c>
      <c r="AG540">
        <v>0.21462865816608201</v>
      </c>
      <c r="AH540">
        <v>0.31665215735740398</v>
      </c>
      <c r="AI540">
        <v>173.67165772055199</v>
      </c>
      <c r="AJ540">
        <v>7.8008335968796096</v>
      </c>
      <c r="AK540">
        <v>1.4066486137465699</v>
      </c>
      <c r="AL540">
        <v>3.9860420619860899</v>
      </c>
      <c r="AM540">
        <v>0</v>
      </c>
      <c r="AN540">
        <v>1.84395763003091</v>
      </c>
      <c r="AO540">
        <v>148</v>
      </c>
      <c r="AP540">
        <v>1.4647137150466E-2</v>
      </c>
      <c r="AQ540">
        <v>5.07</v>
      </c>
      <c r="AR540">
        <v>19.598180972628199</v>
      </c>
      <c r="AS540">
        <v>9789.4500000001899</v>
      </c>
      <c r="AT540">
        <v>0.27559785721178498</v>
      </c>
      <c r="AU540">
        <v>19369463.809999999</v>
      </c>
    </row>
    <row r="541" spans="1:47" ht="15" x14ac:dyDescent="0.25">
      <c r="A541" t="s">
        <v>1512</v>
      </c>
      <c r="B541" t="s">
        <v>683</v>
      </c>
      <c r="C541" t="s">
        <v>142</v>
      </c>
      <c r="D541" t="s">
        <v>950</v>
      </c>
      <c r="E541">
        <v>87.873999999999995</v>
      </c>
      <c r="F541">
        <v>-0.48</v>
      </c>
      <c r="G541" s="129">
        <v>-942493</v>
      </c>
      <c r="H541">
        <v>0.28958432682835999</v>
      </c>
      <c r="I541">
        <v>-942493</v>
      </c>
      <c r="J541">
        <v>9.4478612001506201E-3</v>
      </c>
      <c r="K541">
        <v>0.80701465015104701</v>
      </c>
      <c r="L541" s="130">
        <v>165169.53969999999</v>
      </c>
      <c r="M541" s="129">
        <v>42018</v>
      </c>
      <c r="N541">
        <v>40</v>
      </c>
      <c r="O541">
        <v>56.796494000000003</v>
      </c>
      <c r="P541">
        <v>51.12</v>
      </c>
      <c r="Q541">
        <v>285.12</v>
      </c>
      <c r="R541">
        <v>12577</v>
      </c>
      <c r="S541">
        <v>2018.8114270000001</v>
      </c>
      <c r="T541">
        <v>2470.8298556200102</v>
      </c>
      <c r="U541">
        <v>0.52817945437555702</v>
      </c>
      <c r="V541">
        <v>0.14293922262408501</v>
      </c>
      <c r="W541">
        <v>4.7943868706861598E-3</v>
      </c>
      <c r="X541">
        <v>10276.1</v>
      </c>
      <c r="Y541">
        <v>109.14</v>
      </c>
      <c r="Z541">
        <v>68857.314000366503</v>
      </c>
      <c r="AA541">
        <v>12.6475409836066</v>
      </c>
      <c r="AB541">
        <v>18.497447562763401</v>
      </c>
      <c r="AC541">
        <v>10</v>
      </c>
      <c r="AD541">
        <v>201.8811427</v>
      </c>
      <c r="AE541">
        <v>0.31940000000000002</v>
      </c>
      <c r="AF541">
        <v>0.100434521531529</v>
      </c>
      <c r="AG541">
        <v>0.17041830509537201</v>
      </c>
      <c r="AH541">
        <v>0.306192385885175</v>
      </c>
      <c r="AI541">
        <v>168.160332094257</v>
      </c>
      <c r="AJ541">
        <v>5.8265211909839598</v>
      </c>
      <c r="AK541">
        <v>1.1938518751988301</v>
      </c>
      <c r="AL541" t="s">
        <v>944</v>
      </c>
      <c r="AM541">
        <v>1.21</v>
      </c>
      <c r="AN541">
        <v>0.90064410596560296</v>
      </c>
      <c r="AO541">
        <v>63</v>
      </c>
      <c r="AP541">
        <v>1.2401352874859099E-2</v>
      </c>
      <c r="AQ541">
        <v>13.76</v>
      </c>
      <c r="AR541">
        <v>3.0186227102435601</v>
      </c>
      <c r="AS541">
        <v>133673.60000000001</v>
      </c>
      <c r="AT541">
        <v>0.49340638314330498</v>
      </c>
      <c r="AU541">
        <v>25390519.98</v>
      </c>
    </row>
    <row r="542" spans="1:47" ht="15" x14ac:dyDescent="0.25">
      <c r="A542" t="s">
        <v>1513</v>
      </c>
      <c r="B542" t="s">
        <v>451</v>
      </c>
      <c r="C542" t="s">
        <v>167</v>
      </c>
      <c r="D542" t="s">
        <v>951</v>
      </c>
      <c r="E542">
        <v>86.947999999999993</v>
      </c>
      <c r="F542">
        <v>-6.48</v>
      </c>
      <c r="G542" s="129">
        <v>-712005</v>
      </c>
      <c r="H542">
        <v>0.29770832849754902</v>
      </c>
      <c r="I542">
        <v>-716818</v>
      </c>
      <c r="J542">
        <v>0.161347669066495</v>
      </c>
      <c r="K542">
        <v>0.71621745197068198</v>
      </c>
      <c r="L542" s="130">
        <v>389699.5943</v>
      </c>
      <c r="M542" s="129">
        <v>39128</v>
      </c>
      <c r="N542">
        <v>72</v>
      </c>
      <c r="O542">
        <v>22.864502999999999</v>
      </c>
      <c r="P542">
        <v>2</v>
      </c>
      <c r="Q542">
        <v>98.25</v>
      </c>
      <c r="R542">
        <v>15381.9</v>
      </c>
      <c r="S542">
        <v>988.56137100000001</v>
      </c>
      <c r="T542">
        <v>1163.39830258181</v>
      </c>
      <c r="U542">
        <v>0.41822204177549199</v>
      </c>
      <c r="V542">
        <v>0.112873768157789</v>
      </c>
      <c r="W542">
        <v>2.9195142402544901E-3</v>
      </c>
      <c r="X542">
        <v>13070.3</v>
      </c>
      <c r="Y542">
        <v>84.01</v>
      </c>
      <c r="Z542">
        <v>65030.715271991401</v>
      </c>
      <c r="AA542">
        <v>16.600000000000001</v>
      </c>
      <c r="AB542">
        <v>11.7671868944173</v>
      </c>
      <c r="AC542">
        <v>9.6999999999999993</v>
      </c>
      <c r="AD542">
        <v>101.913543402062</v>
      </c>
      <c r="AE542">
        <v>0.27029999999999998</v>
      </c>
      <c r="AF542">
        <v>9.9908375360806004E-2</v>
      </c>
      <c r="AG542">
        <v>0.20669566038665499</v>
      </c>
      <c r="AH542">
        <v>0.309589244997587</v>
      </c>
      <c r="AI542">
        <v>193.23028959423101</v>
      </c>
      <c r="AJ542">
        <v>6.1855784211077403</v>
      </c>
      <c r="AK542">
        <v>1.0389039891110901</v>
      </c>
      <c r="AL542">
        <v>3.8164106376295699</v>
      </c>
      <c r="AM542">
        <v>4</v>
      </c>
      <c r="AN542">
        <v>1.0532533616539399</v>
      </c>
      <c r="AO542">
        <v>81</v>
      </c>
      <c r="AP542">
        <v>4.4554455445544601E-2</v>
      </c>
      <c r="AQ542">
        <v>7.15</v>
      </c>
      <c r="AR542">
        <v>5.9261109741761802</v>
      </c>
      <c r="AS542">
        <v>-123933.62</v>
      </c>
      <c r="AT542">
        <v>0.41735170914115899</v>
      </c>
      <c r="AU542">
        <v>15205917.289999999</v>
      </c>
    </row>
    <row r="543" spans="1:47" ht="15" x14ac:dyDescent="0.25">
      <c r="A543" t="s">
        <v>1514</v>
      </c>
      <c r="B543" t="s">
        <v>305</v>
      </c>
      <c r="C543" t="s">
        <v>121</v>
      </c>
      <c r="D543" t="s">
        <v>953</v>
      </c>
      <c r="E543">
        <v>101.11199999999999</v>
      </c>
      <c r="F543">
        <v>24.04</v>
      </c>
      <c r="G543" s="129">
        <v>12291349</v>
      </c>
      <c r="H543">
        <v>0.53165708535900003</v>
      </c>
      <c r="I543">
        <v>12202220</v>
      </c>
      <c r="J543">
        <v>0</v>
      </c>
      <c r="K543">
        <v>0.72709485307281496</v>
      </c>
      <c r="L543" s="130">
        <v>370309.61660000001</v>
      </c>
      <c r="M543" s="129">
        <v>85193.5</v>
      </c>
      <c r="N543">
        <v>49</v>
      </c>
      <c r="O543">
        <v>27.248346999999999</v>
      </c>
      <c r="P543">
        <v>0.18</v>
      </c>
      <c r="Q543">
        <v>-3.24</v>
      </c>
      <c r="R543">
        <v>17807.400000000001</v>
      </c>
      <c r="S543">
        <v>6613.6022389999998</v>
      </c>
      <c r="T543">
        <v>8164.98300854026</v>
      </c>
      <c r="U543">
        <v>7.2653528990073296E-2</v>
      </c>
      <c r="V543">
        <v>0.18529134784877699</v>
      </c>
      <c r="W543">
        <v>2.4058423117997899E-2</v>
      </c>
      <c r="X543">
        <v>14423.9</v>
      </c>
      <c r="Y543">
        <v>415.83</v>
      </c>
      <c r="Z543">
        <v>91750.387922949303</v>
      </c>
      <c r="AA543">
        <v>14.757847533632299</v>
      </c>
      <c r="AB543">
        <v>15.9045817738018</v>
      </c>
      <c r="AC543">
        <v>42</v>
      </c>
      <c r="AD543">
        <v>157.46671997619001</v>
      </c>
      <c r="AE543" t="s">
        <v>944</v>
      </c>
      <c r="AF543">
        <v>0.12100839559445301</v>
      </c>
      <c r="AG543">
        <v>0.121216651254222</v>
      </c>
      <c r="AH543">
        <v>0.24318217715488999</v>
      </c>
      <c r="AI543">
        <v>179.15198966957399</v>
      </c>
      <c r="AJ543">
        <v>6.7853006988285296</v>
      </c>
      <c r="AK543">
        <v>1.3906691789608701</v>
      </c>
      <c r="AL543">
        <v>4.6535728115188597</v>
      </c>
      <c r="AM543">
        <v>2</v>
      </c>
      <c r="AN543">
        <v>0.60534912937065899</v>
      </c>
      <c r="AO543">
        <v>10</v>
      </c>
      <c r="AP543">
        <v>0.109518935516888</v>
      </c>
      <c r="AQ543">
        <v>89.2</v>
      </c>
      <c r="AR543">
        <v>6.5496430142867199</v>
      </c>
      <c r="AS543">
        <v>447207.18</v>
      </c>
      <c r="AT543">
        <v>0.33919403728513903</v>
      </c>
      <c r="AU543">
        <v>117770923.27</v>
      </c>
    </row>
    <row r="544" spans="1:47" ht="15" x14ac:dyDescent="0.25">
      <c r="A544" t="s">
        <v>1515</v>
      </c>
      <c r="B544" t="s">
        <v>388</v>
      </c>
      <c r="C544" t="s">
        <v>346</v>
      </c>
      <c r="D544" t="s">
        <v>951</v>
      </c>
      <c r="E544">
        <v>89.587000000000003</v>
      </c>
      <c r="F544">
        <v>-3.24</v>
      </c>
      <c r="G544" s="129">
        <v>650921</v>
      </c>
      <c r="H544">
        <v>0.24420728204214101</v>
      </c>
      <c r="I544">
        <v>714240</v>
      </c>
      <c r="J544">
        <v>0</v>
      </c>
      <c r="K544">
        <v>0.76101766981200902</v>
      </c>
      <c r="L544" s="130">
        <v>224119.6537</v>
      </c>
      <c r="M544" s="129">
        <v>39865.5</v>
      </c>
      <c r="N544">
        <v>54</v>
      </c>
      <c r="O544">
        <v>45.905963999999997</v>
      </c>
      <c r="P544">
        <v>0</v>
      </c>
      <c r="Q544">
        <v>-12.63</v>
      </c>
      <c r="R544">
        <v>14808.4</v>
      </c>
      <c r="S544">
        <v>1474.340948</v>
      </c>
      <c r="T544">
        <v>1847.92964695347</v>
      </c>
      <c r="U544">
        <v>0.45412962511029697</v>
      </c>
      <c r="V544">
        <v>0.17962195064801301</v>
      </c>
      <c r="W544">
        <v>2.3828836910253101E-2</v>
      </c>
      <c r="X544">
        <v>11814.7</v>
      </c>
      <c r="Y544">
        <v>103.82</v>
      </c>
      <c r="Z544">
        <v>67089.761895588497</v>
      </c>
      <c r="AA544">
        <v>17.008196721311499</v>
      </c>
      <c r="AB544">
        <v>14.2009338085147</v>
      </c>
      <c r="AC544">
        <v>13.5</v>
      </c>
      <c r="AD544">
        <v>109.210440592593</v>
      </c>
      <c r="AE544">
        <v>0.18429999999999999</v>
      </c>
      <c r="AF544">
        <v>0.117414106586507</v>
      </c>
      <c r="AG544">
        <v>0.189672507586721</v>
      </c>
      <c r="AH544">
        <v>0.30924291925598102</v>
      </c>
      <c r="AI544">
        <v>163.40250220059701</v>
      </c>
      <c r="AJ544">
        <v>8.6839033917089701</v>
      </c>
      <c r="AK544">
        <v>1.3559226021227799</v>
      </c>
      <c r="AL544">
        <v>3.9441118089252898</v>
      </c>
      <c r="AM544">
        <v>2</v>
      </c>
      <c r="AN544">
        <v>1.3148792292720901</v>
      </c>
      <c r="AO544">
        <v>214</v>
      </c>
      <c r="AP544">
        <v>9.2156862745098003E-2</v>
      </c>
      <c r="AQ544">
        <v>2.31</v>
      </c>
      <c r="AR544">
        <v>4.8544878275009804</v>
      </c>
      <c r="AS544">
        <v>-55281.02</v>
      </c>
      <c r="AT544">
        <v>0.50104119848101503</v>
      </c>
      <c r="AU544">
        <v>21832661.960000001</v>
      </c>
    </row>
    <row r="545" spans="1:47" ht="15" x14ac:dyDescent="0.25">
      <c r="A545" t="s">
        <v>1516</v>
      </c>
      <c r="B545" t="s">
        <v>527</v>
      </c>
      <c r="C545" t="s">
        <v>211</v>
      </c>
      <c r="D545" t="s">
        <v>950</v>
      </c>
      <c r="E545">
        <v>78.881</v>
      </c>
      <c r="F545">
        <v>0.2</v>
      </c>
      <c r="G545" s="129">
        <v>1290392</v>
      </c>
      <c r="H545">
        <v>1.1691577474107</v>
      </c>
      <c r="I545">
        <v>1145468</v>
      </c>
      <c r="J545">
        <v>6.5034929112641002E-3</v>
      </c>
      <c r="K545">
        <v>0.53398639343704102</v>
      </c>
      <c r="L545" s="130">
        <v>178637.16690000001</v>
      </c>
      <c r="M545" s="129">
        <v>38757</v>
      </c>
      <c r="N545">
        <v>32</v>
      </c>
      <c r="O545">
        <v>23.002655000000001</v>
      </c>
      <c r="P545">
        <v>1</v>
      </c>
      <c r="Q545">
        <v>-128.74</v>
      </c>
      <c r="R545">
        <v>17879.900000000001</v>
      </c>
      <c r="S545">
        <v>390.094065</v>
      </c>
      <c r="T545">
        <v>492.79246906308299</v>
      </c>
      <c r="U545">
        <v>0.675090306744349</v>
      </c>
      <c r="V545">
        <v>0.17696772700194799</v>
      </c>
      <c r="W545">
        <v>9.9445911846928504E-3</v>
      </c>
      <c r="X545">
        <v>14153.7</v>
      </c>
      <c r="Y545">
        <v>38.630000000000003</v>
      </c>
      <c r="Z545">
        <v>54875.417551126098</v>
      </c>
      <c r="AA545">
        <v>13.5348837209302</v>
      </c>
      <c r="AB545">
        <v>10.098215506083401</v>
      </c>
      <c r="AC545">
        <v>6</v>
      </c>
      <c r="AD545">
        <v>65.015677499999995</v>
      </c>
      <c r="AE545">
        <v>0.5897</v>
      </c>
      <c r="AF545">
        <v>0.1141322002368</v>
      </c>
      <c r="AG545">
        <v>0.14779181868397201</v>
      </c>
      <c r="AH545">
        <v>0.28416079921610599</v>
      </c>
      <c r="AI545">
        <v>309.77143935783801</v>
      </c>
      <c r="AJ545">
        <v>7.2442630751406796</v>
      </c>
      <c r="AK545">
        <v>1.6229915590863999</v>
      </c>
      <c r="AL545">
        <v>2.2081285170473399</v>
      </c>
      <c r="AM545">
        <v>0</v>
      </c>
      <c r="AN545">
        <v>1.4365978542828499</v>
      </c>
      <c r="AO545">
        <v>98</v>
      </c>
      <c r="AP545">
        <v>2.1052631578947399E-2</v>
      </c>
      <c r="AQ545">
        <v>1.89</v>
      </c>
      <c r="AR545">
        <v>3.2998289527779598</v>
      </c>
      <c r="AS545">
        <v>63092.68</v>
      </c>
      <c r="AT545">
        <v>0.82535648592004796</v>
      </c>
      <c r="AU545">
        <v>6974843.1699999999</v>
      </c>
    </row>
    <row r="546" spans="1:47" ht="15" x14ac:dyDescent="0.25">
      <c r="A546" t="s">
        <v>1517</v>
      </c>
      <c r="B546" t="s">
        <v>306</v>
      </c>
      <c r="C546" t="s">
        <v>307</v>
      </c>
      <c r="D546" t="s">
        <v>950</v>
      </c>
      <c r="E546">
        <v>76.759</v>
      </c>
      <c r="F546">
        <v>0.32</v>
      </c>
      <c r="G546" s="129">
        <v>-140931</v>
      </c>
      <c r="H546">
        <v>0.29270344184159103</v>
      </c>
      <c r="I546">
        <v>-140931</v>
      </c>
      <c r="J546">
        <v>0</v>
      </c>
      <c r="K546">
        <v>0.72395065365150502</v>
      </c>
      <c r="L546" s="130">
        <v>181286.00399999999</v>
      </c>
      <c r="M546" s="129">
        <v>38945</v>
      </c>
      <c r="N546">
        <v>115</v>
      </c>
      <c r="O546">
        <v>124.295742</v>
      </c>
      <c r="P546">
        <v>0</v>
      </c>
      <c r="Q546">
        <v>-153.94999999999999</v>
      </c>
      <c r="R546">
        <v>15746.8</v>
      </c>
      <c r="S546">
        <v>1733.2331690000001</v>
      </c>
      <c r="T546">
        <v>2321.4132736844299</v>
      </c>
      <c r="U546">
        <v>0.65513285708415803</v>
      </c>
      <c r="V546">
        <v>0.20679024404246199</v>
      </c>
      <c r="W546">
        <v>1.13650490610938E-3</v>
      </c>
      <c r="X546">
        <v>11757</v>
      </c>
      <c r="Y546">
        <v>129.91999999999999</v>
      </c>
      <c r="Z546">
        <v>65819.908713054203</v>
      </c>
      <c r="AA546">
        <v>14.384615384615399</v>
      </c>
      <c r="AB546">
        <v>13.340772544642901</v>
      </c>
      <c r="AC546">
        <v>12</v>
      </c>
      <c r="AD546">
        <v>144.436097416667</v>
      </c>
      <c r="AE546">
        <v>0.43</v>
      </c>
      <c r="AF546">
        <v>0.124159392266185</v>
      </c>
      <c r="AG546">
        <v>0.15697276190617501</v>
      </c>
      <c r="AH546">
        <v>0.28536300382442198</v>
      </c>
      <c r="AI546">
        <v>161.87204642631701</v>
      </c>
      <c r="AJ546">
        <v>6.2639619406762099</v>
      </c>
      <c r="AK546">
        <v>1.0909555463676499</v>
      </c>
      <c r="AL546">
        <v>4.2588800692894999</v>
      </c>
      <c r="AM546">
        <v>3.5</v>
      </c>
      <c r="AN546">
        <v>1.2702248222157699</v>
      </c>
      <c r="AO546">
        <v>53</v>
      </c>
      <c r="AP546">
        <v>2.0289855072463801E-2</v>
      </c>
      <c r="AQ546">
        <v>18.149999999999999</v>
      </c>
      <c r="AR546">
        <v>4.2119156872287498</v>
      </c>
      <c r="AS546">
        <v>26976.190000000199</v>
      </c>
      <c r="AT546">
        <v>0.54408913364923805</v>
      </c>
      <c r="AU546">
        <v>27292823</v>
      </c>
    </row>
    <row r="547" spans="1:47" ht="15" x14ac:dyDescent="0.25">
      <c r="A547" t="s">
        <v>1518</v>
      </c>
      <c r="B547" t="s">
        <v>692</v>
      </c>
      <c r="C547" t="s">
        <v>249</v>
      </c>
      <c r="D547" t="s">
        <v>954</v>
      </c>
      <c r="E547">
        <v>89.031000000000006</v>
      </c>
      <c r="F547">
        <v>3.41</v>
      </c>
      <c r="G547" s="129">
        <v>1213648</v>
      </c>
      <c r="H547">
        <v>1.22711987509564</v>
      </c>
      <c r="I547">
        <v>1208785</v>
      </c>
      <c r="J547">
        <v>0</v>
      </c>
      <c r="K547">
        <v>0.65669465520924697</v>
      </c>
      <c r="L547" s="130">
        <v>142663.77559999999</v>
      </c>
      <c r="M547" s="129">
        <v>41220</v>
      </c>
      <c r="N547">
        <v>14</v>
      </c>
      <c r="O547">
        <v>14.199318</v>
      </c>
      <c r="P547">
        <v>0</v>
      </c>
      <c r="Q547">
        <v>265.29000000000002</v>
      </c>
      <c r="R547">
        <v>16118.2</v>
      </c>
      <c r="S547">
        <v>970.31173799999999</v>
      </c>
      <c r="T547">
        <v>1184.1238505603601</v>
      </c>
      <c r="U547">
        <v>0.47684441904587199</v>
      </c>
      <c r="V547">
        <v>0.13621194284676399</v>
      </c>
      <c r="W547">
        <v>0</v>
      </c>
      <c r="X547">
        <v>13207.8</v>
      </c>
      <c r="Y547">
        <v>76.22</v>
      </c>
      <c r="Z547">
        <v>51676.027551823703</v>
      </c>
      <c r="AA547">
        <v>11.115384615384601</v>
      </c>
      <c r="AB547">
        <v>12.7304085279454</v>
      </c>
      <c r="AC547">
        <v>7.2</v>
      </c>
      <c r="AD547">
        <v>134.76551916666699</v>
      </c>
      <c r="AE547">
        <v>0.34399999999999997</v>
      </c>
      <c r="AF547">
        <v>9.8842918602444804E-2</v>
      </c>
      <c r="AG547">
        <v>0.17659490597131</v>
      </c>
      <c r="AH547">
        <v>0.27819262973861703</v>
      </c>
      <c r="AI547">
        <v>147.14034099420499</v>
      </c>
      <c r="AJ547">
        <v>18.002292116101199</v>
      </c>
      <c r="AK547">
        <v>1.91122285882386</v>
      </c>
      <c r="AL547">
        <v>5.4911850362816201</v>
      </c>
      <c r="AM547">
        <v>0</v>
      </c>
      <c r="AN547">
        <v>1.0240282078349701</v>
      </c>
      <c r="AO547">
        <v>49</v>
      </c>
      <c r="AP547">
        <v>0</v>
      </c>
      <c r="AQ547">
        <v>11.73</v>
      </c>
      <c r="AR547">
        <v>5.0139879865903598</v>
      </c>
      <c r="AS547">
        <v>-54409.14</v>
      </c>
      <c r="AT547">
        <v>0.52110400558024905</v>
      </c>
      <c r="AU547">
        <v>15639660.4</v>
      </c>
    </row>
    <row r="548" spans="1:47" ht="15" x14ac:dyDescent="0.25">
      <c r="A548" t="s">
        <v>1519</v>
      </c>
      <c r="B548" t="s">
        <v>622</v>
      </c>
      <c r="C548" t="s">
        <v>140</v>
      </c>
      <c r="D548" t="s">
        <v>950</v>
      </c>
      <c r="E548">
        <v>87.543000000000006</v>
      </c>
      <c r="F548">
        <v>-1.1399999999999999</v>
      </c>
      <c r="G548" s="129">
        <v>1928855</v>
      </c>
      <c r="H548">
        <v>0.57293395315182105</v>
      </c>
      <c r="I548">
        <v>1938269</v>
      </c>
      <c r="J548">
        <v>0</v>
      </c>
      <c r="K548">
        <v>0.66456818511232896</v>
      </c>
      <c r="L548" s="130">
        <v>158896.05840000001</v>
      </c>
      <c r="M548" s="129">
        <v>47564.5</v>
      </c>
      <c r="N548">
        <v>122</v>
      </c>
      <c r="O548">
        <v>33.136001</v>
      </c>
      <c r="P548">
        <v>0</v>
      </c>
      <c r="Q548">
        <v>-33.4</v>
      </c>
      <c r="R548">
        <v>14243.8</v>
      </c>
      <c r="S548">
        <v>1722.220945</v>
      </c>
      <c r="T548">
        <v>2126.6682053647901</v>
      </c>
      <c r="U548">
        <v>0.38788574366107198</v>
      </c>
      <c r="V548">
        <v>0.15747805691679101</v>
      </c>
      <c r="W548">
        <v>2.9032279595229298E-3</v>
      </c>
      <c r="X548">
        <v>11534.9</v>
      </c>
      <c r="Y548">
        <v>106.27</v>
      </c>
      <c r="Z548">
        <v>62327.308930083796</v>
      </c>
      <c r="AA548">
        <v>11.901785714285699</v>
      </c>
      <c r="AB548">
        <v>16.206087748188601</v>
      </c>
      <c r="AC548">
        <v>8.5</v>
      </c>
      <c r="AD548">
        <v>202.614228823529</v>
      </c>
      <c r="AE548">
        <v>0.27029999999999998</v>
      </c>
      <c r="AF548">
        <v>0.11269123694338901</v>
      </c>
      <c r="AG548">
        <v>0.162469315962047</v>
      </c>
      <c r="AH548">
        <v>0.29311354805724799</v>
      </c>
      <c r="AI548">
        <v>107.06930521043</v>
      </c>
      <c r="AJ548">
        <v>10.7263285194445</v>
      </c>
      <c r="AK548">
        <v>1.2033746752929799</v>
      </c>
      <c r="AL548">
        <v>4.8036501136135596</v>
      </c>
      <c r="AM548">
        <v>3.8</v>
      </c>
      <c r="AN548">
        <v>0.91654839162046697</v>
      </c>
      <c r="AO548">
        <v>61</v>
      </c>
      <c r="AP548">
        <v>2.86928799149841E-2</v>
      </c>
      <c r="AQ548">
        <v>14.49</v>
      </c>
      <c r="AR548">
        <v>4.0743190343896698</v>
      </c>
      <c r="AS548">
        <v>42247.139999999898</v>
      </c>
      <c r="AT548">
        <v>0.46068743842594201</v>
      </c>
      <c r="AU548">
        <v>24530934.780000001</v>
      </c>
    </row>
    <row r="549" spans="1:47" ht="15" x14ac:dyDescent="0.25">
      <c r="A549" t="s">
        <v>1520</v>
      </c>
      <c r="B549" t="s">
        <v>522</v>
      </c>
      <c r="C549" t="s">
        <v>178</v>
      </c>
      <c r="D549" t="s">
        <v>950</v>
      </c>
      <c r="E549">
        <v>97.230999999999995</v>
      </c>
      <c r="F549">
        <v>-0.33</v>
      </c>
      <c r="G549" s="129">
        <v>-315534</v>
      </c>
      <c r="H549">
        <v>0.22489246074755401</v>
      </c>
      <c r="I549">
        <v>767952</v>
      </c>
      <c r="J549">
        <v>0</v>
      </c>
      <c r="K549">
        <v>0.67062288981294504</v>
      </c>
      <c r="L549" s="130">
        <v>367158.11040000001</v>
      </c>
      <c r="M549" s="129">
        <v>52698.5</v>
      </c>
      <c r="N549">
        <v>0</v>
      </c>
      <c r="O549">
        <v>20.580676</v>
      </c>
      <c r="P549">
        <v>0</v>
      </c>
      <c r="Q549">
        <v>6.8200000000000101</v>
      </c>
      <c r="R549">
        <v>14765.1</v>
      </c>
      <c r="S549">
        <v>1015.741214</v>
      </c>
      <c r="T549">
        <v>1216.3728306396199</v>
      </c>
      <c r="U549">
        <v>0.22140301476434901</v>
      </c>
      <c r="V549">
        <v>0.104470773202277</v>
      </c>
      <c r="W549">
        <v>2.3278187075709202E-2</v>
      </c>
      <c r="X549">
        <v>12329.7</v>
      </c>
      <c r="Y549">
        <v>75.599999999999994</v>
      </c>
      <c r="Z549">
        <v>59833.775396825396</v>
      </c>
      <c r="AA549">
        <v>13.075949367088599</v>
      </c>
      <c r="AB549">
        <v>13.435730343915299</v>
      </c>
      <c r="AC549">
        <v>15.38</v>
      </c>
      <c r="AD549">
        <v>66.042991807542293</v>
      </c>
      <c r="AE549">
        <v>0.25800000000000001</v>
      </c>
      <c r="AF549">
        <v>0.117870489969049</v>
      </c>
      <c r="AG549">
        <v>0.188648460893623</v>
      </c>
      <c r="AH549">
        <v>0.31011498270460602</v>
      </c>
      <c r="AI549">
        <v>230.22793284038201</v>
      </c>
      <c r="AJ549">
        <v>8.9177171031250495</v>
      </c>
      <c r="AK549">
        <v>1.6376265330208899</v>
      </c>
      <c r="AL549">
        <v>2.73829366436892</v>
      </c>
      <c r="AM549">
        <v>1.5</v>
      </c>
      <c r="AN549">
        <v>0.98419972223809504</v>
      </c>
      <c r="AO549">
        <v>48</v>
      </c>
      <c r="AP549">
        <v>3.9007092198581603E-2</v>
      </c>
      <c r="AQ549">
        <v>11.21</v>
      </c>
      <c r="AR549">
        <v>5.4478849104226503</v>
      </c>
      <c r="AS549">
        <v>-66301.919999999998</v>
      </c>
      <c r="AT549">
        <v>0.442063604423382</v>
      </c>
      <c r="AU549">
        <v>14997534.73</v>
      </c>
    </row>
    <row r="550" spans="1:47" ht="15" x14ac:dyDescent="0.25">
      <c r="A550" t="s">
        <v>1521</v>
      </c>
      <c r="B550" t="s">
        <v>309</v>
      </c>
      <c r="C550" t="s">
        <v>310</v>
      </c>
      <c r="D550" t="s">
        <v>951</v>
      </c>
      <c r="E550">
        <v>81.131</v>
      </c>
      <c r="F550">
        <v>-3.99</v>
      </c>
      <c r="G550" s="129">
        <v>1994926</v>
      </c>
      <c r="H550">
        <v>0.49100939322437498</v>
      </c>
      <c r="I550">
        <v>2000480</v>
      </c>
      <c r="J550">
        <v>3.5273978970193701E-2</v>
      </c>
      <c r="K550">
        <v>0.68897621611068904</v>
      </c>
      <c r="L550" s="130">
        <v>132121.08009999999</v>
      </c>
      <c r="M550" s="129">
        <v>36754</v>
      </c>
      <c r="N550">
        <v>71</v>
      </c>
      <c r="O550">
        <v>38.510961999999999</v>
      </c>
      <c r="P550">
        <v>1</v>
      </c>
      <c r="Q550">
        <v>-189.56</v>
      </c>
      <c r="R550">
        <v>13237.7</v>
      </c>
      <c r="S550">
        <v>2006.5351499999999</v>
      </c>
      <c r="T550">
        <v>2563.61052936429</v>
      </c>
      <c r="U550">
        <v>0.54075912201189202</v>
      </c>
      <c r="V550">
        <v>0.19970952514836299</v>
      </c>
      <c r="W550">
        <v>1.4315615153813801E-2</v>
      </c>
      <c r="X550">
        <v>10361.1</v>
      </c>
      <c r="Y550">
        <v>141.16999999999999</v>
      </c>
      <c r="Z550">
        <v>59189.8349507686</v>
      </c>
      <c r="AA550">
        <v>12.5677419354839</v>
      </c>
      <c r="AB550">
        <v>14.2136087695686</v>
      </c>
      <c r="AC550">
        <v>16</v>
      </c>
      <c r="AD550">
        <v>125.408446875</v>
      </c>
      <c r="AE550">
        <v>0.25800000000000001</v>
      </c>
      <c r="AF550">
        <v>0.11140941401721</v>
      </c>
      <c r="AG550">
        <v>0.16045423305923601</v>
      </c>
      <c r="AH550">
        <v>0.28963012256809001</v>
      </c>
      <c r="AI550">
        <v>191.55906638366099</v>
      </c>
      <c r="AJ550">
        <v>6.2800765668496501</v>
      </c>
      <c r="AK550">
        <v>1.61283669381065</v>
      </c>
      <c r="AL550">
        <v>3.53284215729636</v>
      </c>
      <c r="AM550">
        <v>2.5</v>
      </c>
      <c r="AN550">
        <v>1.7438004123411801</v>
      </c>
      <c r="AO550">
        <v>71</v>
      </c>
      <c r="AP550">
        <v>3.1413612565445001E-3</v>
      </c>
      <c r="AQ550">
        <v>13.11</v>
      </c>
      <c r="AR550">
        <v>4.1414829581076198</v>
      </c>
      <c r="AS550">
        <v>24503.05</v>
      </c>
      <c r="AT550">
        <v>0.54460933703442904</v>
      </c>
      <c r="AU550">
        <v>26561861.02</v>
      </c>
    </row>
    <row r="551" spans="1:47" ht="15" x14ac:dyDescent="0.25">
      <c r="A551" t="s">
        <v>1522</v>
      </c>
      <c r="B551" t="s">
        <v>308</v>
      </c>
      <c r="C551" t="s">
        <v>140</v>
      </c>
      <c r="D551" t="s">
        <v>950</v>
      </c>
      <c r="E551">
        <v>89.177000000000007</v>
      </c>
      <c r="F551">
        <v>1.06</v>
      </c>
      <c r="G551" s="129">
        <v>439020</v>
      </c>
      <c r="H551">
        <v>0.15668363598825299</v>
      </c>
      <c r="I551">
        <v>215193</v>
      </c>
      <c r="J551">
        <v>8.5358036408157908E-3</v>
      </c>
      <c r="K551">
        <v>0.73129290745948905</v>
      </c>
      <c r="L551" s="130">
        <v>230298.3897</v>
      </c>
      <c r="M551" s="129">
        <v>45209.5</v>
      </c>
      <c r="N551">
        <v>181</v>
      </c>
      <c r="O551">
        <v>116.021939</v>
      </c>
      <c r="P551">
        <v>76</v>
      </c>
      <c r="Q551">
        <v>-58.58</v>
      </c>
      <c r="R551">
        <v>14631.7</v>
      </c>
      <c r="S551">
        <v>2809.8854999999999</v>
      </c>
      <c r="T551">
        <v>3524.37309500317</v>
      </c>
      <c r="U551">
        <v>0.40439859204227402</v>
      </c>
      <c r="V551">
        <v>0.16799482398838</v>
      </c>
      <c r="W551">
        <v>1.55082490016052E-2</v>
      </c>
      <c r="X551">
        <v>11665.4</v>
      </c>
      <c r="Y551">
        <v>171.95</v>
      </c>
      <c r="Z551">
        <v>73932.857981971494</v>
      </c>
      <c r="AA551">
        <v>17.2340425531915</v>
      </c>
      <c r="AB551">
        <v>16.341293980808398</v>
      </c>
      <c r="AC551">
        <v>23</v>
      </c>
      <c r="AD551">
        <v>122.168934782609</v>
      </c>
      <c r="AE551">
        <v>0.3931</v>
      </c>
      <c r="AF551">
        <v>0.14078124361506</v>
      </c>
      <c r="AG551">
        <v>0.15223621303336299</v>
      </c>
      <c r="AH551">
        <v>0.296143941429172</v>
      </c>
      <c r="AI551">
        <v>185.48940873213499</v>
      </c>
      <c r="AJ551">
        <v>6.3212503549473897</v>
      </c>
      <c r="AK551">
        <v>0.90580515498729897</v>
      </c>
      <c r="AL551">
        <v>3.62479649043369</v>
      </c>
      <c r="AM551">
        <v>0</v>
      </c>
      <c r="AN551">
        <v>0.83788876750538999</v>
      </c>
      <c r="AO551">
        <v>37</v>
      </c>
      <c r="AP551">
        <v>5.7817589576547201E-2</v>
      </c>
      <c r="AQ551">
        <v>31.7</v>
      </c>
      <c r="AR551">
        <v>4.7670504376101501</v>
      </c>
      <c r="AS551">
        <v>9335.8600000001006</v>
      </c>
      <c r="AT551">
        <v>0.46896335574290599</v>
      </c>
      <c r="AU551">
        <v>41113307.100000001</v>
      </c>
    </row>
    <row r="552" spans="1:47" ht="15" x14ac:dyDescent="0.25">
      <c r="A552" t="s">
        <v>1523</v>
      </c>
      <c r="B552" t="s">
        <v>523</v>
      </c>
      <c r="C552" t="s">
        <v>178</v>
      </c>
      <c r="D552" t="s">
        <v>952</v>
      </c>
      <c r="E552">
        <v>79.048000000000002</v>
      </c>
      <c r="F552">
        <v>-3.02</v>
      </c>
      <c r="G552" s="129">
        <v>586241</v>
      </c>
      <c r="H552">
        <v>1.82905335121784</v>
      </c>
      <c r="I552">
        <v>620016</v>
      </c>
      <c r="J552">
        <v>3.5683260404562198E-2</v>
      </c>
      <c r="K552">
        <v>0.61102954276131705</v>
      </c>
      <c r="L552" s="130">
        <v>264694.42959999997</v>
      </c>
      <c r="M552" s="129">
        <v>49454.5</v>
      </c>
      <c r="N552">
        <v>32</v>
      </c>
      <c r="O552">
        <v>4.9112629999999999</v>
      </c>
      <c r="P552">
        <v>0</v>
      </c>
      <c r="Q552">
        <v>-90.56</v>
      </c>
      <c r="R552">
        <v>24887.200000000001</v>
      </c>
      <c r="S552">
        <v>143.97791000000001</v>
      </c>
      <c r="T552">
        <v>185.417705615194</v>
      </c>
      <c r="U552">
        <v>0.50293883276955498</v>
      </c>
      <c r="V552">
        <v>0.165792627494037</v>
      </c>
      <c r="W552">
        <v>6.9455099049569504E-3</v>
      </c>
      <c r="X552">
        <v>19325</v>
      </c>
      <c r="Y552">
        <v>15.69</v>
      </c>
      <c r="Z552">
        <v>52934.036966220498</v>
      </c>
      <c r="AA552">
        <v>11.047619047618999</v>
      </c>
      <c r="AB552">
        <v>9.1764123645634204</v>
      </c>
      <c r="AC552">
        <v>6.12</v>
      </c>
      <c r="AD552">
        <v>23.525802287581701</v>
      </c>
      <c r="AE552">
        <v>0.17199999999999999</v>
      </c>
      <c r="AF552">
        <v>0.11459273586917799</v>
      </c>
      <c r="AG552">
        <v>0.192055618149614</v>
      </c>
      <c r="AH552">
        <v>0.30959271283079598</v>
      </c>
      <c r="AI552">
        <v>498.63899260657399</v>
      </c>
      <c r="AJ552">
        <v>4.6467251681918897</v>
      </c>
      <c r="AK552">
        <v>1.2138404858412399</v>
      </c>
      <c r="AL552">
        <v>2.3775175852799002</v>
      </c>
      <c r="AM552">
        <v>4</v>
      </c>
      <c r="AN552">
        <v>0.61761267117480301</v>
      </c>
      <c r="AO552">
        <v>48</v>
      </c>
      <c r="AP552">
        <v>6.1224489795918401E-2</v>
      </c>
      <c r="AQ552">
        <v>0.9</v>
      </c>
      <c r="AR552">
        <v>7.9087703544863599</v>
      </c>
      <c r="AS552">
        <v>-22540.94</v>
      </c>
      <c r="AT552">
        <v>0.57582135728706996</v>
      </c>
      <c r="AU552">
        <v>3583205.66</v>
      </c>
    </row>
    <row r="553" spans="1:47" ht="15" x14ac:dyDescent="0.25">
      <c r="A553" t="s">
        <v>1524</v>
      </c>
      <c r="B553" t="s">
        <v>477</v>
      </c>
      <c r="C553" t="s">
        <v>203</v>
      </c>
      <c r="D553" t="s">
        <v>954</v>
      </c>
      <c r="E553">
        <v>88.962999999999994</v>
      </c>
      <c r="F553">
        <v>2.81</v>
      </c>
      <c r="G553" s="129">
        <v>-1090241</v>
      </c>
      <c r="H553">
        <v>0.62649366850848798</v>
      </c>
      <c r="I553">
        <v>-1290241</v>
      </c>
      <c r="J553">
        <v>4.3095453063990201E-2</v>
      </c>
      <c r="K553">
        <v>0.79091603632618002</v>
      </c>
      <c r="L553" s="130">
        <v>314748.25180000003</v>
      </c>
      <c r="M553" s="129">
        <v>40666</v>
      </c>
      <c r="N553">
        <v>0</v>
      </c>
      <c r="O553">
        <v>25.943771999999999</v>
      </c>
      <c r="P553">
        <v>2.4300000000000002</v>
      </c>
      <c r="Q553">
        <v>-4.47</v>
      </c>
      <c r="R553">
        <v>16716.2</v>
      </c>
      <c r="S553">
        <v>1651.437189</v>
      </c>
      <c r="T553">
        <v>2020.6235857213401</v>
      </c>
      <c r="U553">
        <v>0.46425082837346698</v>
      </c>
      <c r="V553">
        <v>0.13593383356949501</v>
      </c>
      <c r="W553">
        <v>0</v>
      </c>
      <c r="X553">
        <v>13662</v>
      </c>
      <c r="Y553">
        <v>102.5</v>
      </c>
      <c r="Z553">
        <v>76444.207219512202</v>
      </c>
      <c r="AA553">
        <v>18.238095238095202</v>
      </c>
      <c r="AB553">
        <v>16.1115823317073</v>
      </c>
      <c r="AC553">
        <v>17</v>
      </c>
      <c r="AD553">
        <v>97.143364058823494</v>
      </c>
      <c r="AE553">
        <v>0.20880000000000001</v>
      </c>
      <c r="AF553">
        <v>0.124809080943863</v>
      </c>
      <c r="AG553">
        <v>0.168460367266421</v>
      </c>
      <c r="AH553">
        <v>0.29590853110419801</v>
      </c>
      <c r="AI553">
        <v>180.73711915179601</v>
      </c>
      <c r="AJ553">
        <v>13.2518089896675</v>
      </c>
      <c r="AK553">
        <v>2.0959833621463702</v>
      </c>
      <c r="AL553">
        <v>5.7745949088033903</v>
      </c>
      <c r="AM553">
        <v>0</v>
      </c>
      <c r="AN553">
        <v>0.79372758383942299</v>
      </c>
      <c r="AO553">
        <v>30</v>
      </c>
      <c r="AP553">
        <v>2.9023746701847E-2</v>
      </c>
      <c r="AQ553">
        <v>23.2</v>
      </c>
      <c r="AR553">
        <v>4.14898920501156</v>
      </c>
      <c r="AS553">
        <v>-4059.0100000000102</v>
      </c>
      <c r="AT553">
        <v>0.51504296789280501</v>
      </c>
      <c r="AU553">
        <v>27605698.620000001</v>
      </c>
    </row>
    <row r="554" spans="1:47" ht="15" x14ac:dyDescent="0.25">
      <c r="A554" t="s">
        <v>1525</v>
      </c>
      <c r="B554" t="s">
        <v>389</v>
      </c>
      <c r="C554" t="s">
        <v>195</v>
      </c>
      <c r="D554" t="s">
        <v>953</v>
      </c>
      <c r="E554">
        <v>108.774</v>
      </c>
      <c r="F554">
        <v>9.3699999999999992</v>
      </c>
      <c r="G554" s="129">
        <v>422799</v>
      </c>
      <c r="H554">
        <v>0.48499978406760802</v>
      </c>
      <c r="I554">
        <v>272799</v>
      </c>
      <c r="J554">
        <v>0</v>
      </c>
      <c r="K554">
        <v>0.76251266353504699</v>
      </c>
      <c r="L554" s="130">
        <v>162742.9473</v>
      </c>
      <c r="M554" s="129">
        <v>47382</v>
      </c>
      <c r="N554">
        <v>45</v>
      </c>
      <c r="O554">
        <v>5.4113709999999999</v>
      </c>
      <c r="P554">
        <v>0</v>
      </c>
      <c r="Q554">
        <v>-9.81</v>
      </c>
      <c r="R554">
        <v>14013</v>
      </c>
      <c r="S554">
        <v>1242.9896630000001</v>
      </c>
      <c r="T554">
        <v>1357.2095559529901</v>
      </c>
      <c r="U554">
        <v>0.16008179466251901</v>
      </c>
      <c r="V554">
        <v>5.8485597397924603E-2</v>
      </c>
      <c r="W554">
        <v>2.5791163799887499E-3</v>
      </c>
      <c r="X554">
        <v>12833.7</v>
      </c>
      <c r="Y554">
        <v>82.21</v>
      </c>
      <c r="Z554">
        <v>72857.295341199395</v>
      </c>
      <c r="AA554">
        <v>15.5833333333333</v>
      </c>
      <c r="AB554">
        <v>15.119689368689899</v>
      </c>
      <c r="AC554">
        <v>16</v>
      </c>
      <c r="AD554">
        <v>77.686853937500004</v>
      </c>
      <c r="AE554">
        <v>0.35630000000000001</v>
      </c>
      <c r="AF554">
        <v>0.111233849940626</v>
      </c>
      <c r="AG554">
        <v>0.18188623835725601</v>
      </c>
      <c r="AH554">
        <v>0.29674993487394102</v>
      </c>
      <c r="AI554">
        <v>208.77084317313401</v>
      </c>
      <c r="AJ554">
        <v>6.2606583044316002</v>
      </c>
      <c r="AK554">
        <v>0.65574342967244703</v>
      </c>
      <c r="AL554">
        <v>3.47929737957611</v>
      </c>
      <c r="AM554">
        <v>0.5</v>
      </c>
      <c r="AN554">
        <v>1.16496966034386</v>
      </c>
      <c r="AO554">
        <v>76</v>
      </c>
      <c r="AP554">
        <v>0</v>
      </c>
      <c r="AQ554">
        <v>7.29</v>
      </c>
      <c r="AR554">
        <v>5.66013729398375</v>
      </c>
      <c r="AS554">
        <v>-122770.58</v>
      </c>
      <c r="AT554">
        <v>0.74223822764360703</v>
      </c>
      <c r="AU554">
        <v>17417968.120000001</v>
      </c>
    </row>
    <row r="555" spans="1:47" ht="15" x14ac:dyDescent="0.25">
      <c r="A555" t="s">
        <v>1526</v>
      </c>
      <c r="B555" t="s">
        <v>753</v>
      </c>
      <c r="C555" t="s">
        <v>754</v>
      </c>
      <c r="D555" t="s">
        <v>952</v>
      </c>
      <c r="E555">
        <v>79.597999999999999</v>
      </c>
      <c r="F555">
        <v>-8.68</v>
      </c>
      <c r="G555" s="129">
        <v>1691706</v>
      </c>
      <c r="H555">
        <v>1.0094037464052601</v>
      </c>
      <c r="I555">
        <v>2006516</v>
      </c>
      <c r="J555">
        <v>0</v>
      </c>
      <c r="K555">
        <v>0.76521068696639805</v>
      </c>
      <c r="L555" s="130">
        <v>259044.78409999999</v>
      </c>
      <c r="M555" s="129">
        <v>38011</v>
      </c>
      <c r="N555">
        <v>142</v>
      </c>
      <c r="O555">
        <v>45.626299000000003</v>
      </c>
      <c r="P555">
        <v>3</v>
      </c>
      <c r="Q555">
        <v>-89.6</v>
      </c>
      <c r="R555">
        <v>19308.5</v>
      </c>
      <c r="S555">
        <v>1661.993614</v>
      </c>
      <c r="T555">
        <v>2330.3885124081298</v>
      </c>
      <c r="U555">
        <v>0.98516401700205303</v>
      </c>
      <c r="V555">
        <v>0.188160151378295</v>
      </c>
      <c r="W555">
        <v>6.5441286346603302E-5</v>
      </c>
      <c r="X555">
        <v>13770.5</v>
      </c>
      <c r="Y555">
        <v>131.30000000000001</v>
      </c>
      <c r="Z555">
        <v>69561.698400609297</v>
      </c>
      <c r="AA555">
        <v>17.382352941176499</v>
      </c>
      <c r="AB555">
        <v>12.6579863975628</v>
      </c>
      <c r="AC555">
        <v>15.2</v>
      </c>
      <c r="AD555">
        <v>109.341685131579</v>
      </c>
      <c r="AE555">
        <v>0.34399999999999997</v>
      </c>
      <c r="AF555">
        <v>0.102266943042501</v>
      </c>
      <c r="AG555">
        <v>0.23471121683836699</v>
      </c>
      <c r="AH555">
        <v>0.33922939217674403</v>
      </c>
      <c r="AI555">
        <v>245.75365185488599</v>
      </c>
      <c r="AJ555">
        <v>8.1890845923891096</v>
      </c>
      <c r="AK555">
        <v>1.14271463932367</v>
      </c>
      <c r="AL555">
        <v>3.5723383548664298</v>
      </c>
      <c r="AM555">
        <v>0.3</v>
      </c>
      <c r="AN555">
        <v>1.30565979068511</v>
      </c>
      <c r="AO555">
        <v>416</v>
      </c>
      <c r="AP555">
        <v>0</v>
      </c>
      <c r="AQ555">
        <v>1.75</v>
      </c>
      <c r="AR555">
        <v>4.11490145730812</v>
      </c>
      <c r="AS555">
        <v>-339239.9</v>
      </c>
      <c r="AT555">
        <v>0.68572599354297104</v>
      </c>
      <c r="AU555">
        <v>32090648.710000001</v>
      </c>
    </row>
    <row r="556" spans="1:47" ht="15" x14ac:dyDescent="0.25">
      <c r="A556" t="s">
        <v>1527</v>
      </c>
      <c r="B556" t="s">
        <v>311</v>
      </c>
      <c r="C556" t="s">
        <v>127</v>
      </c>
      <c r="D556" t="s">
        <v>954</v>
      </c>
      <c r="E556">
        <v>95.171000000000006</v>
      </c>
      <c r="F556">
        <v>5.92</v>
      </c>
      <c r="G556" s="129">
        <v>-4424494</v>
      </c>
      <c r="H556">
        <v>0.33224884019099399</v>
      </c>
      <c r="I556">
        <v>-4962626</v>
      </c>
      <c r="J556">
        <v>0</v>
      </c>
      <c r="K556">
        <v>0.82163256456643197</v>
      </c>
      <c r="L556" s="130">
        <v>241209.87779999999</v>
      </c>
      <c r="M556" s="129">
        <v>47363</v>
      </c>
      <c r="N556">
        <v>217</v>
      </c>
      <c r="O556">
        <v>51.832366999999998</v>
      </c>
      <c r="P556">
        <v>2</v>
      </c>
      <c r="Q556">
        <v>-41.8</v>
      </c>
      <c r="R556">
        <v>14658.5</v>
      </c>
      <c r="S556">
        <v>4205.4794730000003</v>
      </c>
      <c r="T556">
        <v>5120.0446911260096</v>
      </c>
      <c r="U556">
        <v>0.30619826520789201</v>
      </c>
      <c r="V556">
        <v>0.14886354552895001</v>
      </c>
      <c r="W556">
        <v>9.8944002145650196E-3</v>
      </c>
      <c r="X556">
        <v>12040.1</v>
      </c>
      <c r="Y556">
        <v>278.95</v>
      </c>
      <c r="Z556">
        <v>80602.129378024794</v>
      </c>
      <c r="AA556">
        <v>14.8987341772152</v>
      </c>
      <c r="AB556">
        <v>15.0761049399534</v>
      </c>
      <c r="AC556">
        <v>26.9</v>
      </c>
      <c r="AD556">
        <v>156.337526877323</v>
      </c>
      <c r="AE556">
        <v>0.38080000000000003</v>
      </c>
      <c r="AF556">
        <v>0.11384924448692101</v>
      </c>
      <c r="AG556">
        <v>0.13199385938188299</v>
      </c>
      <c r="AH556">
        <v>0.25454638206226798</v>
      </c>
      <c r="AI556">
        <v>210.11468624995001</v>
      </c>
      <c r="AJ556">
        <v>5.8617106083634303</v>
      </c>
      <c r="AK556">
        <v>1.28672516757523</v>
      </c>
      <c r="AL556">
        <v>2.6496875625966898</v>
      </c>
      <c r="AM556">
        <v>0</v>
      </c>
      <c r="AN556">
        <v>1.08935629258476</v>
      </c>
      <c r="AO556">
        <v>32</v>
      </c>
      <c r="AP556">
        <v>4.0285899935022698E-2</v>
      </c>
      <c r="AQ556">
        <v>45.34</v>
      </c>
      <c r="AR556">
        <v>4.5905732603957299</v>
      </c>
      <c r="AS556">
        <v>196682.83</v>
      </c>
      <c r="AT556">
        <v>0.37430267638408299</v>
      </c>
      <c r="AU556">
        <v>61645905.200000003</v>
      </c>
    </row>
    <row r="557" spans="1:47" ht="15" x14ac:dyDescent="0.25">
      <c r="A557" t="s">
        <v>1528</v>
      </c>
      <c r="B557" t="s">
        <v>484</v>
      </c>
      <c r="C557" t="s">
        <v>215</v>
      </c>
      <c r="D557" t="s">
        <v>951</v>
      </c>
      <c r="E557">
        <v>84.236999999999995</v>
      </c>
      <c r="F557">
        <v>-4.1399999999999997</v>
      </c>
      <c r="G557" s="129">
        <v>1168815</v>
      </c>
      <c r="H557">
        <v>0.68488274440415797</v>
      </c>
      <c r="I557">
        <v>723631</v>
      </c>
      <c r="J557">
        <v>0</v>
      </c>
      <c r="K557">
        <v>0.56763372785731703</v>
      </c>
      <c r="L557" s="130">
        <v>495114.89179999998</v>
      </c>
      <c r="M557" s="129">
        <v>45346.5</v>
      </c>
      <c r="N557">
        <v>24</v>
      </c>
      <c r="O557">
        <v>10.300288999999999</v>
      </c>
      <c r="P557">
        <v>0</v>
      </c>
      <c r="Q557">
        <v>3.75</v>
      </c>
      <c r="R557">
        <v>20970.3</v>
      </c>
      <c r="S557">
        <v>472.31420900000001</v>
      </c>
      <c r="T557">
        <v>621.03807481981698</v>
      </c>
      <c r="U557">
        <v>0.51980081336066697</v>
      </c>
      <c r="V557">
        <v>0.18612924262035099</v>
      </c>
      <c r="W557">
        <v>2.8501683293631298E-3</v>
      </c>
      <c r="X557">
        <v>15948.4</v>
      </c>
      <c r="Y557">
        <v>41.27</v>
      </c>
      <c r="Z557">
        <v>67344.108068815098</v>
      </c>
      <c r="AA557">
        <v>15.2549019607843</v>
      </c>
      <c r="AB557">
        <v>11.4444925854131</v>
      </c>
      <c r="AC557">
        <v>7</v>
      </c>
      <c r="AD557">
        <v>67.473458428571405</v>
      </c>
      <c r="AE557">
        <v>0.28260000000000002</v>
      </c>
      <c r="AF557">
        <v>0.10569096379859599</v>
      </c>
      <c r="AG557">
        <v>0.22734950782354499</v>
      </c>
      <c r="AH557">
        <v>0.33982905892005699</v>
      </c>
      <c r="AI557">
        <v>262.89490689449099</v>
      </c>
      <c r="AJ557">
        <v>10.5026688625986</v>
      </c>
      <c r="AK557">
        <v>1.33943254757629</v>
      </c>
      <c r="AL557">
        <v>3.8821488455250499</v>
      </c>
      <c r="AM557">
        <v>0</v>
      </c>
      <c r="AN557">
        <v>0.85022955063723704</v>
      </c>
      <c r="AO557">
        <v>26</v>
      </c>
      <c r="AP557">
        <v>3.4782608695652202E-2</v>
      </c>
      <c r="AQ557">
        <v>8.27</v>
      </c>
      <c r="AR557">
        <v>4.9438573396950503</v>
      </c>
      <c r="AS557">
        <v>-73896.570000000007</v>
      </c>
      <c r="AT557">
        <v>0.62089081795029299</v>
      </c>
      <c r="AU557">
        <v>9904560.1600000001</v>
      </c>
    </row>
    <row r="558" spans="1:47" ht="15" x14ac:dyDescent="0.25">
      <c r="A558" t="s">
        <v>1529</v>
      </c>
      <c r="B558" t="s">
        <v>312</v>
      </c>
      <c r="C558" t="s">
        <v>281</v>
      </c>
      <c r="D558" t="s">
        <v>951</v>
      </c>
      <c r="E558">
        <v>88.027000000000001</v>
      </c>
      <c r="F558">
        <v>-4.0599999999999996</v>
      </c>
      <c r="G558" s="129">
        <v>1453492</v>
      </c>
      <c r="H558">
        <v>0.70434028408536997</v>
      </c>
      <c r="I558">
        <v>1319299</v>
      </c>
      <c r="J558">
        <v>0</v>
      </c>
      <c r="K558">
        <v>0.73265881159109403</v>
      </c>
      <c r="L558" s="130">
        <v>148908.69149999999</v>
      </c>
      <c r="M558" s="129">
        <v>42456</v>
      </c>
      <c r="N558">
        <v>74</v>
      </c>
      <c r="O558">
        <v>52.974178000000002</v>
      </c>
      <c r="P558">
        <v>3</v>
      </c>
      <c r="Q558">
        <v>-71.39</v>
      </c>
      <c r="R558">
        <v>13151.6</v>
      </c>
      <c r="S558">
        <v>2826.6353469999999</v>
      </c>
      <c r="T558">
        <v>3463.3327442372902</v>
      </c>
      <c r="U558">
        <v>0.39801010667825598</v>
      </c>
      <c r="V558">
        <v>0.154682524388598</v>
      </c>
      <c r="W558">
        <v>4.1995059647854903E-3</v>
      </c>
      <c r="X558">
        <v>10733.8</v>
      </c>
      <c r="Y558">
        <v>175.57</v>
      </c>
      <c r="Z558">
        <v>68389.607791764007</v>
      </c>
      <c r="AA558">
        <v>12.279187817258901</v>
      </c>
      <c r="AB558">
        <v>16.0997627555961</v>
      </c>
      <c r="AC558">
        <v>18</v>
      </c>
      <c r="AD558">
        <v>157.03529705555599</v>
      </c>
      <c r="AE558">
        <v>0.27029999999999998</v>
      </c>
      <c r="AF558">
        <v>0.124867768907147</v>
      </c>
      <c r="AG558">
        <v>0.13935577599535501</v>
      </c>
      <c r="AH558">
        <v>0.266621446674771</v>
      </c>
      <c r="AI558">
        <v>178.28511220411099</v>
      </c>
      <c r="AJ558">
        <v>7.2692804005183103</v>
      </c>
      <c r="AK558">
        <v>1.63696511736353</v>
      </c>
      <c r="AL558">
        <v>2.7973917693725698</v>
      </c>
      <c r="AM558">
        <v>0</v>
      </c>
      <c r="AN558">
        <v>1.30230052879229</v>
      </c>
      <c r="AO558">
        <v>148</v>
      </c>
      <c r="AP558">
        <v>5.5020632737276497E-3</v>
      </c>
      <c r="AQ558">
        <v>9.65</v>
      </c>
      <c r="AR558">
        <v>4.3734811426067797</v>
      </c>
      <c r="AS558">
        <v>-175548.4</v>
      </c>
      <c r="AT558">
        <v>0.64391633275173499</v>
      </c>
      <c r="AU558">
        <v>37174710.990000002</v>
      </c>
    </row>
    <row r="559" spans="1:47" ht="15" x14ac:dyDescent="0.25">
      <c r="A559" t="s">
        <v>1530</v>
      </c>
      <c r="B559" t="s">
        <v>313</v>
      </c>
      <c r="C559" t="s">
        <v>191</v>
      </c>
      <c r="D559" t="s">
        <v>951</v>
      </c>
      <c r="E559">
        <v>62.869</v>
      </c>
      <c r="F559">
        <v>-6.64</v>
      </c>
      <c r="G559" s="129">
        <v>7905111</v>
      </c>
      <c r="H559">
        <v>0.92304971018411797</v>
      </c>
      <c r="I559">
        <v>7905111</v>
      </c>
      <c r="J559">
        <v>0</v>
      </c>
      <c r="K559">
        <v>0.65636685185472499</v>
      </c>
      <c r="L559" s="130">
        <v>53790.283499999998</v>
      </c>
      <c r="M559" s="129">
        <v>27540</v>
      </c>
      <c r="N559">
        <v>51</v>
      </c>
      <c r="O559">
        <v>798.52784599999995</v>
      </c>
      <c r="P559">
        <v>379.13</v>
      </c>
      <c r="Q559">
        <v>-316.68</v>
      </c>
      <c r="R559">
        <v>19738.599999999999</v>
      </c>
      <c r="S559">
        <v>4566.0394740000002</v>
      </c>
      <c r="T559">
        <v>6513.4695727509998</v>
      </c>
      <c r="U559">
        <v>0.99232179152203304</v>
      </c>
      <c r="V559">
        <v>0.18857018821296301</v>
      </c>
      <c r="W559">
        <v>1.12363308053171E-2</v>
      </c>
      <c r="X559">
        <v>13837.1</v>
      </c>
      <c r="Y559">
        <v>318.48</v>
      </c>
      <c r="Z559">
        <v>66966.177405174603</v>
      </c>
      <c r="AA559">
        <v>15.1734693877551</v>
      </c>
      <c r="AB559">
        <v>14.336973982667701</v>
      </c>
      <c r="AC559">
        <v>54</v>
      </c>
      <c r="AD559">
        <v>84.556286555555602</v>
      </c>
      <c r="AE559">
        <v>0.73719999999999997</v>
      </c>
      <c r="AF559">
        <v>0.111216693212968</v>
      </c>
      <c r="AG559">
        <v>0.14041105292636899</v>
      </c>
      <c r="AH559">
        <v>0.257675722362882</v>
      </c>
      <c r="AI559">
        <v>185.31902862826601</v>
      </c>
      <c r="AJ559">
        <v>17.6164158908215</v>
      </c>
      <c r="AK559">
        <v>1.7549634117805599</v>
      </c>
      <c r="AL559">
        <v>6.0892357836567896</v>
      </c>
      <c r="AM559">
        <v>1</v>
      </c>
      <c r="AN559">
        <v>1.0613448699580701</v>
      </c>
      <c r="AO559">
        <v>16</v>
      </c>
      <c r="AP559">
        <v>0.13995308835027401</v>
      </c>
      <c r="AQ559">
        <v>149</v>
      </c>
      <c r="AR559">
        <v>5.3236283303446896</v>
      </c>
      <c r="AS559">
        <v>-590659.93000000005</v>
      </c>
      <c r="AT559">
        <v>0.77304291050122498</v>
      </c>
      <c r="AU559">
        <v>90127425.579999998</v>
      </c>
    </row>
    <row r="560" spans="1:47" ht="15" x14ac:dyDescent="0.25">
      <c r="A560" t="s">
        <v>1531</v>
      </c>
      <c r="B560" t="s">
        <v>763</v>
      </c>
      <c r="C560" t="s">
        <v>118</v>
      </c>
      <c r="D560" t="s">
        <v>954</v>
      </c>
      <c r="E560">
        <v>90.225999999999999</v>
      </c>
      <c r="F560">
        <v>2.29</v>
      </c>
      <c r="G560" s="129">
        <v>673684</v>
      </c>
      <c r="H560">
        <v>0.39404116902411401</v>
      </c>
      <c r="I560">
        <v>673684</v>
      </c>
      <c r="J560">
        <v>0</v>
      </c>
      <c r="K560">
        <v>0.73925384770265901</v>
      </c>
      <c r="L560" s="130">
        <v>196457.8431</v>
      </c>
      <c r="M560" s="129">
        <v>43234</v>
      </c>
      <c r="N560">
        <v>128</v>
      </c>
      <c r="O560">
        <v>25.515619999999998</v>
      </c>
      <c r="P560">
        <v>0</v>
      </c>
      <c r="Q560">
        <v>12.73</v>
      </c>
      <c r="R560">
        <v>12740.7</v>
      </c>
      <c r="S560">
        <v>1971.762872</v>
      </c>
      <c r="T560">
        <v>2381.5537394413</v>
      </c>
      <c r="U560">
        <v>0.41169419940269603</v>
      </c>
      <c r="V560">
        <v>0.12516176843804599</v>
      </c>
      <c r="W560">
        <v>7.4415895584426005E-4</v>
      </c>
      <c r="X560">
        <v>10548.5</v>
      </c>
      <c r="Y560">
        <v>124.14</v>
      </c>
      <c r="Z560">
        <v>62260.207990977899</v>
      </c>
      <c r="AA560">
        <v>15.6030534351145</v>
      </c>
      <c r="AB560">
        <v>15.8833806347672</v>
      </c>
      <c r="AC560">
        <v>19</v>
      </c>
      <c r="AD560">
        <v>103.776993263158</v>
      </c>
      <c r="AE560">
        <v>0.2334</v>
      </c>
      <c r="AF560">
        <v>0.14087144652136099</v>
      </c>
      <c r="AG560">
        <v>0.19215855251001299</v>
      </c>
      <c r="AH560">
        <v>0.33630264288713502</v>
      </c>
      <c r="AI560">
        <v>139.96612063197401</v>
      </c>
      <c r="AJ560">
        <v>8.0643232842959591</v>
      </c>
      <c r="AK560">
        <v>2.1101201173998101</v>
      </c>
      <c r="AL560">
        <v>4.2926241756649004</v>
      </c>
      <c r="AM560">
        <v>1.65</v>
      </c>
      <c r="AN560">
        <v>1.66010611727829</v>
      </c>
      <c r="AO560">
        <v>196</v>
      </c>
      <c r="AP560">
        <v>1.14025085518814E-2</v>
      </c>
      <c r="AQ560">
        <v>8.89</v>
      </c>
      <c r="AR560">
        <v>3.7148315826848499</v>
      </c>
      <c r="AS560">
        <v>-98238.429999999906</v>
      </c>
      <c r="AT560">
        <v>0.58387683580780303</v>
      </c>
      <c r="AU560">
        <v>25121732.920000002</v>
      </c>
    </row>
    <row r="561" spans="1:47" ht="15" x14ac:dyDescent="0.25">
      <c r="A561" t="s">
        <v>1532</v>
      </c>
      <c r="B561" t="s">
        <v>314</v>
      </c>
      <c r="C561" t="s">
        <v>108</v>
      </c>
      <c r="D561" t="s">
        <v>954</v>
      </c>
      <c r="E561">
        <v>62.768999999999998</v>
      </c>
      <c r="F561">
        <v>2.33</v>
      </c>
      <c r="G561" s="129">
        <v>4399089</v>
      </c>
      <c r="H561">
        <v>1.3675391736832501</v>
      </c>
      <c r="I561">
        <v>4402118</v>
      </c>
      <c r="J561">
        <v>5.1171649108244899E-2</v>
      </c>
      <c r="K561">
        <v>0.60718959609330003</v>
      </c>
      <c r="L561" s="130">
        <v>183924.62669999999</v>
      </c>
      <c r="M561" s="129">
        <v>29993</v>
      </c>
      <c r="N561">
        <v>0</v>
      </c>
      <c r="O561">
        <v>342.36013800000001</v>
      </c>
      <c r="P561">
        <v>90.14</v>
      </c>
      <c r="Q561">
        <v>6.48</v>
      </c>
      <c r="R561">
        <v>21838.400000000001</v>
      </c>
      <c r="S561">
        <v>1856.021225</v>
      </c>
      <c r="T561">
        <v>2728.6763625355502</v>
      </c>
      <c r="U561">
        <v>1</v>
      </c>
      <c r="V561">
        <v>0.21610631042217701</v>
      </c>
      <c r="W561">
        <v>6.2925875214600501E-3</v>
      </c>
      <c r="X561">
        <v>14854.3</v>
      </c>
      <c r="Y561">
        <v>161.35</v>
      </c>
      <c r="Z561">
        <v>64568.924697861803</v>
      </c>
      <c r="AA561">
        <v>9.2874251497005993</v>
      </c>
      <c r="AB561">
        <v>11.5030754570809</v>
      </c>
      <c r="AC561">
        <v>25</v>
      </c>
      <c r="AD561">
        <v>74.240848999999997</v>
      </c>
      <c r="AE561">
        <v>0.44230000000000003</v>
      </c>
      <c r="AF561">
        <v>0.111294278304573</v>
      </c>
      <c r="AG561">
        <v>0.148275429862845</v>
      </c>
      <c r="AH561">
        <v>0.26492737301101399</v>
      </c>
      <c r="AI561">
        <v>166.149500795714</v>
      </c>
      <c r="AJ561">
        <v>14.755166598027699</v>
      </c>
      <c r="AK561">
        <v>2.8521681578068399</v>
      </c>
      <c r="AL561">
        <v>6.3629738599182204</v>
      </c>
      <c r="AM561">
        <v>6.4</v>
      </c>
      <c r="AN561">
        <v>1.3249616952749199</v>
      </c>
      <c r="AO561">
        <v>8</v>
      </c>
      <c r="AP561">
        <v>8.1081081081081099E-2</v>
      </c>
      <c r="AQ561">
        <v>71.38</v>
      </c>
      <c r="AR561">
        <v>3.56362264316697</v>
      </c>
      <c r="AS561">
        <v>-93966.649999999907</v>
      </c>
      <c r="AT561">
        <v>0.77840944111209998</v>
      </c>
      <c r="AU561">
        <v>40532540.5</v>
      </c>
    </row>
    <row r="562" spans="1:47" ht="15" x14ac:dyDescent="0.25">
      <c r="A562" t="s">
        <v>1533</v>
      </c>
      <c r="B562" t="s">
        <v>315</v>
      </c>
      <c r="C562" t="s">
        <v>316</v>
      </c>
      <c r="D562" t="s">
        <v>952</v>
      </c>
      <c r="E562">
        <v>82.016999999999996</v>
      </c>
      <c r="F562">
        <v>-13.53</v>
      </c>
      <c r="G562" s="129">
        <v>2474759</v>
      </c>
      <c r="H562">
        <v>0.53289608428187296</v>
      </c>
      <c r="I562">
        <v>2389130</v>
      </c>
      <c r="J562">
        <v>2.1654326444910999E-3</v>
      </c>
      <c r="K562">
        <v>0.66344052749843396</v>
      </c>
      <c r="L562" s="130">
        <v>113879.6164</v>
      </c>
      <c r="M562" s="129">
        <v>35547</v>
      </c>
      <c r="N562">
        <v>68</v>
      </c>
      <c r="O562">
        <v>88.870677999999998</v>
      </c>
      <c r="P562">
        <v>1</v>
      </c>
      <c r="Q562">
        <v>-241.61</v>
      </c>
      <c r="R562">
        <v>14701.9</v>
      </c>
      <c r="S562">
        <v>1853.36718</v>
      </c>
      <c r="T562">
        <v>2477.2143291848802</v>
      </c>
      <c r="U562">
        <v>0.68991159161456606</v>
      </c>
      <c r="V562">
        <v>0.19993690402999401</v>
      </c>
      <c r="W562">
        <v>4.7030049382875104E-3</v>
      </c>
      <c r="X562">
        <v>10999.5</v>
      </c>
      <c r="Y562">
        <v>149.99</v>
      </c>
      <c r="Z562">
        <v>55630.700713380902</v>
      </c>
      <c r="AA562">
        <v>11.3006535947712</v>
      </c>
      <c r="AB562">
        <v>12.356604973664901</v>
      </c>
      <c r="AC562">
        <v>14</v>
      </c>
      <c r="AD562">
        <v>132.38337000000001</v>
      </c>
      <c r="AE562">
        <v>0.34399999999999997</v>
      </c>
      <c r="AF562">
        <v>0.11670672388669399</v>
      </c>
      <c r="AG562">
        <v>0.134973040095445</v>
      </c>
      <c r="AH562">
        <v>0.26323797881217398</v>
      </c>
      <c r="AI562">
        <v>212.01627191866001</v>
      </c>
      <c r="AJ562">
        <v>5.4524544464351203</v>
      </c>
      <c r="AK562">
        <v>0.87471975650474398</v>
      </c>
      <c r="AL562">
        <v>3.4513802730159999</v>
      </c>
      <c r="AM562">
        <v>2.5</v>
      </c>
      <c r="AN562">
        <v>1.4011000674376499</v>
      </c>
      <c r="AO562">
        <v>5</v>
      </c>
      <c r="AP562">
        <v>0</v>
      </c>
      <c r="AQ562">
        <v>168.6</v>
      </c>
      <c r="AR562">
        <v>5.6562959048877097</v>
      </c>
      <c r="AS562">
        <v>92284.340000000302</v>
      </c>
      <c r="AT562">
        <v>0.53921077611590995</v>
      </c>
      <c r="AU562">
        <v>27248055.100000001</v>
      </c>
    </row>
    <row r="563" spans="1:47" ht="15" x14ac:dyDescent="0.25">
      <c r="A563" t="s">
        <v>1534</v>
      </c>
      <c r="B563" t="s">
        <v>579</v>
      </c>
      <c r="C563" t="s">
        <v>236</v>
      </c>
      <c r="D563" t="s">
        <v>954</v>
      </c>
      <c r="E563">
        <v>71.557000000000002</v>
      </c>
      <c r="F563">
        <v>2.19</v>
      </c>
      <c r="G563" s="129">
        <v>11210504</v>
      </c>
      <c r="H563">
        <v>0.44565067395520203</v>
      </c>
      <c r="I563">
        <v>11276528</v>
      </c>
      <c r="J563">
        <v>0</v>
      </c>
      <c r="K563">
        <v>0.72029225199921298</v>
      </c>
      <c r="L563" s="130">
        <v>132040.44089999999</v>
      </c>
      <c r="M563" s="129">
        <v>38211.5</v>
      </c>
      <c r="N563">
        <v>0</v>
      </c>
      <c r="O563">
        <v>310.51360199999999</v>
      </c>
      <c r="P563">
        <v>110.31</v>
      </c>
      <c r="Q563">
        <v>96.21</v>
      </c>
      <c r="R563">
        <v>15020.5</v>
      </c>
      <c r="S563">
        <v>6711.0248110000002</v>
      </c>
      <c r="T563">
        <v>8899.1811374434092</v>
      </c>
      <c r="U563">
        <v>0.64538038913234497</v>
      </c>
      <c r="V563">
        <v>0.18494551472460599</v>
      </c>
      <c r="W563">
        <v>1.1233452434333401E-2</v>
      </c>
      <c r="X563">
        <v>11327.3</v>
      </c>
      <c r="Y563">
        <v>379.43</v>
      </c>
      <c r="Z563">
        <v>79174.541470099895</v>
      </c>
      <c r="AA563">
        <v>15.1954887218045</v>
      </c>
      <c r="AB563">
        <v>17.687122291331701</v>
      </c>
      <c r="AC563">
        <v>39</v>
      </c>
      <c r="AD563">
        <v>172.07755925641001</v>
      </c>
      <c r="AE563">
        <v>0.30709999999999998</v>
      </c>
      <c r="AF563">
        <v>0.128040178551349</v>
      </c>
      <c r="AG563">
        <v>0.13924729612224299</v>
      </c>
      <c r="AH563">
        <v>0.27047900853450801</v>
      </c>
      <c r="AI563">
        <v>166.92592138294799</v>
      </c>
      <c r="AJ563">
        <v>7.61131020563377</v>
      </c>
      <c r="AK563">
        <v>1.24428423629138</v>
      </c>
      <c r="AL563">
        <v>3.75426910565912</v>
      </c>
      <c r="AM563">
        <v>3.2</v>
      </c>
      <c r="AN563">
        <v>0.872247398125509</v>
      </c>
      <c r="AO563">
        <v>19</v>
      </c>
      <c r="AP563">
        <v>4.5571481073134898E-2</v>
      </c>
      <c r="AQ563">
        <v>123.26</v>
      </c>
      <c r="AR563">
        <v>3.9415168359685802</v>
      </c>
      <c r="AS563">
        <v>517098.46</v>
      </c>
      <c r="AT563">
        <v>0.41310547780526002</v>
      </c>
      <c r="AU563">
        <v>100803269.55</v>
      </c>
    </row>
    <row r="564" spans="1:47" ht="15" x14ac:dyDescent="0.25">
      <c r="A564" t="s">
        <v>1535</v>
      </c>
      <c r="B564" t="s">
        <v>693</v>
      </c>
      <c r="C564" t="s">
        <v>249</v>
      </c>
      <c r="D564" t="s">
        <v>951</v>
      </c>
      <c r="E564">
        <v>77.004000000000005</v>
      </c>
      <c r="F564">
        <v>-2.3199999999999998</v>
      </c>
      <c r="G564" s="129">
        <v>-1571025</v>
      </c>
      <c r="H564">
        <v>0.31482159452533198</v>
      </c>
      <c r="I564">
        <v>-1900089</v>
      </c>
      <c r="J564">
        <v>1.1956491911853001E-2</v>
      </c>
      <c r="K564">
        <v>0.72136667156968204</v>
      </c>
      <c r="L564" s="130">
        <v>96946.818599999999</v>
      </c>
      <c r="M564" s="129">
        <v>35695</v>
      </c>
      <c r="N564">
        <v>11</v>
      </c>
      <c r="O564">
        <v>26.532185999999999</v>
      </c>
      <c r="P564">
        <v>1.79</v>
      </c>
      <c r="Q564">
        <v>40.72</v>
      </c>
      <c r="R564">
        <v>18188.400000000001</v>
      </c>
      <c r="S564">
        <v>1127.3460050000001</v>
      </c>
      <c r="T564">
        <v>1661.2738114296501</v>
      </c>
      <c r="U564">
        <v>0.99763034419942798</v>
      </c>
      <c r="V564">
        <v>0.20099090784465901</v>
      </c>
      <c r="W564">
        <v>5.9635816955771299E-4</v>
      </c>
      <c r="X564">
        <v>12342.7</v>
      </c>
      <c r="Y564">
        <v>101.35</v>
      </c>
      <c r="Z564">
        <v>60439.530340404497</v>
      </c>
      <c r="AA564">
        <v>12.8834951456311</v>
      </c>
      <c r="AB564">
        <v>11.1232955599408</v>
      </c>
      <c r="AC564">
        <v>12.2</v>
      </c>
      <c r="AD564">
        <v>92.405410245901606</v>
      </c>
      <c r="AE564">
        <v>0.34399999999999997</v>
      </c>
      <c r="AF564">
        <v>0.110604534462593</v>
      </c>
      <c r="AG564">
        <v>0.181450818584146</v>
      </c>
      <c r="AH564">
        <v>0.29548083065577502</v>
      </c>
      <c r="AI564">
        <v>234.38234475315301</v>
      </c>
      <c r="AJ564">
        <v>7.3878826022783199</v>
      </c>
      <c r="AK564">
        <v>1.4383918555803701</v>
      </c>
      <c r="AL564">
        <v>4.4405030087423798</v>
      </c>
      <c r="AM564">
        <v>1</v>
      </c>
      <c r="AN564">
        <v>1.16401929675648</v>
      </c>
      <c r="AO564">
        <v>112</v>
      </c>
      <c r="AP564">
        <v>1.0657193605683801E-2</v>
      </c>
      <c r="AQ564">
        <v>4.8600000000000003</v>
      </c>
      <c r="AR564">
        <v>3.4327828451593598</v>
      </c>
      <c r="AS564">
        <v>-62354.14</v>
      </c>
      <c r="AT564">
        <v>0.60009181574303905</v>
      </c>
      <c r="AU564">
        <v>20504676.02</v>
      </c>
    </row>
    <row r="565" spans="1:47" ht="15" x14ac:dyDescent="0.25">
      <c r="A565" t="s">
        <v>1536</v>
      </c>
      <c r="B565" t="s">
        <v>658</v>
      </c>
      <c r="C565" t="s">
        <v>209</v>
      </c>
      <c r="D565" t="s">
        <v>954</v>
      </c>
      <c r="E565">
        <v>87.516000000000005</v>
      </c>
      <c r="F565">
        <v>4.57</v>
      </c>
      <c r="G565" s="129">
        <v>138598</v>
      </c>
      <c r="H565">
        <v>0.194672439755633</v>
      </c>
      <c r="I565">
        <v>56710</v>
      </c>
      <c r="J565">
        <v>1.0351677155385101E-2</v>
      </c>
      <c r="K565">
        <v>0.68970207266766403</v>
      </c>
      <c r="L565" s="130">
        <v>218521.3615</v>
      </c>
      <c r="M565" s="129">
        <v>43026.5</v>
      </c>
      <c r="N565">
        <v>87</v>
      </c>
      <c r="O565">
        <v>69.468221</v>
      </c>
      <c r="P565">
        <v>0</v>
      </c>
      <c r="Q565">
        <v>-79.45</v>
      </c>
      <c r="R565">
        <v>14265.4</v>
      </c>
      <c r="S565">
        <v>806.49362900000006</v>
      </c>
      <c r="T565">
        <v>1037.4897841320901</v>
      </c>
      <c r="U565">
        <v>0.52746440852541399</v>
      </c>
      <c r="V565">
        <v>0.200062294602454</v>
      </c>
      <c r="W565">
        <v>9.4894797984820794E-3</v>
      </c>
      <c r="X565">
        <v>11089.3</v>
      </c>
      <c r="Y565">
        <v>62</v>
      </c>
      <c r="Z565">
        <v>55762.196129032302</v>
      </c>
      <c r="AA565">
        <v>12.935483870967699</v>
      </c>
      <c r="AB565">
        <v>13.0079617580645</v>
      </c>
      <c r="AC565">
        <v>6</v>
      </c>
      <c r="AD565">
        <v>134.41560483333299</v>
      </c>
      <c r="AE565">
        <v>0.22109999999999999</v>
      </c>
      <c r="AF565">
        <v>0.114793666152288</v>
      </c>
      <c r="AG565">
        <v>0.187980319118185</v>
      </c>
      <c r="AH565">
        <v>0.30502599399712998</v>
      </c>
      <c r="AI565">
        <v>253.03113708787899</v>
      </c>
      <c r="AJ565">
        <v>6.6189937667836203</v>
      </c>
      <c r="AK565">
        <v>1.2299658937217</v>
      </c>
      <c r="AL565">
        <v>2.69247780151714</v>
      </c>
      <c r="AM565">
        <v>0.5</v>
      </c>
      <c r="AN565">
        <v>1.07080370060551</v>
      </c>
      <c r="AO565">
        <v>56</v>
      </c>
      <c r="AP565">
        <v>8.2278481012658194E-2</v>
      </c>
      <c r="AQ565">
        <v>5.27</v>
      </c>
      <c r="AR565">
        <v>5.1654394911443804</v>
      </c>
      <c r="AS565">
        <v>35374.589999999997</v>
      </c>
      <c r="AT565">
        <v>0.476713829895198</v>
      </c>
      <c r="AU565">
        <v>11504983.710000001</v>
      </c>
    </row>
    <row r="566" spans="1:47" ht="15" x14ac:dyDescent="0.25">
      <c r="A566" t="s">
        <v>1537</v>
      </c>
      <c r="B566" t="s">
        <v>390</v>
      </c>
      <c r="C566" t="s">
        <v>391</v>
      </c>
      <c r="D566" t="s">
        <v>950</v>
      </c>
      <c r="E566">
        <v>88.372</v>
      </c>
      <c r="F566">
        <v>-1.77</v>
      </c>
      <c r="G566" s="129">
        <v>3461420</v>
      </c>
      <c r="H566">
        <v>0.21994457691042099</v>
      </c>
      <c r="I566">
        <v>3477020</v>
      </c>
      <c r="J566">
        <v>1.2972485888576701E-2</v>
      </c>
      <c r="K566">
        <v>0.66010074164072197</v>
      </c>
      <c r="L566" s="130">
        <v>129682.2849</v>
      </c>
      <c r="M566" s="129">
        <v>40291</v>
      </c>
      <c r="N566">
        <v>68</v>
      </c>
      <c r="O566">
        <v>18.380324000000002</v>
      </c>
      <c r="P566">
        <v>0</v>
      </c>
      <c r="Q566">
        <v>15.95</v>
      </c>
      <c r="R566">
        <v>13375.2</v>
      </c>
      <c r="S566">
        <v>1724.4147969999999</v>
      </c>
      <c r="T566">
        <v>2100.0787828136899</v>
      </c>
      <c r="U566">
        <v>0.40648472062490698</v>
      </c>
      <c r="V566">
        <v>0.15211673749051</v>
      </c>
      <c r="W566">
        <v>3.6723105780679499E-2</v>
      </c>
      <c r="X566">
        <v>10982.6</v>
      </c>
      <c r="Y566">
        <v>109.81</v>
      </c>
      <c r="Z566">
        <v>67238.8958200528</v>
      </c>
      <c r="AA566">
        <v>14.629921259842501</v>
      </c>
      <c r="AB566">
        <v>15.703622593570699</v>
      </c>
      <c r="AC566">
        <v>15</v>
      </c>
      <c r="AD566">
        <v>114.96098646666699</v>
      </c>
      <c r="AE566">
        <v>0.25800000000000001</v>
      </c>
      <c r="AF566">
        <v>0.109149669484272</v>
      </c>
      <c r="AG566">
        <v>0.150614222589667</v>
      </c>
      <c r="AH566">
        <v>0.27366526576860101</v>
      </c>
      <c r="AI566">
        <v>176.980040145179</v>
      </c>
      <c r="AJ566">
        <v>5.9401135697129996</v>
      </c>
      <c r="AK566">
        <v>1.33752748314968</v>
      </c>
      <c r="AL566">
        <v>3.0529962285418399</v>
      </c>
      <c r="AM566">
        <v>5.5</v>
      </c>
      <c r="AN566">
        <v>1.06353423152338</v>
      </c>
      <c r="AO566">
        <v>55</v>
      </c>
      <c r="AP566">
        <v>9.1649694501018293E-3</v>
      </c>
      <c r="AQ566">
        <v>16.670000000000002</v>
      </c>
      <c r="AR566">
        <v>4.7477935590048803</v>
      </c>
      <c r="AS566">
        <v>16083.5600000001</v>
      </c>
      <c r="AT566">
        <v>0.462137455589617</v>
      </c>
      <c r="AU566">
        <v>23064349.850000001</v>
      </c>
    </row>
    <row r="567" spans="1:47" ht="15" x14ac:dyDescent="0.25">
      <c r="A567" t="s">
        <v>1538</v>
      </c>
      <c r="B567" t="s">
        <v>649</v>
      </c>
      <c r="C567" t="s">
        <v>647</v>
      </c>
      <c r="D567" t="s">
        <v>951</v>
      </c>
      <c r="E567">
        <v>74.947000000000003</v>
      </c>
      <c r="F567">
        <v>-6.37</v>
      </c>
      <c r="G567" s="129">
        <v>621798</v>
      </c>
      <c r="H567">
        <v>0.30685993637181502</v>
      </c>
      <c r="I567">
        <v>532917</v>
      </c>
      <c r="J567">
        <v>2.66731872859713E-2</v>
      </c>
      <c r="K567">
        <v>0.77614713927099699</v>
      </c>
      <c r="L567" s="130">
        <v>133505.51569999999</v>
      </c>
      <c r="M567" s="129">
        <v>39508.5</v>
      </c>
      <c r="N567">
        <v>50</v>
      </c>
      <c r="O567">
        <v>26.946708000000001</v>
      </c>
      <c r="P567">
        <v>10.210000000000001</v>
      </c>
      <c r="Q567">
        <v>33.56</v>
      </c>
      <c r="R567">
        <v>15077.4</v>
      </c>
      <c r="S567">
        <v>1657.2118439999999</v>
      </c>
      <c r="T567">
        <v>2275.4571323116202</v>
      </c>
      <c r="U567">
        <v>0.897510929206224</v>
      </c>
      <c r="V567">
        <v>0.18579796005850899</v>
      </c>
      <c r="W567">
        <v>2.1843254458420299E-3</v>
      </c>
      <c r="X567">
        <v>10980.8</v>
      </c>
      <c r="Y567">
        <v>109</v>
      </c>
      <c r="Z567">
        <v>67325.174311926603</v>
      </c>
      <c r="AA567">
        <v>14.3545454545455</v>
      </c>
      <c r="AB567">
        <v>15.203778385321099</v>
      </c>
      <c r="AC567">
        <v>16</v>
      </c>
      <c r="AD567">
        <v>103.57574025</v>
      </c>
      <c r="AE567">
        <v>0.27029999999999998</v>
      </c>
      <c r="AF567">
        <v>0.106776369026542</v>
      </c>
      <c r="AG567">
        <v>0.229506911473149</v>
      </c>
      <c r="AH567">
        <v>0.33885410082910999</v>
      </c>
      <c r="AI567">
        <v>135.21264695957601</v>
      </c>
      <c r="AJ567">
        <v>9.5731523233188707</v>
      </c>
      <c r="AK567">
        <v>1.6767929631017999</v>
      </c>
      <c r="AL567">
        <v>5.9593965886574196</v>
      </c>
      <c r="AM567">
        <v>1.5</v>
      </c>
      <c r="AN567">
        <v>1.1773266811620799</v>
      </c>
      <c r="AO567">
        <v>119</v>
      </c>
      <c r="AP567">
        <v>6.8493150684931503E-3</v>
      </c>
      <c r="AQ567">
        <v>8.41</v>
      </c>
      <c r="AR567">
        <v>3.9340194344286501</v>
      </c>
      <c r="AS567">
        <v>-411740.6</v>
      </c>
      <c r="AT567">
        <v>0.64712104885648303</v>
      </c>
      <c r="AU567">
        <v>24986436.649999999</v>
      </c>
    </row>
    <row r="568" spans="1:47" ht="15" x14ac:dyDescent="0.25">
      <c r="A568" t="s">
        <v>1539</v>
      </c>
      <c r="B568" t="s">
        <v>760</v>
      </c>
      <c r="C568" t="s">
        <v>182</v>
      </c>
      <c r="D568" t="s">
        <v>954</v>
      </c>
      <c r="E568">
        <v>102.021</v>
      </c>
      <c r="F568">
        <v>5.54</v>
      </c>
      <c r="G568" s="129">
        <v>-2021533</v>
      </c>
      <c r="H568">
        <v>0.65095310406462303</v>
      </c>
      <c r="I568">
        <v>-2353469</v>
      </c>
      <c r="J568">
        <v>0</v>
      </c>
      <c r="K568">
        <v>0.89748315413123003</v>
      </c>
      <c r="L568" s="130">
        <v>254723.39920000001</v>
      </c>
      <c r="M568" s="129">
        <v>52504</v>
      </c>
      <c r="N568">
        <v>140</v>
      </c>
      <c r="O568">
        <v>35.743180000000002</v>
      </c>
      <c r="P568">
        <v>0</v>
      </c>
      <c r="Q568">
        <v>65.12</v>
      </c>
      <c r="R568">
        <v>13225.6</v>
      </c>
      <c r="S568">
        <v>1503.2329139999999</v>
      </c>
      <c r="T568">
        <v>1698.66668096739</v>
      </c>
      <c r="U568">
        <v>0.18702622752710699</v>
      </c>
      <c r="V568">
        <v>0.113128599311657</v>
      </c>
      <c r="W568">
        <v>9.7498823126487208E-3</v>
      </c>
      <c r="X568">
        <v>11704</v>
      </c>
      <c r="Y568">
        <v>92.4</v>
      </c>
      <c r="Z568">
        <v>75544.701082251093</v>
      </c>
      <c r="AA568">
        <v>15.1100917431193</v>
      </c>
      <c r="AB568">
        <v>16.268754480519501</v>
      </c>
      <c r="AC568">
        <v>9.1999999999999993</v>
      </c>
      <c r="AD568">
        <v>163.394881956522</v>
      </c>
      <c r="AE568">
        <v>0.31940000000000002</v>
      </c>
      <c r="AF568">
        <v>0.112302767199708</v>
      </c>
      <c r="AG568">
        <v>0.173755648937791</v>
      </c>
      <c r="AH568">
        <v>0.28829918034705898</v>
      </c>
      <c r="AI568">
        <v>145.81306593184399</v>
      </c>
      <c r="AJ568">
        <v>7.1629636709536397</v>
      </c>
      <c r="AK568">
        <v>1.7312932556537499</v>
      </c>
      <c r="AL568">
        <v>2.9384004361492901</v>
      </c>
      <c r="AM568">
        <v>2.2799999999999998</v>
      </c>
      <c r="AN568">
        <v>1.59192267379234</v>
      </c>
      <c r="AO568">
        <v>50</v>
      </c>
      <c r="AP568">
        <v>0.13595166163142</v>
      </c>
      <c r="AQ568">
        <v>17.18</v>
      </c>
      <c r="AR568">
        <v>6.2272485959885397</v>
      </c>
      <c r="AS568">
        <v>-159944.26999999999</v>
      </c>
      <c r="AT568">
        <v>0.26392745977649901</v>
      </c>
      <c r="AU568">
        <v>19881114.52</v>
      </c>
    </row>
    <row r="569" spans="1:47" ht="15" x14ac:dyDescent="0.25">
      <c r="A569" t="s">
        <v>1540</v>
      </c>
      <c r="B569" t="s">
        <v>640</v>
      </c>
      <c r="C569" t="s">
        <v>383</v>
      </c>
      <c r="D569" t="s">
        <v>951</v>
      </c>
      <c r="E569">
        <v>93.384</v>
      </c>
      <c r="F569">
        <v>-2.87</v>
      </c>
      <c r="G569" s="129">
        <v>44314</v>
      </c>
      <c r="H569">
        <v>0.49546211513226801</v>
      </c>
      <c r="I569">
        <v>14670</v>
      </c>
      <c r="J569">
        <v>0</v>
      </c>
      <c r="K569">
        <v>0.59452955557203302</v>
      </c>
      <c r="L569" s="130">
        <v>237651.92310000001</v>
      </c>
      <c r="M569" s="129">
        <v>41774</v>
      </c>
      <c r="N569">
        <v>48</v>
      </c>
      <c r="O569">
        <v>12.967420000000001</v>
      </c>
      <c r="P569">
        <v>0</v>
      </c>
      <c r="Q569">
        <v>-7.94</v>
      </c>
      <c r="R569">
        <v>17798.599999999999</v>
      </c>
      <c r="S569">
        <v>856.53085699999997</v>
      </c>
      <c r="T569">
        <v>1021.87568619444</v>
      </c>
      <c r="U569">
        <v>0.46153999213130498</v>
      </c>
      <c r="V569">
        <v>0.15236730928422401</v>
      </c>
      <c r="W569">
        <v>1.0276606999110101E-2</v>
      </c>
      <c r="X569">
        <v>14918.7</v>
      </c>
      <c r="Y569">
        <v>72.34</v>
      </c>
      <c r="Z569">
        <v>62695.558612109497</v>
      </c>
      <c r="AA569">
        <v>15.2266666666667</v>
      </c>
      <c r="AB569">
        <v>11.8403491429361</v>
      </c>
      <c r="AC569">
        <v>9</v>
      </c>
      <c r="AD569">
        <v>95.170095222222201</v>
      </c>
      <c r="AE569">
        <v>0.2334</v>
      </c>
      <c r="AF569">
        <v>0.108676399353949</v>
      </c>
      <c r="AG569">
        <v>0.21427851325583899</v>
      </c>
      <c r="AH569">
        <v>0.326000120908298</v>
      </c>
      <c r="AI569">
        <v>300.01721233961302</v>
      </c>
      <c r="AJ569">
        <v>7.35699860686295</v>
      </c>
      <c r="AK569">
        <v>1.36089312537455</v>
      </c>
      <c r="AL569">
        <v>2.2544211865791901</v>
      </c>
      <c r="AM569">
        <v>0.5</v>
      </c>
      <c r="AN569">
        <v>1.9208406972538501</v>
      </c>
      <c r="AO569">
        <v>176</v>
      </c>
      <c r="AP569">
        <v>3.9426523297491002E-2</v>
      </c>
      <c r="AQ569">
        <v>3.17</v>
      </c>
      <c r="AR569">
        <v>4.69979815604378</v>
      </c>
      <c r="AS569">
        <v>-112414.61</v>
      </c>
      <c r="AT569">
        <v>0.68314980611246001</v>
      </c>
      <c r="AU569">
        <v>15245031.26</v>
      </c>
    </row>
    <row r="570" spans="1:47" ht="15" x14ac:dyDescent="0.25">
      <c r="A570" t="s">
        <v>1541</v>
      </c>
      <c r="B570" t="s">
        <v>413</v>
      </c>
      <c r="C570" t="s">
        <v>281</v>
      </c>
      <c r="D570" t="s">
        <v>950</v>
      </c>
      <c r="E570">
        <v>88.444000000000003</v>
      </c>
      <c r="F570">
        <v>-1.01</v>
      </c>
      <c r="G570" s="129">
        <v>-81748</v>
      </c>
      <c r="H570">
        <v>0.51292614166821204</v>
      </c>
      <c r="I570">
        <v>-81748</v>
      </c>
      <c r="J570">
        <v>0</v>
      </c>
      <c r="K570">
        <v>0.79381645385926203</v>
      </c>
      <c r="L570" s="130">
        <v>153907.43299999999</v>
      </c>
      <c r="M570" s="129">
        <v>46004</v>
      </c>
      <c r="N570">
        <v>22</v>
      </c>
      <c r="O570">
        <v>7.4358969999999998</v>
      </c>
      <c r="P570">
        <v>0.94</v>
      </c>
      <c r="Q570">
        <v>24.98</v>
      </c>
      <c r="R570">
        <v>17668.400000000001</v>
      </c>
      <c r="S570">
        <v>472.258847</v>
      </c>
      <c r="T570">
        <v>567.24446439566805</v>
      </c>
      <c r="U570">
        <v>0.166816307413718</v>
      </c>
      <c r="V570">
        <v>0.150847585921455</v>
      </c>
      <c r="W570">
        <v>0</v>
      </c>
      <c r="X570">
        <v>14709.8</v>
      </c>
      <c r="Y570">
        <v>41.5</v>
      </c>
      <c r="Z570">
        <v>62649.367710843399</v>
      </c>
      <c r="AA570">
        <v>15.3913043478261</v>
      </c>
      <c r="AB570">
        <v>11.379731253012</v>
      </c>
      <c r="AC570">
        <v>5</v>
      </c>
      <c r="AD570">
        <v>94.451769400000003</v>
      </c>
      <c r="AE570">
        <v>0.18429999999999999</v>
      </c>
      <c r="AF570">
        <v>0.11355373009683099</v>
      </c>
      <c r="AG570">
        <v>0.18459754781486301</v>
      </c>
      <c r="AH570">
        <v>0.30170445169951599</v>
      </c>
      <c r="AI570">
        <v>286.53989408482198</v>
      </c>
      <c r="AJ570">
        <v>7.6988675076300099</v>
      </c>
      <c r="AK570">
        <v>1.28514103502043</v>
      </c>
      <c r="AL570">
        <v>3.1612898219788499</v>
      </c>
      <c r="AM570">
        <v>5.4</v>
      </c>
      <c r="AN570">
        <v>0.95817109756173002</v>
      </c>
      <c r="AO570">
        <v>63</v>
      </c>
      <c r="AP570">
        <v>0</v>
      </c>
      <c r="AQ570">
        <v>3.06</v>
      </c>
      <c r="AR570">
        <v>5.9684606157536999</v>
      </c>
      <c r="AS570">
        <v>-67042.77</v>
      </c>
      <c r="AT570">
        <v>0.47842171792895799</v>
      </c>
      <c r="AU570">
        <v>8344074.9299999997</v>
      </c>
    </row>
    <row r="571" spans="1:47" ht="15" x14ac:dyDescent="0.25">
      <c r="A571" t="s">
        <v>1542</v>
      </c>
      <c r="B571" t="s">
        <v>744</v>
      </c>
      <c r="C571" t="s">
        <v>191</v>
      </c>
      <c r="D571" t="s">
        <v>953</v>
      </c>
      <c r="E571">
        <v>97.906000000000006</v>
      </c>
      <c r="F571">
        <v>7.82</v>
      </c>
      <c r="G571" s="129">
        <v>788382</v>
      </c>
      <c r="H571">
        <v>0.53106147817035099</v>
      </c>
      <c r="I571">
        <v>788382</v>
      </c>
      <c r="J571">
        <v>0</v>
      </c>
      <c r="K571">
        <v>0.72208973730941195</v>
      </c>
      <c r="L571" s="130">
        <v>159998.81039999999</v>
      </c>
      <c r="M571" s="129">
        <v>37434</v>
      </c>
      <c r="N571">
        <v>10</v>
      </c>
      <c r="O571">
        <v>27.567129999999999</v>
      </c>
      <c r="P571">
        <v>0.47</v>
      </c>
      <c r="Q571">
        <v>247.76</v>
      </c>
      <c r="R571">
        <v>14668.6</v>
      </c>
      <c r="S571">
        <v>907.35340699999995</v>
      </c>
      <c r="T571">
        <v>1137.9117291254099</v>
      </c>
      <c r="U571">
        <v>0.51191398017200596</v>
      </c>
      <c r="V571">
        <v>0.165301116238604</v>
      </c>
      <c r="W571">
        <v>0</v>
      </c>
      <c r="X571">
        <v>11696.5</v>
      </c>
      <c r="Y571">
        <v>64.209999999999994</v>
      </c>
      <c r="Z571">
        <v>64303.937237190497</v>
      </c>
      <c r="AA571">
        <v>13.780821917808201</v>
      </c>
      <c r="AB571">
        <v>14.1310295436848</v>
      </c>
      <c r="AC571">
        <v>12.16</v>
      </c>
      <c r="AD571">
        <v>74.617878865131601</v>
      </c>
      <c r="AE571">
        <v>0.18429999999999999</v>
      </c>
      <c r="AF571">
        <v>0.110619106602904</v>
      </c>
      <c r="AG571">
        <v>0.12908215504762399</v>
      </c>
      <c r="AH571">
        <v>0.24271740836987801</v>
      </c>
      <c r="AI571">
        <v>174.521855297337</v>
      </c>
      <c r="AJ571">
        <v>11.4839307117642</v>
      </c>
      <c r="AK571">
        <v>2.0223932606265702</v>
      </c>
      <c r="AL571">
        <v>5.6604847397902196</v>
      </c>
      <c r="AM571">
        <v>1</v>
      </c>
      <c r="AN571">
        <v>0.67783061978846904</v>
      </c>
      <c r="AO571">
        <v>13</v>
      </c>
      <c r="AP571">
        <v>1.5075376884422099E-2</v>
      </c>
      <c r="AQ571">
        <v>29</v>
      </c>
      <c r="AR571">
        <v>3.6895591445184199</v>
      </c>
      <c r="AS571">
        <v>79735.44</v>
      </c>
      <c r="AT571">
        <v>0.42794791643957503</v>
      </c>
      <c r="AU571">
        <v>13309616.4</v>
      </c>
    </row>
    <row r="572" spans="1:47" ht="15" x14ac:dyDescent="0.25">
      <c r="A572" t="s">
        <v>1543</v>
      </c>
      <c r="B572" t="s">
        <v>392</v>
      </c>
      <c r="C572" t="s">
        <v>172</v>
      </c>
      <c r="D572" t="s">
        <v>952</v>
      </c>
      <c r="E572">
        <v>81.399000000000001</v>
      </c>
      <c r="F572">
        <v>-6.77</v>
      </c>
      <c r="G572" s="129">
        <v>-88764</v>
      </c>
      <c r="H572">
        <v>0.374102883350866</v>
      </c>
      <c r="I572">
        <v>-248797</v>
      </c>
      <c r="J572">
        <v>0</v>
      </c>
      <c r="K572">
        <v>0.727529884398467</v>
      </c>
      <c r="L572" s="130">
        <v>249446.1312</v>
      </c>
      <c r="M572" s="129">
        <v>43055</v>
      </c>
      <c r="N572">
        <v>59</v>
      </c>
      <c r="O572">
        <v>25.935521999999999</v>
      </c>
      <c r="P572">
        <v>20</v>
      </c>
      <c r="Q572">
        <v>-19.82</v>
      </c>
      <c r="R572">
        <v>17677.599999999999</v>
      </c>
      <c r="S572">
        <v>865.06300299999998</v>
      </c>
      <c r="T572">
        <v>1067.8125342625899</v>
      </c>
      <c r="U572">
        <v>0.46844418452143599</v>
      </c>
      <c r="V572">
        <v>0.14304498929079701</v>
      </c>
      <c r="W572">
        <v>6.2929370243799496E-3</v>
      </c>
      <c r="X572">
        <v>14321</v>
      </c>
      <c r="Y572">
        <v>66.11</v>
      </c>
      <c r="Z572">
        <v>60892.735138405696</v>
      </c>
      <c r="AA572">
        <v>15.7741935483871</v>
      </c>
      <c r="AB572">
        <v>13.0852065194373</v>
      </c>
      <c r="AC572">
        <v>10.46</v>
      </c>
      <c r="AD572">
        <v>82.702007934990405</v>
      </c>
      <c r="AE572">
        <v>0.2334</v>
      </c>
      <c r="AF572">
        <v>0.11701478242863</v>
      </c>
      <c r="AG572">
        <v>0.16531026194478901</v>
      </c>
      <c r="AH572">
        <v>0.28512464802139698</v>
      </c>
      <c r="AI572">
        <v>240.566293181307</v>
      </c>
      <c r="AJ572">
        <v>5.8356433050623497</v>
      </c>
      <c r="AK572">
        <v>1.54961615530622</v>
      </c>
      <c r="AL572">
        <v>3.5796289373153001</v>
      </c>
      <c r="AM572">
        <v>0.5</v>
      </c>
      <c r="AN572">
        <v>1.21954218189924</v>
      </c>
      <c r="AO572">
        <v>68</v>
      </c>
      <c r="AP572">
        <v>0.107049608355091</v>
      </c>
      <c r="AQ572">
        <v>4.75</v>
      </c>
      <c r="AR572">
        <v>5.51917674768137</v>
      </c>
      <c r="AS572">
        <v>-106130.21</v>
      </c>
      <c r="AT572">
        <v>0.51947404549651899</v>
      </c>
      <c r="AU572">
        <v>15292196.18</v>
      </c>
    </row>
    <row r="573" spans="1:47" ht="15" x14ac:dyDescent="0.25">
      <c r="A573" t="s">
        <v>1544</v>
      </c>
      <c r="B573" t="s">
        <v>317</v>
      </c>
      <c r="C573" t="s">
        <v>207</v>
      </c>
      <c r="D573" t="s">
        <v>950</v>
      </c>
      <c r="E573">
        <v>77.941000000000003</v>
      </c>
      <c r="F573">
        <v>-1.39</v>
      </c>
      <c r="G573" s="129">
        <v>1476788</v>
      </c>
      <c r="H573">
        <v>0.48446155949842401</v>
      </c>
      <c r="I573">
        <v>1476788</v>
      </c>
      <c r="J573">
        <v>0</v>
      </c>
      <c r="K573">
        <v>0.70333158489374503</v>
      </c>
      <c r="L573" s="130">
        <v>144338.66949999999</v>
      </c>
      <c r="M573" s="129">
        <v>36435</v>
      </c>
      <c r="N573">
        <v>63</v>
      </c>
      <c r="O573">
        <v>31.359116</v>
      </c>
      <c r="P573">
        <v>12</v>
      </c>
      <c r="Q573">
        <v>-94.23</v>
      </c>
      <c r="R573">
        <v>16960.8</v>
      </c>
      <c r="S573">
        <v>1213.190904</v>
      </c>
      <c r="T573">
        <v>1768.2177100131701</v>
      </c>
      <c r="U573">
        <v>1</v>
      </c>
      <c r="V573">
        <v>0.17706268509906301</v>
      </c>
      <c r="W573">
        <v>8.2427258290752902E-4</v>
      </c>
      <c r="X573">
        <v>11636.9</v>
      </c>
      <c r="Y573">
        <v>96.46</v>
      </c>
      <c r="Z573">
        <v>63862.222682977401</v>
      </c>
      <c r="AA573">
        <v>13</v>
      </c>
      <c r="AB573">
        <v>12.577139788513399</v>
      </c>
      <c r="AC573">
        <v>8.9</v>
      </c>
      <c r="AD573">
        <v>136.31358471910099</v>
      </c>
      <c r="AE573">
        <v>0.17199999999999999</v>
      </c>
      <c r="AF573">
        <v>0.11051774230443</v>
      </c>
      <c r="AG573">
        <v>0.22059859399079801</v>
      </c>
      <c r="AH573">
        <v>0.33182914500629002</v>
      </c>
      <c r="AI573">
        <v>234.16924662336601</v>
      </c>
      <c r="AJ573">
        <v>8.5325341086690205</v>
      </c>
      <c r="AK573">
        <v>1.4284889402024701</v>
      </c>
      <c r="AL573">
        <v>3.02712114385481</v>
      </c>
      <c r="AM573">
        <v>0</v>
      </c>
      <c r="AN573">
        <v>1.2242588253150599</v>
      </c>
      <c r="AO573">
        <v>85</v>
      </c>
      <c r="AP573">
        <v>2.39520958083832E-2</v>
      </c>
      <c r="AQ573">
        <v>7.54</v>
      </c>
      <c r="AR573">
        <v>3.0657243784133601</v>
      </c>
      <c r="AS573">
        <v>64401.01</v>
      </c>
      <c r="AT573">
        <v>0.67215765702407204</v>
      </c>
      <c r="AU573">
        <v>20576634.600000001</v>
      </c>
    </row>
    <row r="574" spans="1:47" ht="15" x14ac:dyDescent="0.25">
      <c r="A574" t="s">
        <v>1545</v>
      </c>
      <c r="B574" t="s">
        <v>318</v>
      </c>
      <c r="C574" t="s">
        <v>167</v>
      </c>
      <c r="D574" t="s">
        <v>952</v>
      </c>
      <c r="E574">
        <v>68.825000000000003</v>
      </c>
      <c r="F574">
        <v>-7.4</v>
      </c>
      <c r="G574" s="129">
        <v>847049</v>
      </c>
      <c r="H574">
        <v>0.21524468691708001</v>
      </c>
      <c r="I574">
        <v>835875</v>
      </c>
      <c r="J574">
        <v>2.0914936231543502E-2</v>
      </c>
      <c r="K574">
        <v>0.67423549963657803</v>
      </c>
      <c r="L574" s="130">
        <v>96240.219299999997</v>
      </c>
      <c r="M574" s="129">
        <v>33252</v>
      </c>
      <c r="N574">
        <v>10</v>
      </c>
      <c r="O574">
        <v>29.501014000000001</v>
      </c>
      <c r="P574">
        <v>1</v>
      </c>
      <c r="Q574">
        <v>-44.11</v>
      </c>
      <c r="R574">
        <v>19809.900000000001</v>
      </c>
      <c r="S574">
        <v>643.46770500000002</v>
      </c>
      <c r="T574">
        <v>870.33677663188496</v>
      </c>
      <c r="U574">
        <v>0.99870804549546099</v>
      </c>
      <c r="V574">
        <v>0.16936069542138099</v>
      </c>
      <c r="W574">
        <v>0</v>
      </c>
      <c r="X574">
        <v>14646.1</v>
      </c>
      <c r="Y574">
        <v>61.25</v>
      </c>
      <c r="Z574">
        <v>59818.991836734698</v>
      </c>
      <c r="AA574">
        <v>12.21875</v>
      </c>
      <c r="AB574">
        <v>10.505595183673501</v>
      </c>
      <c r="AC574">
        <v>9</v>
      </c>
      <c r="AD574">
        <v>71.496411666666702</v>
      </c>
      <c r="AE574">
        <v>0.30709999999999998</v>
      </c>
      <c r="AF574">
        <v>0.105068208345165</v>
      </c>
      <c r="AG574">
        <v>0.22747152631706</v>
      </c>
      <c r="AH574">
        <v>0.34022916745042803</v>
      </c>
      <c r="AI574">
        <v>302.25137716896</v>
      </c>
      <c r="AJ574">
        <v>6.6089166482423201</v>
      </c>
      <c r="AK574">
        <v>0.96604733429654099</v>
      </c>
      <c r="AL574">
        <v>3.6878241957128699</v>
      </c>
      <c r="AM574">
        <v>4</v>
      </c>
      <c r="AN574">
        <v>1.2555318852402899</v>
      </c>
      <c r="AO574">
        <v>10</v>
      </c>
      <c r="AP574">
        <v>4.6511627906976702E-2</v>
      </c>
      <c r="AQ574">
        <v>20.5</v>
      </c>
      <c r="AR574">
        <v>6.1684540654334601</v>
      </c>
      <c r="AS574">
        <v>-244810.97</v>
      </c>
      <c r="AT574">
        <v>0.66276312447827801</v>
      </c>
      <c r="AU574">
        <v>12747058.92</v>
      </c>
    </row>
    <row r="575" spans="1:47" ht="15" x14ac:dyDescent="0.25">
      <c r="A575" t="s">
        <v>1546</v>
      </c>
      <c r="B575" t="s">
        <v>592</v>
      </c>
      <c r="C575" t="s">
        <v>135</v>
      </c>
      <c r="D575" t="s">
        <v>950</v>
      </c>
      <c r="E575">
        <v>91.665999999999997</v>
      </c>
      <c r="F575">
        <v>1.74</v>
      </c>
      <c r="G575" s="129">
        <v>-42</v>
      </c>
      <c r="H575">
        <v>0.27562490232635301</v>
      </c>
      <c r="I575">
        <v>-42</v>
      </c>
      <c r="J575">
        <v>0</v>
      </c>
      <c r="K575">
        <v>0.74900121374866402</v>
      </c>
      <c r="L575" s="130">
        <v>202269.47589999999</v>
      </c>
      <c r="M575" s="129">
        <v>38137</v>
      </c>
      <c r="N575">
        <v>107</v>
      </c>
      <c r="O575">
        <v>32.327199999999998</v>
      </c>
      <c r="P575">
        <v>0</v>
      </c>
      <c r="Q575">
        <v>107.09</v>
      </c>
      <c r="R575">
        <v>13290.2</v>
      </c>
      <c r="S575">
        <v>1730.2264110000001</v>
      </c>
      <c r="T575">
        <v>2108.2218846498399</v>
      </c>
      <c r="U575">
        <v>0.46016087255299698</v>
      </c>
      <c r="V575">
        <v>0.160245933270522</v>
      </c>
      <c r="W575">
        <v>4.07914938480268E-3</v>
      </c>
      <c r="X575">
        <v>10907.3</v>
      </c>
      <c r="Y575">
        <v>122.3</v>
      </c>
      <c r="Z575">
        <v>61171.542109566602</v>
      </c>
      <c r="AA575">
        <v>16.95</v>
      </c>
      <c r="AB575">
        <v>14.1473950204415</v>
      </c>
      <c r="AC575">
        <v>9.4</v>
      </c>
      <c r="AD575">
        <v>184.06663946808499</v>
      </c>
      <c r="AE575">
        <v>0.18429999999999999</v>
      </c>
      <c r="AF575">
        <v>0.10999808691865499</v>
      </c>
      <c r="AG575">
        <v>0.17991156417090301</v>
      </c>
      <c r="AH575">
        <v>0.29182947548923899</v>
      </c>
      <c r="AI575">
        <v>185.94156114751399</v>
      </c>
      <c r="AJ575">
        <v>7.9965660929811904</v>
      </c>
      <c r="AK575">
        <v>2.2308572023585702</v>
      </c>
      <c r="AL575">
        <v>3.6046902440313202</v>
      </c>
      <c r="AM575">
        <v>0.5</v>
      </c>
      <c r="AN575">
        <v>1.3252878012520399</v>
      </c>
      <c r="AO575">
        <v>111</v>
      </c>
      <c r="AP575">
        <v>2.0771513353115698E-2</v>
      </c>
      <c r="AQ575">
        <v>8.86</v>
      </c>
      <c r="AR575">
        <v>4.8527345909211403</v>
      </c>
      <c r="AS575">
        <v>-47832.14</v>
      </c>
      <c r="AT575">
        <v>0.55522277605038295</v>
      </c>
      <c r="AU575">
        <v>22994988.27</v>
      </c>
    </row>
    <row r="576" spans="1:47" ht="15" x14ac:dyDescent="0.25">
      <c r="A576" t="s">
        <v>1547</v>
      </c>
      <c r="B576" t="s">
        <v>320</v>
      </c>
      <c r="C576" t="s">
        <v>140</v>
      </c>
      <c r="D576" t="s">
        <v>954</v>
      </c>
      <c r="E576">
        <v>72.849000000000004</v>
      </c>
      <c r="F576">
        <v>2.63</v>
      </c>
      <c r="G576" s="129">
        <v>2749613</v>
      </c>
      <c r="H576">
        <v>0.48977606149351699</v>
      </c>
      <c r="I576">
        <v>2683494</v>
      </c>
      <c r="J576">
        <v>2.8656058745838201E-3</v>
      </c>
      <c r="K576">
        <v>0.76573171266218198</v>
      </c>
      <c r="L576" s="130">
        <v>137586.2978</v>
      </c>
      <c r="M576" s="129">
        <v>38934.5</v>
      </c>
      <c r="N576">
        <v>151</v>
      </c>
      <c r="O576">
        <v>196.02770599999999</v>
      </c>
      <c r="P576">
        <v>40.26</v>
      </c>
      <c r="Q576">
        <v>57.44</v>
      </c>
      <c r="R576">
        <v>16148.6</v>
      </c>
      <c r="S576">
        <v>3245.5463719999998</v>
      </c>
      <c r="T576">
        <v>4538.52116436693</v>
      </c>
      <c r="U576">
        <v>0.73090972431189805</v>
      </c>
      <c r="V576">
        <v>0.21181316493603899</v>
      </c>
      <c r="W576">
        <v>9.6235277885593606E-2</v>
      </c>
      <c r="X576">
        <v>11548.1</v>
      </c>
      <c r="Y576">
        <v>232.36</v>
      </c>
      <c r="Z576">
        <v>73932.957092442797</v>
      </c>
      <c r="AA576">
        <v>14.9015748031496</v>
      </c>
      <c r="AB576">
        <v>13.967749922534001</v>
      </c>
      <c r="AC576">
        <v>21</v>
      </c>
      <c r="AD576">
        <v>154.54982723809499</v>
      </c>
      <c r="AE576">
        <v>0.30709999999999998</v>
      </c>
      <c r="AF576">
        <v>0.11281597881536801</v>
      </c>
      <c r="AG576">
        <v>0.17811826480146301</v>
      </c>
      <c r="AH576">
        <v>0.293509268103403</v>
      </c>
      <c r="AI576">
        <v>209.58659098770701</v>
      </c>
      <c r="AJ576">
        <v>5.1585384498906999</v>
      </c>
      <c r="AK576">
        <v>0.69380078297852299</v>
      </c>
      <c r="AL576">
        <v>2.92581222628462</v>
      </c>
      <c r="AM576">
        <v>2.5</v>
      </c>
      <c r="AN576">
        <v>0.77941363658676599</v>
      </c>
      <c r="AO576">
        <v>10</v>
      </c>
      <c r="AP576">
        <v>0.106145251396648</v>
      </c>
      <c r="AQ576">
        <v>197.8</v>
      </c>
      <c r="AR576">
        <v>4.0277990899190401</v>
      </c>
      <c r="AS576">
        <v>-80917.320000000094</v>
      </c>
      <c r="AT576">
        <v>0.48897776155391798</v>
      </c>
      <c r="AU576">
        <v>52411181.780000001</v>
      </c>
    </row>
    <row r="577" spans="1:47" ht="15" x14ac:dyDescent="0.25">
      <c r="A577" t="s">
        <v>1548</v>
      </c>
      <c r="B577" t="s">
        <v>443</v>
      </c>
      <c r="C577" t="s">
        <v>374</v>
      </c>
      <c r="D577" t="s">
        <v>954</v>
      </c>
      <c r="E577">
        <v>84.004000000000005</v>
      </c>
      <c r="F577">
        <v>8.81</v>
      </c>
      <c r="G577" s="129">
        <v>8489434</v>
      </c>
      <c r="H577">
        <v>0.24662585216942501</v>
      </c>
      <c r="I577">
        <v>7723124</v>
      </c>
      <c r="J577">
        <v>0</v>
      </c>
      <c r="K577">
        <v>0.67406482735991002</v>
      </c>
      <c r="L577" s="130">
        <v>195155.1195</v>
      </c>
      <c r="M577" s="129">
        <v>44640.5</v>
      </c>
      <c r="N577">
        <v>486</v>
      </c>
      <c r="O577">
        <v>341.99742900000001</v>
      </c>
      <c r="P577">
        <v>18</v>
      </c>
      <c r="Q577">
        <v>-365.94</v>
      </c>
      <c r="R577">
        <v>13212.6</v>
      </c>
      <c r="S577">
        <v>7701.4116439999998</v>
      </c>
      <c r="T577">
        <v>9823.4423512344092</v>
      </c>
      <c r="U577">
        <v>0.46239187111003599</v>
      </c>
      <c r="V577">
        <v>0.16141707031435901</v>
      </c>
      <c r="W577">
        <v>2.6452452422001199E-2</v>
      </c>
      <c r="X577">
        <v>10358.5</v>
      </c>
      <c r="Y577">
        <v>470.18</v>
      </c>
      <c r="Z577">
        <v>66068.595537879097</v>
      </c>
      <c r="AA577">
        <v>12.4745417515275</v>
      </c>
      <c r="AB577">
        <v>16.379709141180001</v>
      </c>
      <c r="AC577">
        <v>44.77</v>
      </c>
      <c r="AD577">
        <v>172.02170301541199</v>
      </c>
      <c r="AE577">
        <v>0.25800000000000001</v>
      </c>
      <c r="AF577">
        <v>0.12071162524274499</v>
      </c>
      <c r="AG577">
        <v>0.18418172596608801</v>
      </c>
      <c r="AH577">
        <v>0.307079776883665</v>
      </c>
      <c r="AI577">
        <v>143.28477050823599</v>
      </c>
      <c r="AJ577">
        <v>6.05589232393441</v>
      </c>
      <c r="AK577">
        <v>1.3109486223317699</v>
      </c>
      <c r="AL577">
        <v>3.5612849718394699</v>
      </c>
      <c r="AM577">
        <v>4.2</v>
      </c>
      <c r="AN577">
        <v>0.88179629026239603</v>
      </c>
      <c r="AO577">
        <v>47</v>
      </c>
      <c r="AP577">
        <v>0.12735326688815099</v>
      </c>
      <c r="AQ577">
        <v>90.38</v>
      </c>
      <c r="AR577">
        <v>8.0796761932726504</v>
      </c>
      <c r="AS577">
        <v>-2563633</v>
      </c>
      <c r="AT577">
        <v>0.40473099531413598</v>
      </c>
      <c r="AU577">
        <v>101755659.16</v>
      </c>
    </row>
    <row r="578" spans="1:47" ht="15" x14ac:dyDescent="0.25">
      <c r="A578" t="s">
        <v>1549</v>
      </c>
      <c r="B578" t="s">
        <v>505</v>
      </c>
      <c r="C578" t="s">
        <v>501</v>
      </c>
      <c r="D578" t="s">
        <v>953</v>
      </c>
      <c r="E578">
        <v>108.05800000000001</v>
      </c>
      <c r="F578">
        <v>15.16</v>
      </c>
      <c r="G578" s="129">
        <v>-756741</v>
      </c>
      <c r="H578">
        <v>0.66436525266819302</v>
      </c>
      <c r="I578">
        <v>-789465</v>
      </c>
      <c r="J578">
        <v>0</v>
      </c>
      <c r="K578">
        <v>0.65138073679298703</v>
      </c>
      <c r="L578" s="130">
        <v>432127.29940000002</v>
      </c>
      <c r="M578" t="s">
        <v>944</v>
      </c>
      <c r="N578">
        <v>145</v>
      </c>
      <c r="O578">
        <v>42.077553999999999</v>
      </c>
      <c r="P578">
        <v>1</v>
      </c>
      <c r="Q578">
        <v>-33.909999999999997</v>
      </c>
      <c r="R578">
        <v>16060.5</v>
      </c>
      <c r="S578">
        <v>2013.7499969999999</v>
      </c>
      <c r="T578">
        <v>2351.9545099745501</v>
      </c>
      <c r="U578">
        <v>0</v>
      </c>
      <c r="V578">
        <v>0</v>
      </c>
      <c r="W578">
        <v>0</v>
      </c>
      <c r="X578">
        <v>13751</v>
      </c>
      <c r="Y578">
        <v>122.4</v>
      </c>
      <c r="Z578">
        <v>87519.169934640493</v>
      </c>
      <c r="AA578">
        <v>19.462686567164202</v>
      </c>
      <c r="AB578">
        <v>16.452205857843101</v>
      </c>
      <c r="AC578">
        <v>15</v>
      </c>
      <c r="AD578">
        <v>134.24999980000001</v>
      </c>
      <c r="AE578">
        <v>0.3931</v>
      </c>
      <c r="AF578">
        <v>0.11379612835137499</v>
      </c>
      <c r="AG578">
        <v>0.15429164224260999</v>
      </c>
      <c r="AH578">
        <v>0.27108175734649897</v>
      </c>
      <c r="AI578">
        <v>268.884420015719</v>
      </c>
      <c r="AJ578">
        <v>5.4635166751005597</v>
      </c>
      <c r="AK578">
        <v>0.893965475209893</v>
      </c>
      <c r="AL578">
        <v>3.24008288609072</v>
      </c>
      <c r="AM578">
        <v>1</v>
      </c>
      <c r="AN578">
        <v>0.98898007850538305</v>
      </c>
      <c r="AO578">
        <v>47</v>
      </c>
      <c r="AP578">
        <v>9.27152317880795E-2</v>
      </c>
      <c r="AQ578">
        <v>26.77</v>
      </c>
      <c r="AR578">
        <v>6.17840296843542</v>
      </c>
      <c r="AS578">
        <v>-54362.0600000001</v>
      </c>
      <c r="AT578">
        <v>0.26770949760552598</v>
      </c>
      <c r="AU578">
        <v>32341777.48</v>
      </c>
    </row>
    <row r="579" spans="1:47" ht="15" x14ac:dyDescent="0.25">
      <c r="A579" t="s">
        <v>1550</v>
      </c>
      <c r="B579" t="s">
        <v>537</v>
      </c>
      <c r="C579" t="s">
        <v>536</v>
      </c>
      <c r="D579" t="s">
        <v>951</v>
      </c>
      <c r="E579">
        <v>88.32</v>
      </c>
      <c r="F579">
        <v>-5.56</v>
      </c>
      <c r="G579" s="129">
        <v>-2061744</v>
      </c>
      <c r="H579">
        <v>0.383440926784058</v>
      </c>
      <c r="I579">
        <v>-2498656</v>
      </c>
      <c r="J579">
        <v>0</v>
      </c>
      <c r="K579">
        <v>0.79137056974116304</v>
      </c>
      <c r="L579" s="130">
        <v>306308.89449999999</v>
      </c>
      <c r="M579" s="129">
        <v>37705</v>
      </c>
      <c r="N579">
        <v>278</v>
      </c>
      <c r="O579">
        <v>41.184154999999997</v>
      </c>
      <c r="P579">
        <v>0</v>
      </c>
      <c r="Q579">
        <v>-37.090000000000003</v>
      </c>
      <c r="R579">
        <v>16892.3</v>
      </c>
      <c r="S579">
        <v>1728.6952900000001</v>
      </c>
      <c r="T579">
        <v>2104.6672311847301</v>
      </c>
      <c r="U579">
        <v>0.40258250313159599</v>
      </c>
      <c r="V579">
        <v>0.184057472037192</v>
      </c>
      <c r="W579">
        <v>9.7171665227363396E-3</v>
      </c>
      <c r="X579">
        <v>13874.7</v>
      </c>
      <c r="Y579">
        <v>141.85</v>
      </c>
      <c r="Z579">
        <v>65207.676066267202</v>
      </c>
      <c r="AA579">
        <v>15.839160839160799</v>
      </c>
      <c r="AB579">
        <v>12.1867838561861</v>
      </c>
      <c r="AC579">
        <v>17</v>
      </c>
      <c r="AD579">
        <v>101.687958235294</v>
      </c>
      <c r="AE579">
        <v>0.28260000000000002</v>
      </c>
      <c r="AF579">
        <v>0.107700504129719</v>
      </c>
      <c r="AG579">
        <v>0.19074826475048201</v>
      </c>
      <c r="AH579">
        <v>0.30040318759729401</v>
      </c>
      <c r="AI579">
        <v>305.48877124551001</v>
      </c>
      <c r="AJ579">
        <v>9.3485849379943495</v>
      </c>
      <c r="AK579">
        <v>0.79224184193434199</v>
      </c>
      <c r="AL579">
        <v>2.8254611936822198</v>
      </c>
      <c r="AM579">
        <v>2.5</v>
      </c>
      <c r="AN579">
        <v>1.71505272691495</v>
      </c>
      <c r="AO579">
        <v>243</v>
      </c>
      <c r="AP579">
        <v>0</v>
      </c>
      <c r="AQ579">
        <v>3.94</v>
      </c>
      <c r="AR579">
        <v>5.0319867834257996</v>
      </c>
      <c r="AS579">
        <v>-53218.150000000103</v>
      </c>
      <c r="AT579">
        <v>0.55004552659544204</v>
      </c>
      <c r="AU579">
        <v>29201693.809999999</v>
      </c>
    </row>
    <row r="580" spans="1:47" ht="15" x14ac:dyDescent="0.25">
      <c r="A580" t="s">
        <v>1551</v>
      </c>
      <c r="B580" t="s">
        <v>431</v>
      </c>
      <c r="C580" t="s">
        <v>307</v>
      </c>
      <c r="D580" t="s">
        <v>954</v>
      </c>
      <c r="E580">
        <v>98.087999999999994</v>
      </c>
      <c r="F580">
        <v>4.84</v>
      </c>
      <c r="G580" s="129">
        <v>-283189</v>
      </c>
      <c r="H580">
        <v>0.58484429357595402</v>
      </c>
      <c r="I580">
        <v>-340627</v>
      </c>
      <c r="J580">
        <v>0</v>
      </c>
      <c r="K580">
        <v>0.65520487217842305</v>
      </c>
      <c r="L580" s="130">
        <v>196053.56169999999</v>
      </c>
      <c r="M580" s="129">
        <v>46099</v>
      </c>
      <c r="N580">
        <v>91</v>
      </c>
      <c r="O580">
        <v>16.511977000000002</v>
      </c>
      <c r="P580">
        <v>1</v>
      </c>
      <c r="Q580">
        <v>217.4</v>
      </c>
      <c r="R580">
        <v>14323.1</v>
      </c>
      <c r="S580">
        <v>1132.4128250000001</v>
      </c>
      <c r="T580">
        <v>1272.3481204934401</v>
      </c>
      <c r="U580">
        <v>0.28102596771632299</v>
      </c>
      <c r="V580">
        <v>9.1384312960249306E-2</v>
      </c>
      <c r="W580">
        <v>8.83070182466363E-4</v>
      </c>
      <c r="X580">
        <v>12747.8</v>
      </c>
      <c r="Y580">
        <v>79.47</v>
      </c>
      <c r="Z580">
        <v>65567.5969548258</v>
      </c>
      <c r="AA580">
        <v>15.6043956043956</v>
      </c>
      <c r="AB580">
        <v>14.249563671825801</v>
      </c>
      <c r="AC580">
        <v>11</v>
      </c>
      <c r="AD580">
        <v>102.946620454545</v>
      </c>
      <c r="AE580">
        <v>0.20880000000000001</v>
      </c>
      <c r="AF580">
        <v>0.11520319482809301</v>
      </c>
      <c r="AG580">
        <v>0.17162037592559901</v>
      </c>
      <c r="AH580">
        <v>0.31385526548808501</v>
      </c>
      <c r="AI580">
        <v>155.52102211488099</v>
      </c>
      <c r="AJ580">
        <v>11.131265941378899</v>
      </c>
      <c r="AK580">
        <v>0.77542449776849098</v>
      </c>
      <c r="AL580">
        <v>0.16759706780835101</v>
      </c>
      <c r="AM580">
        <v>1.5</v>
      </c>
      <c r="AN580">
        <v>1.10810531739018</v>
      </c>
      <c r="AO580">
        <v>90</v>
      </c>
      <c r="AP580">
        <v>1.36286201022147E-2</v>
      </c>
      <c r="AQ580">
        <v>6.47</v>
      </c>
      <c r="AR580">
        <v>4.5994718490411204</v>
      </c>
      <c r="AS580">
        <v>63200.24</v>
      </c>
      <c r="AT580">
        <v>0.462213651339269</v>
      </c>
      <c r="AU580">
        <v>16219690.17</v>
      </c>
    </row>
    <row r="581" spans="1:47" ht="15" x14ac:dyDescent="0.25">
      <c r="A581" t="s">
        <v>1552</v>
      </c>
      <c r="B581" t="s">
        <v>633</v>
      </c>
      <c r="C581" t="s">
        <v>334</v>
      </c>
      <c r="D581" t="s">
        <v>950</v>
      </c>
      <c r="E581">
        <v>86.364000000000004</v>
      </c>
      <c r="F581">
        <v>-1.44</v>
      </c>
      <c r="G581" s="129">
        <v>2140152</v>
      </c>
      <c r="H581">
        <v>0.38793064804396299</v>
      </c>
      <c r="I581">
        <v>1359720</v>
      </c>
      <c r="J581">
        <v>6.4961829247871397E-3</v>
      </c>
      <c r="K581">
        <v>0.60411370860489</v>
      </c>
      <c r="L581" s="130">
        <v>256349.13389999999</v>
      </c>
      <c r="M581" s="129">
        <v>40438.5</v>
      </c>
      <c r="N581">
        <v>91</v>
      </c>
      <c r="O581">
        <v>55.816026000000001</v>
      </c>
      <c r="P581">
        <v>3.8</v>
      </c>
      <c r="Q581">
        <v>69.069999999999993</v>
      </c>
      <c r="R581">
        <v>10721.9</v>
      </c>
      <c r="S581">
        <v>1587.820412</v>
      </c>
      <c r="T581">
        <v>1961.7257304334601</v>
      </c>
      <c r="U581">
        <v>0.54618714084146702</v>
      </c>
      <c r="V581">
        <v>0.12716421735986599</v>
      </c>
      <c r="W581">
        <v>8.1873238949141305E-3</v>
      </c>
      <c r="X581">
        <v>8678.2999999999993</v>
      </c>
      <c r="Y581">
        <v>84.16</v>
      </c>
      <c r="Z581">
        <v>58503.041825095097</v>
      </c>
      <c r="AA581">
        <v>16.021978021978001</v>
      </c>
      <c r="AB581">
        <v>18.866687404943001</v>
      </c>
      <c r="AC581">
        <v>10.25</v>
      </c>
      <c r="AD581">
        <v>154.90930848780499</v>
      </c>
      <c r="AE581">
        <v>0.3931</v>
      </c>
      <c r="AF581">
        <v>0.104623271711085</v>
      </c>
      <c r="AG581">
        <v>0.231858275146756</v>
      </c>
      <c r="AH581">
        <v>0.33770576386121098</v>
      </c>
      <c r="AI581">
        <v>160.56601746218101</v>
      </c>
      <c r="AJ581">
        <v>8.8252762110217695</v>
      </c>
      <c r="AK581">
        <v>2.1341353206511098</v>
      </c>
      <c r="AL581">
        <v>3.3815489703863499</v>
      </c>
      <c r="AM581">
        <v>0</v>
      </c>
      <c r="AN581">
        <v>1.2871546618553</v>
      </c>
      <c r="AO581">
        <v>81</v>
      </c>
      <c r="AP581">
        <v>1.12485939257593E-2</v>
      </c>
      <c r="AQ581">
        <v>10.85</v>
      </c>
      <c r="AR581">
        <v>3.4060887397125899</v>
      </c>
      <c r="AS581">
        <v>145056.73000000001</v>
      </c>
      <c r="AT581">
        <v>0.528208350051114</v>
      </c>
      <c r="AU581">
        <v>17024487.789999999</v>
      </c>
    </row>
    <row r="582" spans="1:47" ht="15" x14ac:dyDescent="0.25">
      <c r="A582" t="s">
        <v>1553</v>
      </c>
      <c r="B582" t="s">
        <v>419</v>
      </c>
      <c r="C582" t="s">
        <v>359</v>
      </c>
      <c r="D582" t="s">
        <v>952</v>
      </c>
      <c r="E582">
        <v>83.643000000000001</v>
      </c>
      <c r="F582">
        <v>-11.66</v>
      </c>
      <c r="G582" s="129">
        <v>-937682</v>
      </c>
      <c r="H582">
        <v>0.54909550668182905</v>
      </c>
      <c r="I582">
        <v>212651</v>
      </c>
      <c r="J582">
        <v>0</v>
      </c>
      <c r="K582">
        <v>0.69130140534821705</v>
      </c>
      <c r="L582" s="130">
        <v>111203.5781</v>
      </c>
      <c r="M582" s="129">
        <v>40424</v>
      </c>
      <c r="N582">
        <v>115</v>
      </c>
      <c r="O582">
        <v>59.538705999999998</v>
      </c>
      <c r="P582">
        <v>6.69</v>
      </c>
      <c r="Q582">
        <v>-46.7</v>
      </c>
      <c r="R582">
        <v>12990</v>
      </c>
      <c r="S582">
        <v>2687.3206719999998</v>
      </c>
      <c r="T582">
        <v>3345.1816796192502</v>
      </c>
      <c r="U582">
        <v>0.62076544134886202</v>
      </c>
      <c r="V582">
        <v>0.164970007345666</v>
      </c>
      <c r="W582">
        <v>2.5878303517921198E-4</v>
      </c>
      <c r="X582">
        <v>10435.4</v>
      </c>
      <c r="Y582">
        <v>174.7</v>
      </c>
      <c r="Z582">
        <v>71526.848654836896</v>
      </c>
      <c r="AA582">
        <v>14.879781420764999</v>
      </c>
      <c r="AB582">
        <v>15.3824881053234</v>
      </c>
      <c r="AC582">
        <v>24</v>
      </c>
      <c r="AD582">
        <v>111.97169466666701</v>
      </c>
      <c r="AE582">
        <v>0.36859999999999998</v>
      </c>
      <c r="AF582">
        <v>0.117434091098523</v>
      </c>
      <c r="AG582">
        <v>0.179616118268104</v>
      </c>
      <c r="AH582">
        <v>0.30215796725944699</v>
      </c>
      <c r="AI582">
        <v>178.14472421845801</v>
      </c>
      <c r="AJ582">
        <v>7.7286695478890097</v>
      </c>
      <c r="AK582">
        <v>2.05075244604497</v>
      </c>
      <c r="AL582">
        <v>4.6066505476968302</v>
      </c>
      <c r="AM582">
        <v>0</v>
      </c>
      <c r="AN582">
        <v>1.1998743601502699</v>
      </c>
      <c r="AO582">
        <v>139</v>
      </c>
      <c r="AP582">
        <v>0</v>
      </c>
      <c r="AQ582">
        <v>10.119999999999999</v>
      </c>
      <c r="AR582">
        <v>4.0187465815066004</v>
      </c>
      <c r="AS582">
        <v>-19677.570000000102</v>
      </c>
      <c r="AT582">
        <v>0.48855766443905502</v>
      </c>
      <c r="AU582">
        <v>34908416.920000002</v>
      </c>
    </row>
    <row r="583" spans="1:47" ht="15" x14ac:dyDescent="0.25">
      <c r="A583" t="s">
        <v>1554</v>
      </c>
      <c r="B583" t="s">
        <v>650</v>
      </c>
      <c r="C583" t="s">
        <v>647</v>
      </c>
      <c r="D583" t="s">
        <v>950</v>
      </c>
      <c r="E583">
        <v>73.399000000000001</v>
      </c>
      <c r="F583">
        <v>1.56</v>
      </c>
      <c r="G583" s="129">
        <v>205517</v>
      </c>
      <c r="H583">
        <v>0.58535001700518097</v>
      </c>
      <c r="I583">
        <v>623403</v>
      </c>
      <c r="J583">
        <v>2.9060240062785498E-3</v>
      </c>
      <c r="K583">
        <v>0.74486441207270504</v>
      </c>
      <c r="L583" s="130">
        <v>101438.8738</v>
      </c>
      <c r="M583" s="129">
        <v>31637</v>
      </c>
      <c r="N583">
        <v>19</v>
      </c>
      <c r="O583">
        <v>15.058726</v>
      </c>
      <c r="P583">
        <v>5.98</v>
      </c>
      <c r="Q583">
        <v>13.23</v>
      </c>
      <c r="R583">
        <v>22124.400000000001</v>
      </c>
      <c r="S583">
        <v>674.31290899999999</v>
      </c>
      <c r="T583">
        <v>933.73628336008699</v>
      </c>
      <c r="U583">
        <v>1</v>
      </c>
      <c r="V583">
        <v>0.17793604630517301</v>
      </c>
      <c r="W583">
        <v>0</v>
      </c>
      <c r="X583">
        <v>15977.5</v>
      </c>
      <c r="Y583">
        <v>43</v>
      </c>
      <c r="Z583">
        <v>65700.837209302306</v>
      </c>
      <c r="AA583">
        <v>10.744186046511601</v>
      </c>
      <c r="AB583">
        <v>15.6816955581395</v>
      </c>
      <c r="AC583">
        <v>8</v>
      </c>
      <c r="AD583">
        <v>84.289113624999999</v>
      </c>
      <c r="AE583">
        <v>0.34399999999999997</v>
      </c>
      <c r="AF583">
        <v>9.1918480096437397E-2</v>
      </c>
      <c r="AG583">
        <v>0.229216220711079</v>
      </c>
      <c r="AH583">
        <v>0.32385332292372998</v>
      </c>
      <c r="AI583">
        <v>253.827262856093</v>
      </c>
      <c r="AJ583">
        <v>10.207047832716899</v>
      </c>
      <c r="AK583">
        <v>1.7234044368102199</v>
      </c>
      <c r="AL583">
        <v>3.5169869536512799</v>
      </c>
      <c r="AM583">
        <v>0</v>
      </c>
      <c r="AN583">
        <v>1.0416371030735101</v>
      </c>
      <c r="AO583">
        <v>118</v>
      </c>
      <c r="AP583">
        <v>8.1521739130434798E-3</v>
      </c>
      <c r="AQ583">
        <v>3.04</v>
      </c>
      <c r="AR583">
        <v>5.1753591008771904</v>
      </c>
      <c r="AS583">
        <v>-197771.02</v>
      </c>
      <c r="AT583">
        <v>0.59012332771131604</v>
      </c>
      <c r="AU583">
        <v>14918744.5</v>
      </c>
    </row>
    <row r="584" spans="1:47" ht="15" x14ac:dyDescent="0.25">
      <c r="A584" t="s">
        <v>1555</v>
      </c>
      <c r="B584" t="s">
        <v>541</v>
      </c>
      <c r="C584" t="s">
        <v>116</v>
      </c>
      <c r="D584" t="s">
        <v>950</v>
      </c>
      <c r="E584">
        <v>83.403000000000006</v>
      </c>
      <c r="F584">
        <v>-1.71</v>
      </c>
      <c r="G584" s="129">
        <v>-4701</v>
      </c>
      <c r="H584">
        <v>0.29969955542923199</v>
      </c>
      <c r="I584">
        <v>-4701</v>
      </c>
      <c r="J584">
        <v>4.99634688858803E-3</v>
      </c>
      <c r="K584">
        <v>0.70712135589298197</v>
      </c>
      <c r="L584" s="130">
        <v>170906.3584</v>
      </c>
      <c r="M584" s="129">
        <v>40927</v>
      </c>
      <c r="N584">
        <v>57</v>
      </c>
      <c r="O584">
        <v>35.931274000000002</v>
      </c>
      <c r="P584">
        <v>1</v>
      </c>
      <c r="Q584">
        <v>-6.13</v>
      </c>
      <c r="R584">
        <v>15708.6</v>
      </c>
      <c r="S584">
        <v>964.25887</v>
      </c>
      <c r="T584">
        <v>1193.10530299774</v>
      </c>
      <c r="U584">
        <v>0.58953358448235005</v>
      </c>
      <c r="V584">
        <v>0.17768684979791799</v>
      </c>
      <c r="W584">
        <v>0</v>
      </c>
      <c r="X584">
        <v>12695.5</v>
      </c>
      <c r="Y584">
        <v>61.04</v>
      </c>
      <c r="Z584">
        <v>67742.259501965906</v>
      </c>
      <c r="AA584">
        <v>19.328358208955201</v>
      </c>
      <c r="AB584">
        <v>15.7971636631717</v>
      </c>
      <c r="AC584">
        <v>7.5</v>
      </c>
      <c r="AD584">
        <v>128.56784933333299</v>
      </c>
      <c r="AE584">
        <v>0.28260000000000002</v>
      </c>
      <c r="AF584">
        <v>0.107484214710104</v>
      </c>
      <c r="AG584">
        <v>0.19984930783129001</v>
      </c>
      <c r="AH584">
        <v>0.30929116671567403</v>
      </c>
      <c r="AI584">
        <v>248.17401990816001</v>
      </c>
      <c r="AJ584">
        <v>9.6076557015344495</v>
      </c>
      <c r="AK584">
        <v>1.07131468759402</v>
      </c>
      <c r="AL584">
        <v>2.5084263948784802</v>
      </c>
      <c r="AM584">
        <v>0</v>
      </c>
      <c r="AN584">
        <v>2.0501966810423702</v>
      </c>
      <c r="AO584">
        <v>91</v>
      </c>
      <c r="AP584">
        <v>2.2919179734620002E-2</v>
      </c>
      <c r="AQ584">
        <v>8.85</v>
      </c>
      <c r="AR584">
        <v>3.8773503400446199</v>
      </c>
      <c r="AS584">
        <v>48610.64</v>
      </c>
      <c r="AT584">
        <v>0.50656636543163103</v>
      </c>
      <c r="AU584">
        <v>15147116.119999999</v>
      </c>
    </row>
    <row r="585" spans="1:47" ht="15" x14ac:dyDescent="0.25">
      <c r="A585" t="s">
        <v>1556</v>
      </c>
      <c r="B585" t="s">
        <v>593</v>
      </c>
      <c r="C585" t="s">
        <v>135</v>
      </c>
      <c r="D585" t="s">
        <v>950</v>
      </c>
      <c r="E585">
        <v>98.043999999999997</v>
      </c>
      <c r="F585">
        <v>-0.24</v>
      </c>
      <c r="G585" s="129">
        <v>332725</v>
      </c>
      <c r="H585">
        <v>0.41098452992699402</v>
      </c>
      <c r="I585">
        <v>333745</v>
      </c>
      <c r="J585">
        <v>0</v>
      </c>
      <c r="K585">
        <v>0.77046547666582998</v>
      </c>
      <c r="L585" s="130">
        <v>265556.6876</v>
      </c>
      <c r="M585" s="129">
        <v>43798</v>
      </c>
      <c r="N585">
        <v>23</v>
      </c>
      <c r="O585">
        <v>20.288824000000002</v>
      </c>
      <c r="P585">
        <v>0</v>
      </c>
      <c r="Q585">
        <v>135.51</v>
      </c>
      <c r="R585">
        <v>16286.8</v>
      </c>
      <c r="S585">
        <v>538.35169299999995</v>
      </c>
      <c r="T585">
        <v>622.68421116917796</v>
      </c>
      <c r="U585">
        <v>0.31654385825438502</v>
      </c>
      <c r="V585">
        <v>0.146581500580514</v>
      </c>
      <c r="W585">
        <v>0</v>
      </c>
      <c r="X585">
        <v>14081</v>
      </c>
      <c r="Y585">
        <v>51.26</v>
      </c>
      <c r="Z585">
        <v>63236.071010534499</v>
      </c>
      <c r="AA585">
        <v>15.7735849056604</v>
      </c>
      <c r="AB585">
        <v>10.5023740343348</v>
      </c>
      <c r="AC585">
        <v>6.2</v>
      </c>
      <c r="AD585">
        <v>86.8309182258064</v>
      </c>
      <c r="AE585">
        <v>0.18429999999999999</v>
      </c>
      <c r="AF585">
        <v>0.11244870187727</v>
      </c>
      <c r="AG585">
        <v>0.15570836036181199</v>
      </c>
      <c r="AH585">
        <v>0.27118559938731801</v>
      </c>
      <c r="AI585">
        <v>222.01843433229399</v>
      </c>
      <c r="AJ585">
        <v>7.3628200194103304</v>
      </c>
      <c r="AK585">
        <v>1.83971712794083</v>
      </c>
      <c r="AL585">
        <v>3.39621498611158</v>
      </c>
      <c r="AM585">
        <v>3</v>
      </c>
      <c r="AN585">
        <v>1.1519352061041599</v>
      </c>
      <c r="AO585">
        <v>49</v>
      </c>
      <c r="AP585">
        <v>1.9867549668874201E-2</v>
      </c>
      <c r="AQ585">
        <v>5.96</v>
      </c>
      <c r="AR585">
        <v>6.0992756125091301</v>
      </c>
      <c r="AS585">
        <v>-79551.23</v>
      </c>
      <c r="AT585">
        <v>0.39109089315048301</v>
      </c>
      <c r="AU585">
        <v>8768002.4299999997</v>
      </c>
    </row>
    <row r="586" spans="1:47" ht="15" x14ac:dyDescent="0.25">
      <c r="A586" t="s">
        <v>1557</v>
      </c>
      <c r="B586" t="s">
        <v>319</v>
      </c>
      <c r="C586" t="s">
        <v>121</v>
      </c>
      <c r="D586" t="s">
        <v>954</v>
      </c>
      <c r="E586">
        <v>87.947999999999993</v>
      </c>
      <c r="F586">
        <v>8.49</v>
      </c>
      <c r="G586" s="129">
        <v>-18263421</v>
      </c>
      <c r="H586">
        <v>0.67598101852928505</v>
      </c>
      <c r="I586">
        <v>-10399623</v>
      </c>
      <c r="J586">
        <v>0</v>
      </c>
      <c r="K586">
        <v>0.77307701587131294</v>
      </c>
      <c r="L586" s="130">
        <v>211944.64850000001</v>
      </c>
      <c r="M586" s="129">
        <v>51479</v>
      </c>
      <c r="N586">
        <v>503</v>
      </c>
      <c r="O586">
        <v>738.33614699999998</v>
      </c>
      <c r="P586">
        <v>19</v>
      </c>
      <c r="Q586">
        <v>-176.63</v>
      </c>
      <c r="R586">
        <v>16121.2</v>
      </c>
      <c r="S586">
        <v>14161.076977000001</v>
      </c>
      <c r="T586">
        <v>18372.778238981002</v>
      </c>
      <c r="U586">
        <v>0.43739212893624002</v>
      </c>
      <c r="V586">
        <v>0.165734116607931</v>
      </c>
      <c r="W586">
        <v>0.103709723094177</v>
      </c>
      <c r="X586">
        <v>12425.6</v>
      </c>
      <c r="Y586">
        <v>912.72</v>
      </c>
      <c r="Z586">
        <v>84300.921202559402</v>
      </c>
      <c r="AA586">
        <v>13.346192893401</v>
      </c>
      <c r="AB586">
        <v>15.5152478054606</v>
      </c>
      <c r="AC586">
        <v>103.6</v>
      </c>
      <c r="AD586">
        <v>136.68993221042501</v>
      </c>
      <c r="AE586">
        <v>0.34399999999999997</v>
      </c>
      <c r="AF586">
        <v>0.13054154002276899</v>
      </c>
      <c r="AG586">
        <v>0.1316590942019</v>
      </c>
      <c r="AH586">
        <v>0.26448404988545099</v>
      </c>
      <c r="AI586">
        <v>163.52527450850499</v>
      </c>
      <c r="AJ586">
        <v>6.7967177960473197</v>
      </c>
      <c r="AK586">
        <v>1.45743706206433</v>
      </c>
      <c r="AL586">
        <v>4.0831157527721702</v>
      </c>
      <c r="AM586">
        <v>3.95</v>
      </c>
      <c r="AN586">
        <v>0.88042749051152502</v>
      </c>
      <c r="AO586">
        <v>37</v>
      </c>
      <c r="AP586">
        <v>3.2720753025549103E-2</v>
      </c>
      <c r="AQ586">
        <v>181.41</v>
      </c>
      <c r="AR586">
        <v>4.04816539342875</v>
      </c>
      <c r="AS586">
        <v>1406846.05</v>
      </c>
      <c r="AT586">
        <v>0.46659390616645102</v>
      </c>
      <c r="AU586">
        <v>228293251.93000001</v>
      </c>
    </row>
    <row r="587" spans="1:47" ht="15" x14ac:dyDescent="0.25">
      <c r="A587" t="s">
        <v>1558</v>
      </c>
      <c r="B587" t="s">
        <v>645</v>
      </c>
      <c r="C587" t="s">
        <v>146</v>
      </c>
      <c r="D587" t="s">
        <v>952</v>
      </c>
      <c r="E587">
        <v>83.186999999999998</v>
      </c>
      <c r="F587">
        <v>-8.4</v>
      </c>
      <c r="G587" s="129">
        <v>-786872</v>
      </c>
      <c r="H587">
        <v>0.81010637971296096</v>
      </c>
      <c r="I587">
        <v>-1266872</v>
      </c>
      <c r="J587">
        <v>1.04506118345757E-2</v>
      </c>
      <c r="K587">
        <v>0.75430420996659697</v>
      </c>
      <c r="L587" s="130">
        <v>279593.08149999997</v>
      </c>
      <c r="M587" s="129">
        <v>48506</v>
      </c>
      <c r="N587">
        <v>90</v>
      </c>
      <c r="O587">
        <v>40.502969</v>
      </c>
      <c r="P587">
        <v>1</v>
      </c>
      <c r="Q587">
        <v>67.25</v>
      </c>
      <c r="R587">
        <v>16635.5</v>
      </c>
      <c r="S587">
        <v>1287.5446420000001</v>
      </c>
      <c r="T587">
        <v>1640.1688472610099</v>
      </c>
      <c r="U587">
        <v>0.48106741529199698</v>
      </c>
      <c r="V587">
        <v>0.17318281225079299</v>
      </c>
      <c r="W587">
        <v>6.7433933681035005E-4</v>
      </c>
      <c r="X587">
        <v>13059</v>
      </c>
      <c r="Y587">
        <v>63</v>
      </c>
      <c r="Z587">
        <v>72156.968253968298</v>
      </c>
      <c r="AA587">
        <v>13.396825396825401</v>
      </c>
      <c r="AB587">
        <v>20.437216539682499</v>
      </c>
      <c r="AC587">
        <v>11</v>
      </c>
      <c r="AD587">
        <v>117.04951290909101</v>
      </c>
      <c r="AE587">
        <v>0.41770000000000002</v>
      </c>
      <c r="AF587">
        <v>0.11032322634406</v>
      </c>
      <c r="AG587">
        <v>0.180196122233236</v>
      </c>
      <c r="AH587">
        <v>0.296241713579454</v>
      </c>
      <c r="AI587">
        <v>174.31317927071899</v>
      </c>
      <c r="AJ587">
        <v>9.7299400274465793</v>
      </c>
      <c r="AK587">
        <v>1.9035329002477299</v>
      </c>
      <c r="AL587">
        <v>4.3163905968739398</v>
      </c>
      <c r="AM587">
        <v>3.75</v>
      </c>
      <c r="AN587">
        <v>1.9369917566029899</v>
      </c>
      <c r="AO587">
        <v>200</v>
      </c>
      <c r="AP587">
        <v>1.6145307769929399E-2</v>
      </c>
      <c r="AQ587">
        <v>4.8499999999999996</v>
      </c>
      <c r="AR587">
        <v>4.0023495316159297</v>
      </c>
      <c r="AS587">
        <v>67001.11</v>
      </c>
      <c r="AT587">
        <v>0.48424210935696099</v>
      </c>
      <c r="AU587">
        <v>21418987.379999999</v>
      </c>
    </row>
    <row r="588" spans="1:47" ht="15" x14ac:dyDescent="0.25">
      <c r="A588" t="s">
        <v>1559</v>
      </c>
      <c r="B588" t="s">
        <v>321</v>
      </c>
      <c r="C588" t="s">
        <v>108</v>
      </c>
      <c r="D588" t="s">
        <v>954</v>
      </c>
      <c r="E588">
        <v>100.608</v>
      </c>
      <c r="F588">
        <v>2.2999999999999998</v>
      </c>
      <c r="G588" s="129">
        <v>2413163</v>
      </c>
      <c r="H588">
        <v>0.55383867495866501</v>
      </c>
      <c r="I588">
        <v>2030919</v>
      </c>
      <c r="J588">
        <v>0</v>
      </c>
      <c r="K588">
        <v>0.80934031409595797</v>
      </c>
      <c r="L588" s="130">
        <v>543376.3824</v>
      </c>
      <c r="M588" s="129">
        <v>58584</v>
      </c>
      <c r="N588">
        <v>40</v>
      </c>
      <c r="O588">
        <v>58.757058999999998</v>
      </c>
      <c r="P588">
        <v>5.87</v>
      </c>
      <c r="Q588">
        <v>-7</v>
      </c>
      <c r="R588">
        <v>18872.2</v>
      </c>
      <c r="S588">
        <v>3263.6580100000001</v>
      </c>
      <c r="T588">
        <v>4024.21192651708</v>
      </c>
      <c r="U588">
        <v>0.22375089539482701</v>
      </c>
      <c r="V588">
        <v>0.13013858458778901</v>
      </c>
      <c r="W588">
        <v>5.5537654204154803E-2</v>
      </c>
      <c r="X588">
        <v>15305.5</v>
      </c>
      <c r="Y588">
        <v>236.13</v>
      </c>
      <c r="Z588">
        <v>92454.201245076896</v>
      </c>
      <c r="AA588">
        <v>18.416342412451399</v>
      </c>
      <c r="AB588">
        <v>13.821445856096201</v>
      </c>
      <c r="AC588">
        <v>23</v>
      </c>
      <c r="AD588">
        <v>141.898174347826</v>
      </c>
      <c r="AE588">
        <v>0.36859999999999998</v>
      </c>
      <c r="AF588">
        <v>0.11943444312414001</v>
      </c>
      <c r="AG588">
        <v>0.16350180726954799</v>
      </c>
      <c r="AH588">
        <v>0.285836107698824</v>
      </c>
      <c r="AI588">
        <v>225.328449778352</v>
      </c>
      <c r="AJ588">
        <v>11.3701994302382</v>
      </c>
      <c r="AK588">
        <v>1.5131353762263799</v>
      </c>
      <c r="AL588">
        <v>4.7111034886013599</v>
      </c>
      <c r="AM588">
        <v>0.8</v>
      </c>
      <c r="AN588">
        <v>0.84439060361400597</v>
      </c>
      <c r="AO588">
        <v>16</v>
      </c>
      <c r="AP588">
        <v>0.13170731707317099</v>
      </c>
      <c r="AQ588">
        <v>118.81</v>
      </c>
      <c r="AR588">
        <v>5.6187782041252197</v>
      </c>
      <c r="AS588">
        <v>207054.78</v>
      </c>
      <c r="AT588">
        <v>0.41124100499733401</v>
      </c>
      <c r="AU588">
        <v>61592454.729999997</v>
      </c>
    </row>
    <row r="589" spans="1:47" ht="15" x14ac:dyDescent="0.25">
      <c r="A589" t="s">
        <v>1560</v>
      </c>
      <c r="B589" t="s">
        <v>694</v>
      </c>
      <c r="C589" t="s">
        <v>249</v>
      </c>
      <c r="D589" t="s">
        <v>953</v>
      </c>
      <c r="E589">
        <v>94.513999999999996</v>
      </c>
      <c r="F589">
        <v>8.85</v>
      </c>
      <c r="G589" s="129">
        <v>404319</v>
      </c>
      <c r="H589">
        <v>0.215302254974539</v>
      </c>
      <c r="I589">
        <v>498749</v>
      </c>
      <c r="J589">
        <v>0</v>
      </c>
      <c r="K589">
        <v>0.77272096266177603</v>
      </c>
      <c r="L589" s="130">
        <v>158497.44149999999</v>
      </c>
      <c r="M589" s="129">
        <v>41728</v>
      </c>
      <c r="N589">
        <v>22</v>
      </c>
      <c r="O589">
        <v>31.591403</v>
      </c>
      <c r="P589">
        <v>0</v>
      </c>
      <c r="Q589">
        <v>178.48</v>
      </c>
      <c r="R589">
        <v>10972.5</v>
      </c>
      <c r="S589">
        <v>1517.7870640000001</v>
      </c>
      <c r="T589">
        <v>1804.9137544072901</v>
      </c>
      <c r="U589">
        <v>0.42374224636295899</v>
      </c>
      <c r="V589">
        <v>0.10675825406823999</v>
      </c>
      <c r="W589">
        <v>5.9474264961847101E-3</v>
      </c>
      <c r="X589">
        <v>9227</v>
      </c>
      <c r="Y589">
        <v>89.99</v>
      </c>
      <c r="Z589">
        <v>61628.130903433703</v>
      </c>
      <c r="AA589">
        <v>16.8958333333333</v>
      </c>
      <c r="AB589">
        <v>16.8661747305256</v>
      </c>
      <c r="AC589">
        <v>8.1999999999999993</v>
      </c>
      <c r="AD589">
        <v>185.09598341463399</v>
      </c>
      <c r="AE589">
        <v>0.20880000000000001</v>
      </c>
      <c r="AF589">
        <v>0.10260202355376701</v>
      </c>
      <c r="AG589">
        <v>0.17412445519890801</v>
      </c>
      <c r="AH589">
        <v>0.27941072654941501</v>
      </c>
      <c r="AI589">
        <v>141.404552121021</v>
      </c>
      <c r="AJ589">
        <v>6.9845703143200604</v>
      </c>
      <c r="AK589">
        <v>1.14440844834174</v>
      </c>
      <c r="AL589">
        <v>4.8127321523422602</v>
      </c>
      <c r="AM589">
        <v>3</v>
      </c>
      <c r="AN589">
        <v>1.0816172405017299</v>
      </c>
      <c r="AO589">
        <v>16</v>
      </c>
      <c r="AP589">
        <v>1.54083204930663E-3</v>
      </c>
      <c r="AQ589">
        <v>38.5</v>
      </c>
      <c r="AR589">
        <v>4.6591542417787899</v>
      </c>
      <c r="AS589">
        <v>36975.03</v>
      </c>
      <c r="AT589">
        <v>0.257066509180778</v>
      </c>
      <c r="AU589">
        <v>16653973.289999999</v>
      </c>
    </row>
    <row r="590" spans="1:47" ht="15" x14ac:dyDescent="0.25">
      <c r="A590" t="s">
        <v>1561</v>
      </c>
      <c r="B590" t="s">
        <v>322</v>
      </c>
      <c r="C590" t="s">
        <v>121</v>
      </c>
      <c r="D590" t="s">
        <v>954</v>
      </c>
      <c r="E590">
        <v>68.277000000000001</v>
      </c>
      <c r="F590">
        <v>8.1</v>
      </c>
      <c r="G590" s="129">
        <v>9275168</v>
      </c>
      <c r="H590">
        <v>0.58868237363458398</v>
      </c>
      <c r="I590">
        <v>5312745</v>
      </c>
      <c r="J590">
        <v>0</v>
      </c>
      <c r="K590">
        <v>0.60981401857113005</v>
      </c>
      <c r="L590" s="130">
        <v>75159.776299999998</v>
      </c>
      <c r="M590" s="129">
        <v>32184</v>
      </c>
      <c r="N590">
        <v>19</v>
      </c>
      <c r="O590">
        <v>383.183356</v>
      </c>
      <c r="P590">
        <v>206.46</v>
      </c>
      <c r="Q590">
        <v>-47.78</v>
      </c>
      <c r="R590">
        <v>14643.6</v>
      </c>
      <c r="S590">
        <v>3343.7577609999998</v>
      </c>
      <c r="T590">
        <v>5036.9684185591695</v>
      </c>
      <c r="U590">
        <v>0.999988037410943</v>
      </c>
      <c r="V590">
        <v>0.19382294990357701</v>
      </c>
      <c r="W590">
        <v>0.19168588211614801</v>
      </c>
      <c r="X590">
        <v>9721</v>
      </c>
      <c r="Y590">
        <v>211.94</v>
      </c>
      <c r="Z590">
        <v>72349.609087477598</v>
      </c>
      <c r="AA590">
        <v>7.48484848484848</v>
      </c>
      <c r="AB590">
        <v>15.7769074313485</v>
      </c>
      <c r="AC590">
        <v>34</v>
      </c>
      <c r="AD590">
        <v>98.345816499999998</v>
      </c>
      <c r="AE590">
        <v>0.43</v>
      </c>
      <c r="AF590">
        <v>0.118447236733931</v>
      </c>
      <c r="AG590">
        <v>0.160194667494827</v>
      </c>
      <c r="AH590">
        <v>0.28183711418652901</v>
      </c>
      <c r="AI590">
        <v>150.37512760781601</v>
      </c>
      <c r="AJ590">
        <v>7.3555588503195999</v>
      </c>
      <c r="AK590">
        <v>1.4644417860935799</v>
      </c>
      <c r="AL590">
        <v>4.4253948744873899</v>
      </c>
      <c r="AM590">
        <v>2.5</v>
      </c>
      <c r="AN590">
        <v>0.612508922370395</v>
      </c>
      <c r="AO590">
        <v>5</v>
      </c>
      <c r="AP590">
        <v>1.3948497854077299E-2</v>
      </c>
      <c r="AQ590">
        <v>164.6</v>
      </c>
      <c r="AR590">
        <v>3.0893796269523901</v>
      </c>
      <c r="AS590">
        <v>-165936.01</v>
      </c>
      <c r="AT590">
        <v>0.72445439327385497</v>
      </c>
      <c r="AU590">
        <v>48964586.729999997</v>
      </c>
    </row>
    <row r="591" spans="1:47" ht="15" x14ac:dyDescent="0.25">
      <c r="A591" t="s">
        <v>1562</v>
      </c>
      <c r="B591" t="s">
        <v>323</v>
      </c>
      <c r="C591" t="s">
        <v>268</v>
      </c>
      <c r="D591" t="s">
        <v>951</v>
      </c>
      <c r="E591">
        <v>81.293999999999997</v>
      </c>
      <c r="F591">
        <v>-4.93</v>
      </c>
      <c r="G591" s="129">
        <v>1118056</v>
      </c>
      <c r="H591">
        <v>0.29475254372895698</v>
      </c>
      <c r="I591">
        <v>1118056</v>
      </c>
      <c r="J591">
        <v>0</v>
      </c>
      <c r="K591">
        <v>0.67741179467844204</v>
      </c>
      <c r="L591" s="130">
        <v>247378.88339999999</v>
      </c>
      <c r="M591" t="s">
        <v>944</v>
      </c>
      <c r="N591">
        <v>48</v>
      </c>
      <c r="O591">
        <v>42.349666999999997</v>
      </c>
      <c r="P591">
        <v>3.55</v>
      </c>
      <c r="Q591">
        <v>-13.86</v>
      </c>
      <c r="R591">
        <v>16943.099999999999</v>
      </c>
      <c r="S591">
        <v>1265.5144829999999</v>
      </c>
      <c r="T591">
        <v>1599.5111249865399</v>
      </c>
      <c r="U591">
        <v>0</v>
      </c>
      <c r="V591">
        <v>0</v>
      </c>
      <c r="W591">
        <v>0</v>
      </c>
      <c r="X591">
        <v>13405.2</v>
      </c>
      <c r="Y591">
        <v>95.04</v>
      </c>
      <c r="Z591">
        <v>69665.749158249193</v>
      </c>
      <c r="AA591">
        <v>17.653465346534698</v>
      </c>
      <c r="AB591">
        <v>13.3155985164141</v>
      </c>
      <c r="AC591">
        <v>15.1</v>
      </c>
      <c r="AD591">
        <v>83.808906158940403</v>
      </c>
      <c r="AE591">
        <v>0.27029999999999998</v>
      </c>
      <c r="AF591">
        <v>0.113073854863091</v>
      </c>
      <c r="AG591">
        <v>0.16009237913785801</v>
      </c>
      <c r="AH591">
        <v>0.27572995486262297</v>
      </c>
      <c r="AI591">
        <v>165.695456525249</v>
      </c>
      <c r="AJ591">
        <v>7.29333659211217</v>
      </c>
      <c r="AK591">
        <v>2.2731750679574598</v>
      </c>
      <c r="AL591">
        <v>3.7522831322428298</v>
      </c>
      <c r="AM591">
        <v>0.5</v>
      </c>
      <c r="AN591">
        <v>0.51238866376158299</v>
      </c>
      <c r="AO591">
        <v>5</v>
      </c>
      <c r="AP591">
        <v>0.17431192660550501</v>
      </c>
      <c r="AQ591">
        <v>92.6</v>
      </c>
      <c r="AR591">
        <v>4.52101619409415</v>
      </c>
      <c r="AS591">
        <v>21821</v>
      </c>
      <c r="AT591">
        <v>0.318640718744303</v>
      </c>
      <c r="AU591">
        <v>21441762.640000001</v>
      </c>
    </row>
    <row r="592" spans="1:47" ht="15" x14ac:dyDescent="0.25">
      <c r="A592" t="s">
        <v>1563</v>
      </c>
      <c r="B592" t="s">
        <v>324</v>
      </c>
      <c r="C592" t="s">
        <v>116</v>
      </c>
      <c r="D592" t="s">
        <v>954</v>
      </c>
      <c r="E592">
        <v>77.155000000000001</v>
      </c>
      <c r="F592">
        <v>3.09</v>
      </c>
      <c r="G592" s="129">
        <v>1462620</v>
      </c>
      <c r="H592">
        <v>0.32262879175708298</v>
      </c>
      <c r="I592">
        <v>1434769</v>
      </c>
      <c r="J592">
        <v>0</v>
      </c>
      <c r="K592">
        <v>0.65976840225495503</v>
      </c>
      <c r="L592" s="130">
        <v>147399.49710000001</v>
      </c>
      <c r="M592" t="s">
        <v>944</v>
      </c>
      <c r="N592">
        <v>64</v>
      </c>
      <c r="O592">
        <v>72.559533999999999</v>
      </c>
      <c r="P592">
        <v>105.62</v>
      </c>
      <c r="Q592">
        <v>-114.89</v>
      </c>
      <c r="R592">
        <v>16659.099999999999</v>
      </c>
      <c r="S592">
        <v>1196.9899740000001</v>
      </c>
      <c r="T592">
        <v>1513.7673630106599</v>
      </c>
      <c r="U592">
        <v>0</v>
      </c>
      <c r="V592">
        <v>0</v>
      </c>
      <c r="W592">
        <v>0</v>
      </c>
      <c r="X592">
        <v>13173</v>
      </c>
      <c r="Y592">
        <v>92.36</v>
      </c>
      <c r="Z592">
        <v>69116.604374187998</v>
      </c>
      <c r="AA592">
        <v>18.461538461538499</v>
      </c>
      <c r="AB592">
        <v>12.960047358163701</v>
      </c>
      <c r="AC592">
        <v>13</v>
      </c>
      <c r="AD592">
        <v>92.076151846153806</v>
      </c>
      <c r="AE592">
        <v>0.25800000000000001</v>
      </c>
      <c r="AF592">
        <v>0.10482459745813</v>
      </c>
      <c r="AG592">
        <v>0.19117448570228701</v>
      </c>
      <c r="AH592">
        <v>0.298455424153872</v>
      </c>
      <c r="AI592">
        <v>113.256587728111</v>
      </c>
      <c r="AJ592">
        <v>18.759955077563099</v>
      </c>
      <c r="AK592">
        <v>4.0169820088959698</v>
      </c>
      <c r="AL592">
        <v>4.4765101388981101</v>
      </c>
      <c r="AM592">
        <v>0</v>
      </c>
      <c r="AN592">
        <v>1.6301555073376901</v>
      </c>
      <c r="AO592">
        <v>85</v>
      </c>
      <c r="AP592">
        <v>8.1355932203389797E-2</v>
      </c>
      <c r="AQ592">
        <v>6.48</v>
      </c>
      <c r="AR592">
        <v>3.5506220393649102</v>
      </c>
      <c r="AS592">
        <v>-32377.8100000001</v>
      </c>
      <c r="AT592">
        <v>0.72967751245898604</v>
      </c>
      <c r="AU592">
        <v>19940795.690000001</v>
      </c>
    </row>
    <row r="593" spans="1:47" ht="15" x14ac:dyDescent="0.25">
      <c r="A593" t="s">
        <v>1564</v>
      </c>
      <c r="B593" t="s">
        <v>444</v>
      </c>
      <c r="C593" t="s">
        <v>374</v>
      </c>
      <c r="D593" t="s">
        <v>950</v>
      </c>
      <c r="E593">
        <v>95.724999999999994</v>
      </c>
      <c r="F593">
        <v>-1.29</v>
      </c>
      <c r="G593" s="129">
        <v>607531</v>
      </c>
      <c r="H593">
        <v>0.34506604294552401</v>
      </c>
      <c r="I593">
        <v>1399308</v>
      </c>
      <c r="J593">
        <v>3.2781341545261898E-3</v>
      </c>
      <c r="K593">
        <v>0.62835295599241003</v>
      </c>
      <c r="L593" s="130">
        <v>163526.0172</v>
      </c>
      <c r="M593" s="129">
        <v>41984.5</v>
      </c>
      <c r="N593">
        <v>56</v>
      </c>
      <c r="O593">
        <v>22.204657999999998</v>
      </c>
      <c r="P593">
        <v>7.89</v>
      </c>
      <c r="Q593">
        <v>89.5</v>
      </c>
      <c r="R593">
        <v>12725.8</v>
      </c>
      <c r="S593">
        <v>935.52644399999997</v>
      </c>
      <c r="T593">
        <v>1150.0217951319801</v>
      </c>
      <c r="U593">
        <v>0.43258437812795802</v>
      </c>
      <c r="V593">
        <v>0.13948445160145601</v>
      </c>
      <c r="W593">
        <v>3.8391186299806999E-3</v>
      </c>
      <c r="X593">
        <v>10352.299999999999</v>
      </c>
      <c r="Y593">
        <v>58.57</v>
      </c>
      <c r="Z593">
        <v>71241.704968413906</v>
      </c>
      <c r="AA593">
        <v>15.1408450704225</v>
      </c>
      <c r="AB593">
        <v>15.972792282738601</v>
      </c>
      <c r="AC593">
        <v>9.9700000000000006</v>
      </c>
      <c r="AD593">
        <v>93.834146840521598</v>
      </c>
      <c r="AE593">
        <v>0.18429999999999999</v>
      </c>
      <c r="AF593">
        <v>0.124723982486997</v>
      </c>
      <c r="AG593">
        <v>0.136247391779975</v>
      </c>
      <c r="AH593">
        <v>0.26692856186849001</v>
      </c>
      <c r="AI593">
        <v>157.580794156579</v>
      </c>
      <c r="AJ593">
        <v>9.9551205052197496</v>
      </c>
      <c r="AK593">
        <v>1.93385915168124</v>
      </c>
      <c r="AL593">
        <v>4.4172056898270897</v>
      </c>
      <c r="AM593">
        <v>0</v>
      </c>
      <c r="AN593">
        <v>1.3126259780662199</v>
      </c>
      <c r="AO593">
        <v>42</v>
      </c>
      <c r="AP593">
        <v>1.06007067137809E-2</v>
      </c>
      <c r="AQ593">
        <v>13.36</v>
      </c>
      <c r="AR593" t="s">
        <v>944</v>
      </c>
      <c r="AS593">
        <v>-39371.980000000003</v>
      </c>
      <c r="AT593" t="s">
        <v>944</v>
      </c>
      <c r="AU593">
        <v>11905341.83</v>
      </c>
    </row>
    <row r="594" spans="1:47" ht="15" x14ac:dyDescent="0.25">
      <c r="A594" t="s">
        <v>1565</v>
      </c>
      <c r="B594" t="s">
        <v>325</v>
      </c>
      <c r="C594" t="s">
        <v>268</v>
      </c>
      <c r="D594" t="s">
        <v>951</v>
      </c>
      <c r="E594">
        <v>81.561000000000007</v>
      </c>
      <c r="F594">
        <v>-3.12</v>
      </c>
      <c r="G594" s="129">
        <v>9132053</v>
      </c>
      <c r="H594">
        <v>0.34818167521735699</v>
      </c>
      <c r="I594">
        <v>7614307</v>
      </c>
      <c r="J594">
        <v>1.39294205203018E-2</v>
      </c>
      <c r="K594">
        <v>0.70132461111802502</v>
      </c>
      <c r="L594" s="130">
        <v>279685.4363</v>
      </c>
      <c r="M594" s="129">
        <v>43729</v>
      </c>
      <c r="N594">
        <v>150</v>
      </c>
      <c r="O594">
        <v>168.00863799999999</v>
      </c>
      <c r="P594">
        <v>3.37</v>
      </c>
      <c r="Q594">
        <v>-31.73</v>
      </c>
      <c r="R594">
        <v>16031.9</v>
      </c>
      <c r="S594">
        <v>6703.954847</v>
      </c>
      <c r="T594">
        <v>8852.5309910091601</v>
      </c>
      <c r="U594">
        <v>0.50399713514060895</v>
      </c>
      <c r="V594">
        <v>0.189701462051032</v>
      </c>
      <c r="W594">
        <v>1.21333084509661E-2</v>
      </c>
      <c r="X594">
        <v>12140.8</v>
      </c>
      <c r="Y594">
        <v>452.3</v>
      </c>
      <c r="Z594">
        <v>77520.197545876596</v>
      </c>
      <c r="AA594">
        <v>17.3238512035011</v>
      </c>
      <c r="AB594">
        <v>14.8219209529074</v>
      </c>
      <c r="AC594">
        <v>47.5</v>
      </c>
      <c r="AD594">
        <v>141.13589151578901</v>
      </c>
      <c r="AE594">
        <v>0.43</v>
      </c>
      <c r="AF594">
        <v>0.12500888999198201</v>
      </c>
      <c r="AG594">
        <v>0.13352545658965601</v>
      </c>
      <c r="AH594">
        <v>0.265997282397617</v>
      </c>
      <c r="AI594">
        <v>179.61845320883299</v>
      </c>
      <c r="AJ594">
        <v>6.6837103559843696</v>
      </c>
      <c r="AK594">
        <v>1.4153826420873099</v>
      </c>
      <c r="AL594">
        <v>3.2821309981945799</v>
      </c>
      <c r="AM594">
        <v>1.3</v>
      </c>
      <c r="AN594">
        <v>0.72263639246427502</v>
      </c>
      <c r="AO594">
        <v>31</v>
      </c>
      <c r="AP594">
        <v>0.10271687321258299</v>
      </c>
      <c r="AQ594">
        <v>117.32</v>
      </c>
      <c r="AR594">
        <v>4.2646247919323201</v>
      </c>
      <c r="AS594">
        <v>100164.73</v>
      </c>
      <c r="AT594">
        <v>0.37886177341406302</v>
      </c>
      <c r="AU594">
        <v>107476940.48</v>
      </c>
    </row>
    <row r="595" spans="1:47" ht="15" x14ac:dyDescent="0.25">
      <c r="A595" t="s">
        <v>1566</v>
      </c>
      <c r="B595" t="s">
        <v>326</v>
      </c>
      <c r="C595" t="s">
        <v>327</v>
      </c>
      <c r="D595" t="s">
        <v>950</v>
      </c>
      <c r="E595">
        <v>78.501999999999995</v>
      </c>
      <c r="F595">
        <v>-1.62</v>
      </c>
      <c r="G595" s="129">
        <v>108056</v>
      </c>
      <c r="H595">
        <v>0.74855807024299903</v>
      </c>
      <c r="I595">
        <v>150101</v>
      </c>
      <c r="J595">
        <v>0</v>
      </c>
      <c r="K595">
        <v>0.76885344423558499</v>
      </c>
      <c r="L595" s="130">
        <v>217067.38939999999</v>
      </c>
      <c r="M595" s="129">
        <v>39764</v>
      </c>
      <c r="N595">
        <v>192</v>
      </c>
      <c r="O595">
        <v>110.14269899999999</v>
      </c>
      <c r="P595">
        <v>130.74</v>
      </c>
      <c r="Q595">
        <v>-196.35</v>
      </c>
      <c r="R595">
        <v>16607.7</v>
      </c>
      <c r="S595">
        <v>2080.8149659999999</v>
      </c>
      <c r="T595">
        <v>2650.3351415921402</v>
      </c>
      <c r="U595">
        <v>0.60090296515101105</v>
      </c>
      <c r="V595">
        <v>0.17202812256205199</v>
      </c>
      <c r="W595">
        <v>1.8551493828500298E-2</v>
      </c>
      <c r="X595">
        <v>13038.9</v>
      </c>
      <c r="Y595">
        <v>133.30000000000001</v>
      </c>
      <c r="Z595">
        <v>65130.884171042802</v>
      </c>
      <c r="AA595">
        <v>12.822695035461001</v>
      </c>
      <c r="AB595">
        <v>15.610014748687201</v>
      </c>
      <c r="AC595">
        <v>16.600000000000001</v>
      </c>
      <c r="AD595">
        <v>125.35029915662599</v>
      </c>
      <c r="AE595">
        <v>0.35630000000000001</v>
      </c>
      <c r="AF595">
        <v>0.101724728614755</v>
      </c>
      <c r="AG595">
        <v>0.16977190935807299</v>
      </c>
      <c r="AH595">
        <v>0.27536808927317602</v>
      </c>
      <c r="AI595">
        <v>207.08328565529899</v>
      </c>
      <c r="AJ595">
        <v>17.038914161456699</v>
      </c>
      <c r="AK595">
        <v>1.03606803867237</v>
      </c>
      <c r="AL595">
        <v>2.4246470195079199</v>
      </c>
      <c r="AM595">
        <v>0.2</v>
      </c>
      <c r="AN595">
        <v>1.6784781782441101</v>
      </c>
      <c r="AO595">
        <v>161</v>
      </c>
      <c r="AP595">
        <v>5.6917688266199598E-2</v>
      </c>
      <c r="AQ595">
        <v>6.8</v>
      </c>
      <c r="AR595">
        <v>4.0235431750544102</v>
      </c>
      <c r="AS595">
        <v>124481.81</v>
      </c>
      <c r="AT595">
        <v>0.47878676525564101</v>
      </c>
      <c r="AU595">
        <v>34557579.689999998</v>
      </c>
    </row>
    <row r="596" spans="1:47" ht="15" x14ac:dyDescent="0.25">
      <c r="A596" t="s">
        <v>1567</v>
      </c>
      <c r="B596" t="s">
        <v>393</v>
      </c>
      <c r="C596" t="s">
        <v>209</v>
      </c>
      <c r="D596" t="s">
        <v>950</v>
      </c>
      <c r="E596">
        <v>68.305999999999997</v>
      </c>
      <c r="F596">
        <v>-0.96</v>
      </c>
      <c r="G596" s="129">
        <v>540703</v>
      </c>
      <c r="H596">
        <v>0.50206606384371799</v>
      </c>
      <c r="I596">
        <v>540703</v>
      </c>
      <c r="J596">
        <v>0</v>
      </c>
      <c r="K596">
        <v>0.68666153997992296</v>
      </c>
      <c r="L596" s="130">
        <v>102446.48360000001</v>
      </c>
      <c r="M596" s="129">
        <v>38137</v>
      </c>
      <c r="N596">
        <v>15</v>
      </c>
      <c r="O596">
        <v>14.508126000000001</v>
      </c>
      <c r="P596">
        <v>0</v>
      </c>
      <c r="Q596">
        <v>-58.24</v>
      </c>
      <c r="R596">
        <v>18432.3</v>
      </c>
      <c r="S596">
        <v>483.76453199999997</v>
      </c>
      <c r="T596">
        <v>736.67721205530199</v>
      </c>
      <c r="U596">
        <v>1</v>
      </c>
      <c r="V596">
        <v>0.22692666315603299</v>
      </c>
      <c r="W596">
        <v>2.06712136556551E-3</v>
      </c>
      <c r="X596">
        <v>12104.2</v>
      </c>
      <c r="Y596">
        <v>41.25</v>
      </c>
      <c r="Z596">
        <v>63782.860606060603</v>
      </c>
      <c r="AA596">
        <v>16.862068965517199</v>
      </c>
      <c r="AB596">
        <v>11.727625018181801</v>
      </c>
      <c r="AC596">
        <v>7</v>
      </c>
      <c r="AD596">
        <v>69.109218857142906</v>
      </c>
      <c r="AE596">
        <v>0.46679999999999999</v>
      </c>
      <c r="AF596">
        <v>0.110358109882479</v>
      </c>
      <c r="AG596">
        <v>0.18256684920765801</v>
      </c>
      <c r="AH596">
        <v>0.31172594888782601</v>
      </c>
      <c r="AI596">
        <v>441.20225002357103</v>
      </c>
      <c r="AJ596">
        <v>4.4030743354041899</v>
      </c>
      <c r="AK596">
        <v>1.1081777846494101</v>
      </c>
      <c r="AL596">
        <v>2.14642926751563</v>
      </c>
      <c r="AM596">
        <v>1.5</v>
      </c>
      <c r="AN596">
        <v>1.06888629710746</v>
      </c>
      <c r="AO596">
        <v>15</v>
      </c>
      <c r="AP596">
        <v>2.7397260273972599E-3</v>
      </c>
      <c r="AQ596">
        <v>19.329999999999998</v>
      </c>
      <c r="AR596">
        <v>11.2584643581915</v>
      </c>
      <c r="AS596">
        <v>-865595.76</v>
      </c>
      <c r="AT596">
        <v>0.70534774596129801</v>
      </c>
      <c r="AU596">
        <v>8916912.2899999991</v>
      </c>
    </row>
    <row r="597" spans="1:47" ht="15" x14ac:dyDescent="0.25">
      <c r="A597" t="s">
        <v>1568</v>
      </c>
      <c r="B597" t="s">
        <v>193</v>
      </c>
      <c r="C597" t="s">
        <v>144</v>
      </c>
      <c r="D597" t="s">
        <v>951</v>
      </c>
      <c r="E597">
        <v>61.773000000000003</v>
      </c>
      <c r="F597">
        <v>-6.41</v>
      </c>
      <c r="G597" s="129">
        <v>1718340</v>
      </c>
      <c r="H597">
        <v>0.32061685699873299</v>
      </c>
      <c r="I597">
        <v>1843464</v>
      </c>
      <c r="J597">
        <v>0</v>
      </c>
      <c r="K597">
        <v>0.74756563423518896</v>
      </c>
      <c r="L597" s="130">
        <v>130247.0527</v>
      </c>
      <c r="M597" s="129">
        <v>40216</v>
      </c>
      <c r="N597">
        <v>109</v>
      </c>
      <c r="O597">
        <v>280.05550199999999</v>
      </c>
      <c r="P597">
        <v>305.89</v>
      </c>
      <c r="Q597">
        <v>137.72</v>
      </c>
      <c r="R597">
        <v>15828.2</v>
      </c>
      <c r="S597">
        <v>3883.5707609999999</v>
      </c>
      <c r="T597">
        <v>5497.6584710971802</v>
      </c>
      <c r="U597">
        <v>0.84967609864029503</v>
      </c>
      <c r="V597">
        <v>0.153556581996318</v>
      </c>
      <c r="W597">
        <v>0.223878561125051</v>
      </c>
      <c r="X597">
        <v>11181.1</v>
      </c>
      <c r="Y597">
        <v>286.7</v>
      </c>
      <c r="Z597">
        <v>63801.000662713603</v>
      </c>
      <c r="AA597">
        <v>10.172638436482099</v>
      </c>
      <c r="AB597">
        <v>13.5457647750262</v>
      </c>
      <c r="AC597">
        <v>28.27</v>
      </c>
      <c r="AD597">
        <v>137.374275238769</v>
      </c>
      <c r="AE597">
        <v>0.41770000000000002</v>
      </c>
      <c r="AF597">
        <v>0.11255450884814901</v>
      </c>
      <c r="AG597">
        <v>0.14627222955892899</v>
      </c>
      <c r="AH597">
        <v>0.26392660771843601</v>
      </c>
      <c r="AI597">
        <v>167.229861374476</v>
      </c>
      <c r="AJ597">
        <v>6.8281735748303598</v>
      </c>
      <c r="AK597">
        <v>0.88625741205237096</v>
      </c>
      <c r="AL597">
        <v>1.50500350296944</v>
      </c>
      <c r="AM597">
        <v>2</v>
      </c>
      <c r="AN597">
        <v>1.08211104376486</v>
      </c>
      <c r="AO597">
        <v>12</v>
      </c>
      <c r="AP597">
        <v>8.8855979266938195E-2</v>
      </c>
      <c r="AQ597">
        <v>201.58</v>
      </c>
      <c r="AR597">
        <v>3.7170611540360698</v>
      </c>
      <c r="AS597">
        <v>237384.73</v>
      </c>
      <c r="AT597">
        <v>0.58048382242416396</v>
      </c>
      <c r="AU597">
        <v>61470017.140000001</v>
      </c>
    </row>
    <row r="598" spans="1:47" ht="15" x14ac:dyDescent="0.25">
      <c r="A598" t="s">
        <v>1569</v>
      </c>
      <c r="B598" t="s">
        <v>764</v>
      </c>
      <c r="C598" t="s">
        <v>118</v>
      </c>
      <c r="D598" t="s">
        <v>952</v>
      </c>
      <c r="E598">
        <v>86.575000000000003</v>
      </c>
      <c r="F598">
        <v>-6.15</v>
      </c>
      <c r="G598" s="129">
        <v>151777</v>
      </c>
      <c r="H598">
        <v>0.95195570849160804</v>
      </c>
      <c r="I598">
        <v>106046</v>
      </c>
      <c r="J598">
        <v>0</v>
      </c>
      <c r="K598">
        <v>0.72426675794594797</v>
      </c>
      <c r="L598" s="130">
        <v>455269.47749999998</v>
      </c>
      <c r="M598" s="129">
        <v>42517</v>
      </c>
      <c r="N598">
        <v>22</v>
      </c>
      <c r="O598">
        <v>2.986793</v>
      </c>
      <c r="P598">
        <v>0</v>
      </c>
      <c r="Q598">
        <v>107.22</v>
      </c>
      <c r="R598">
        <v>17413.900000000001</v>
      </c>
      <c r="S598">
        <v>584.27984500000002</v>
      </c>
      <c r="T598">
        <v>697.87728865101803</v>
      </c>
      <c r="U598">
        <v>0.396911332787801</v>
      </c>
      <c r="V598">
        <v>0.18847465292936799</v>
      </c>
      <c r="W598">
        <v>1.7115086350445599E-3</v>
      </c>
      <c r="X598">
        <v>14579.4</v>
      </c>
      <c r="Y598">
        <v>49.03</v>
      </c>
      <c r="Z598">
        <v>59916.010605751602</v>
      </c>
      <c r="AA598">
        <v>14.7169811320755</v>
      </c>
      <c r="AB598">
        <v>11.9167824801142</v>
      </c>
      <c r="AC598">
        <v>8</v>
      </c>
      <c r="AD598">
        <v>73.034980625000003</v>
      </c>
      <c r="AE598">
        <v>0.18429999999999999</v>
      </c>
      <c r="AF598">
        <v>0.105170008556845</v>
      </c>
      <c r="AG598">
        <v>0.246055973792112</v>
      </c>
      <c r="AH598">
        <v>0.35326693072563298</v>
      </c>
      <c r="AI598">
        <v>245.11370916790699</v>
      </c>
      <c r="AJ598">
        <v>6.1178289285340197</v>
      </c>
      <c r="AK598">
        <v>1.5691954055091999</v>
      </c>
      <c r="AL598">
        <v>2.8859575463464</v>
      </c>
      <c r="AM598">
        <v>0</v>
      </c>
      <c r="AN598">
        <v>1.2571026472144999</v>
      </c>
      <c r="AO598">
        <v>74</v>
      </c>
      <c r="AP598">
        <v>4.8929663608562698E-2</v>
      </c>
      <c r="AQ598">
        <v>4.3600000000000003</v>
      </c>
      <c r="AR598">
        <v>4.2298843307777396</v>
      </c>
      <c r="AS598">
        <v>-75457.179999999993</v>
      </c>
      <c r="AT598">
        <v>0.64524826379310696</v>
      </c>
      <c r="AU598">
        <v>10174616.279999999</v>
      </c>
    </row>
    <row r="599" spans="1:47" ht="15" x14ac:dyDescent="0.25">
      <c r="A599" t="s">
        <v>1570</v>
      </c>
      <c r="B599" t="s">
        <v>686</v>
      </c>
      <c r="C599" t="s">
        <v>184</v>
      </c>
      <c r="D599" t="s">
        <v>952</v>
      </c>
      <c r="E599">
        <v>89.177999999999997</v>
      </c>
      <c r="F599">
        <v>-7.97</v>
      </c>
      <c r="G599" s="129">
        <v>829268</v>
      </c>
      <c r="H599">
        <v>0.459526692051686</v>
      </c>
      <c r="I599">
        <v>795865</v>
      </c>
      <c r="J599">
        <v>0</v>
      </c>
      <c r="K599">
        <v>0.74115305260875397</v>
      </c>
      <c r="L599" s="130">
        <v>243064.17050000001</v>
      </c>
      <c r="M599" s="129">
        <v>47932</v>
      </c>
      <c r="N599">
        <v>47</v>
      </c>
      <c r="O599">
        <v>22.937253999999999</v>
      </c>
      <c r="P599">
        <v>0</v>
      </c>
      <c r="Q599">
        <v>-13.25</v>
      </c>
      <c r="R599">
        <v>12844.3</v>
      </c>
      <c r="S599">
        <v>947.50653899999998</v>
      </c>
      <c r="T599">
        <v>1189.88548195206</v>
      </c>
      <c r="U599">
        <v>0.30910019292225699</v>
      </c>
      <c r="V599">
        <v>0.16669572345822101</v>
      </c>
      <c r="W599">
        <v>0</v>
      </c>
      <c r="X599">
        <v>10227.9</v>
      </c>
      <c r="Y599">
        <v>66.97</v>
      </c>
      <c r="Z599">
        <v>58375.770643571697</v>
      </c>
      <c r="AA599">
        <v>12.492753623188401</v>
      </c>
      <c r="AB599">
        <v>14.148223667313699</v>
      </c>
      <c r="AC599">
        <v>13</v>
      </c>
      <c r="AD599">
        <v>72.885118384615396</v>
      </c>
      <c r="AE599">
        <v>0.40539999999999998</v>
      </c>
      <c r="AF599">
        <v>0.121308185788384</v>
      </c>
      <c r="AG599">
        <v>0.160351472609009</v>
      </c>
      <c r="AH599">
        <v>0.28699335925457597</v>
      </c>
      <c r="AI599">
        <v>270.30948015441601</v>
      </c>
      <c r="AJ599">
        <v>5.4528403873184397</v>
      </c>
      <c r="AK599">
        <v>1.26231906918632</v>
      </c>
      <c r="AL599">
        <v>2.64169198032172</v>
      </c>
      <c r="AM599">
        <v>3.5</v>
      </c>
      <c r="AN599">
        <v>1.5340581768233901</v>
      </c>
      <c r="AO599">
        <v>70</v>
      </c>
      <c r="AP599">
        <v>0.1008</v>
      </c>
      <c r="AQ599">
        <v>8.36</v>
      </c>
      <c r="AR599">
        <v>4.0121215889385802</v>
      </c>
      <c r="AS599">
        <v>11236.91</v>
      </c>
      <c r="AT599">
        <v>0.42685721243344399</v>
      </c>
      <c r="AU599">
        <v>12170026.07</v>
      </c>
    </row>
    <row r="600" spans="1:47" ht="15" x14ac:dyDescent="0.25">
      <c r="A600" t="s">
        <v>1571</v>
      </c>
      <c r="B600" t="s">
        <v>719</v>
      </c>
      <c r="C600" t="s">
        <v>97</v>
      </c>
      <c r="D600" t="s">
        <v>954</v>
      </c>
      <c r="E600">
        <v>84.944999999999993</v>
      </c>
      <c r="F600">
        <v>4.68</v>
      </c>
      <c r="G600" s="129">
        <v>3618505</v>
      </c>
      <c r="H600">
        <v>0.55704144875565798</v>
      </c>
      <c r="I600">
        <v>2832025</v>
      </c>
      <c r="J600">
        <v>9.98720203394149E-4</v>
      </c>
      <c r="K600">
        <v>0.70736148825633405</v>
      </c>
      <c r="L600" s="130">
        <v>339970.33270000003</v>
      </c>
      <c r="M600" s="129">
        <v>43557</v>
      </c>
      <c r="N600">
        <v>66</v>
      </c>
      <c r="O600">
        <v>39.104261999999999</v>
      </c>
      <c r="P600">
        <v>5.28</v>
      </c>
      <c r="Q600">
        <v>157.66999999999999</v>
      </c>
      <c r="R600">
        <v>16750.400000000001</v>
      </c>
      <c r="S600">
        <v>1882.216727</v>
      </c>
      <c r="T600">
        <v>2403.2439403154899</v>
      </c>
      <c r="U600">
        <v>0.49379562282468198</v>
      </c>
      <c r="V600">
        <v>0.15507917011514299</v>
      </c>
      <c r="W600">
        <v>3.7803814501962997E-2</v>
      </c>
      <c r="X600">
        <v>13118.9</v>
      </c>
      <c r="Y600">
        <v>128.6</v>
      </c>
      <c r="Z600">
        <v>81884.906687402807</v>
      </c>
      <c r="AA600">
        <v>15.037037037037001</v>
      </c>
      <c r="AB600">
        <v>14.636210940902</v>
      </c>
      <c r="AC600">
        <v>24</v>
      </c>
      <c r="AD600">
        <v>78.425696958333305</v>
      </c>
      <c r="AE600">
        <v>0.25800000000000001</v>
      </c>
      <c r="AF600">
        <v>0.114958633040703</v>
      </c>
      <c r="AG600">
        <v>0.165180644783544</v>
      </c>
      <c r="AH600">
        <v>0.28189451494572199</v>
      </c>
      <c r="AI600">
        <v>188.07982891759701</v>
      </c>
      <c r="AJ600">
        <v>6.8962416562384403</v>
      </c>
      <c r="AK600">
        <v>1.45219642549441</v>
      </c>
      <c r="AL600">
        <v>3.90820322761979</v>
      </c>
      <c r="AM600">
        <v>0.89</v>
      </c>
      <c r="AN600">
        <v>0.95018304509501705</v>
      </c>
      <c r="AO600">
        <v>41</v>
      </c>
      <c r="AP600">
        <v>0.104132231404959</v>
      </c>
      <c r="AQ600">
        <v>26.93</v>
      </c>
      <c r="AR600">
        <v>4.0401223532499104</v>
      </c>
      <c r="AS600">
        <v>74321.469999999899</v>
      </c>
      <c r="AT600">
        <v>0.48271097245788502</v>
      </c>
      <c r="AU600">
        <v>31527923.300000001</v>
      </c>
    </row>
    <row r="601" spans="1:47" ht="15" x14ac:dyDescent="0.25">
      <c r="A601" t="s">
        <v>1572</v>
      </c>
      <c r="B601" t="s">
        <v>328</v>
      </c>
      <c r="C601" t="s">
        <v>266</v>
      </c>
      <c r="D601" t="s">
        <v>950</v>
      </c>
      <c r="E601">
        <v>84.203000000000003</v>
      </c>
      <c r="F601">
        <v>1.35</v>
      </c>
      <c r="G601" s="129">
        <v>3302446</v>
      </c>
      <c r="H601">
        <v>0.89135426689609198</v>
      </c>
      <c r="I601">
        <v>3377793</v>
      </c>
      <c r="J601">
        <v>0</v>
      </c>
      <c r="K601">
        <v>0.769687960032712</v>
      </c>
      <c r="L601" s="130">
        <v>227377.84669999999</v>
      </c>
      <c r="M601" s="129">
        <v>39741</v>
      </c>
      <c r="N601">
        <v>121</v>
      </c>
      <c r="O601">
        <v>100.61312100000001</v>
      </c>
      <c r="P601">
        <v>38.450000000000003</v>
      </c>
      <c r="Q601">
        <v>-140.32</v>
      </c>
      <c r="R601">
        <v>17803.099999999999</v>
      </c>
      <c r="S601">
        <v>3194.5136269999998</v>
      </c>
      <c r="T601">
        <v>4062.58949230592</v>
      </c>
      <c r="U601">
        <v>0.49479856609170098</v>
      </c>
      <c r="V601">
        <v>0.16624657866892201</v>
      </c>
      <c r="W601">
        <v>1.9929242267714999E-2</v>
      </c>
      <c r="X601">
        <v>13999</v>
      </c>
      <c r="Y601">
        <v>221.88</v>
      </c>
      <c r="Z601">
        <v>73324.645934739499</v>
      </c>
      <c r="AA601">
        <v>14.3086419753086</v>
      </c>
      <c r="AB601">
        <v>14.3974834460069</v>
      </c>
      <c r="AC601">
        <v>24</v>
      </c>
      <c r="AD601">
        <v>133.10473445833301</v>
      </c>
      <c r="AE601">
        <v>0.55279999999999996</v>
      </c>
      <c r="AF601">
        <v>0.123142013886626</v>
      </c>
      <c r="AG601">
        <v>0.18609419834549901</v>
      </c>
      <c r="AH601">
        <v>0.31502485592456198</v>
      </c>
      <c r="AI601">
        <v>241.31560857480099</v>
      </c>
      <c r="AJ601">
        <v>8.7497876728854909</v>
      </c>
      <c r="AK601">
        <v>1.3778186787670299</v>
      </c>
      <c r="AL601">
        <v>2.9551848133187</v>
      </c>
      <c r="AM601">
        <v>1</v>
      </c>
      <c r="AN601">
        <v>0.961290915028856</v>
      </c>
      <c r="AO601">
        <v>42</v>
      </c>
      <c r="AP601">
        <v>0.104629042485732</v>
      </c>
      <c r="AQ601">
        <v>32.07</v>
      </c>
      <c r="AR601">
        <v>4.3543874212282203</v>
      </c>
      <c r="AS601">
        <v>-1192.8500000000899</v>
      </c>
      <c r="AT601">
        <v>0.49755096359566497</v>
      </c>
      <c r="AU601">
        <v>56872089.270000003</v>
      </c>
    </row>
    <row r="602" spans="1:47" ht="15" x14ac:dyDescent="0.25">
      <c r="A602" t="s">
        <v>1573</v>
      </c>
      <c r="B602" t="s">
        <v>329</v>
      </c>
      <c r="C602" t="s">
        <v>121</v>
      </c>
      <c r="D602" t="s">
        <v>954</v>
      </c>
      <c r="E602">
        <v>94.043999999999997</v>
      </c>
      <c r="F602">
        <v>10.36</v>
      </c>
      <c r="G602" s="129">
        <v>4402105</v>
      </c>
      <c r="H602">
        <v>0.53498803603887701</v>
      </c>
      <c r="I602">
        <v>1446568</v>
      </c>
      <c r="J602">
        <v>0</v>
      </c>
      <c r="K602">
        <v>0.743157119217842</v>
      </c>
      <c r="L602" s="130">
        <v>229895.24890000001</v>
      </c>
      <c r="M602" s="129">
        <v>58731</v>
      </c>
      <c r="N602">
        <v>203</v>
      </c>
      <c r="O602">
        <v>192.288533</v>
      </c>
      <c r="P602">
        <v>9.4700000000000006</v>
      </c>
      <c r="Q602">
        <v>-25.89</v>
      </c>
      <c r="R602">
        <v>16496.599999999999</v>
      </c>
      <c r="S602">
        <v>10563.50669</v>
      </c>
      <c r="T602">
        <v>13481.7115241069</v>
      </c>
      <c r="U602">
        <v>0.31528234702145103</v>
      </c>
      <c r="V602">
        <v>0.16963717822002899</v>
      </c>
      <c r="W602">
        <v>7.3636668468849101E-2</v>
      </c>
      <c r="X602">
        <v>12925.8</v>
      </c>
      <c r="Y602">
        <v>691.87</v>
      </c>
      <c r="Z602">
        <v>88424.6382846489</v>
      </c>
      <c r="AA602">
        <v>13.2163212435233</v>
      </c>
      <c r="AB602">
        <v>15.268051353578</v>
      </c>
      <c r="AC602">
        <v>53.01</v>
      </c>
      <c r="AD602">
        <v>199.27384814185999</v>
      </c>
      <c r="AE602" t="s">
        <v>944</v>
      </c>
      <c r="AF602">
        <v>0.121168428573461</v>
      </c>
      <c r="AG602">
        <v>0.152833797877692</v>
      </c>
      <c r="AH602">
        <v>0.27760149564387498</v>
      </c>
      <c r="AI602">
        <v>162.43195089982001</v>
      </c>
      <c r="AJ602">
        <v>8.7831962390673795</v>
      </c>
      <c r="AK602">
        <v>1.39972809993409</v>
      </c>
      <c r="AL602">
        <v>4.35797504561876</v>
      </c>
      <c r="AM602">
        <v>1.9</v>
      </c>
      <c r="AN602">
        <v>0.751915968839728</v>
      </c>
      <c r="AO602">
        <v>19</v>
      </c>
      <c r="AP602">
        <v>4.4654088050314497E-2</v>
      </c>
      <c r="AQ602">
        <v>228.21</v>
      </c>
      <c r="AR602">
        <v>4.05544724341416</v>
      </c>
      <c r="AS602">
        <v>191138.66</v>
      </c>
      <c r="AT602">
        <v>0.43095064296305202</v>
      </c>
      <c r="AU602">
        <v>174261888.97999999</v>
      </c>
    </row>
    <row r="603" spans="1:47" ht="15" x14ac:dyDescent="0.25">
      <c r="A603" t="s">
        <v>1574</v>
      </c>
      <c r="B603" t="s">
        <v>456</v>
      </c>
      <c r="C603" t="s">
        <v>131</v>
      </c>
      <c r="D603" t="s">
        <v>950</v>
      </c>
      <c r="E603">
        <v>86.436999999999998</v>
      </c>
      <c r="F603">
        <v>0.22</v>
      </c>
      <c r="G603" s="129">
        <v>-1340295</v>
      </c>
      <c r="H603">
        <v>0.26777125886431802</v>
      </c>
      <c r="I603">
        <v>-1340295</v>
      </c>
      <c r="J603">
        <v>5.6295424414251598E-3</v>
      </c>
      <c r="K603">
        <v>0.81819340189518797</v>
      </c>
      <c r="L603" s="130">
        <v>228482.0851</v>
      </c>
      <c r="M603" t="s">
        <v>944</v>
      </c>
      <c r="N603">
        <v>61</v>
      </c>
      <c r="O603">
        <v>46.892251000000002</v>
      </c>
      <c r="P603">
        <v>0</v>
      </c>
      <c r="Q603">
        <v>144.34</v>
      </c>
      <c r="R603">
        <v>14202.6</v>
      </c>
      <c r="S603">
        <v>1050.7217989999999</v>
      </c>
      <c r="T603">
        <v>1327.00792795289</v>
      </c>
      <c r="U603">
        <v>0</v>
      </c>
      <c r="V603">
        <v>0</v>
      </c>
      <c r="W603">
        <v>0</v>
      </c>
      <c r="X603">
        <v>11245.5</v>
      </c>
      <c r="Y603">
        <v>68.709999999999994</v>
      </c>
      <c r="Z603">
        <v>65730.639499345096</v>
      </c>
      <c r="AA603">
        <v>13.3670886075949</v>
      </c>
      <c r="AB603">
        <v>15.292123402707</v>
      </c>
      <c r="AC603">
        <v>10.25</v>
      </c>
      <c r="AD603">
        <v>102.509443804878</v>
      </c>
      <c r="AE603">
        <v>0.36859999999999998</v>
      </c>
      <c r="AF603">
        <v>0.113009571993002</v>
      </c>
      <c r="AG603">
        <v>0.17090791848853301</v>
      </c>
      <c r="AH603">
        <v>0.34160506725892997</v>
      </c>
      <c r="AI603">
        <v>224.40193039147201</v>
      </c>
      <c r="AJ603">
        <v>5.3940906083534097</v>
      </c>
      <c r="AK603">
        <v>1.1472859057442399</v>
      </c>
      <c r="AL603">
        <v>1.88421046381434</v>
      </c>
      <c r="AM603">
        <v>1</v>
      </c>
      <c r="AN603">
        <v>1.6294896749233001</v>
      </c>
      <c r="AO603">
        <v>168</v>
      </c>
      <c r="AP603">
        <v>2.1148036253776401E-2</v>
      </c>
      <c r="AQ603">
        <v>3.9</v>
      </c>
      <c r="AR603">
        <v>4.4400686455819196</v>
      </c>
      <c r="AS603">
        <v>43547.61</v>
      </c>
      <c r="AT603">
        <v>0.48217647508171002</v>
      </c>
      <c r="AU603">
        <v>14922930.310000001</v>
      </c>
    </row>
    <row r="604" spans="1:47" ht="15" x14ac:dyDescent="0.25">
      <c r="A604" t="s">
        <v>1575</v>
      </c>
      <c r="B604" t="s">
        <v>330</v>
      </c>
      <c r="C604" t="s">
        <v>144</v>
      </c>
      <c r="D604" t="s">
        <v>953</v>
      </c>
      <c r="E604">
        <v>104.86799999999999</v>
      </c>
      <c r="F604">
        <v>9.6</v>
      </c>
      <c r="G604" s="129">
        <v>449492</v>
      </c>
      <c r="H604">
        <v>0.31656297424806501</v>
      </c>
      <c r="I604">
        <v>199492</v>
      </c>
      <c r="J604">
        <v>6.6470703704258303E-3</v>
      </c>
      <c r="K604">
        <v>0.80870742570705101</v>
      </c>
      <c r="L604" s="130">
        <v>181389.4295</v>
      </c>
      <c r="M604" s="129">
        <v>82462</v>
      </c>
      <c r="N604">
        <v>23</v>
      </c>
      <c r="O604">
        <v>18.653924</v>
      </c>
      <c r="P604">
        <v>1</v>
      </c>
      <c r="Q604">
        <v>-6.86</v>
      </c>
      <c r="R604">
        <v>15795.6</v>
      </c>
      <c r="S604">
        <v>1884.392936</v>
      </c>
      <c r="T604">
        <v>2062.02264406934</v>
      </c>
      <c r="U604">
        <v>0.127147299495077</v>
      </c>
      <c r="V604">
        <v>7.0080909070017905E-2</v>
      </c>
      <c r="W604">
        <v>5.49859893977017E-3</v>
      </c>
      <c r="X604">
        <v>14434.9</v>
      </c>
      <c r="Y604">
        <v>133.19999999999999</v>
      </c>
      <c r="Z604">
        <v>89986.307732732705</v>
      </c>
      <c r="AA604">
        <v>15.24</v>
      </c>
      <c r="AB604">
        <v>14.1470941141141</v>
      </c>
      <c r="AC604">
        <v>11.33</v>
      </c>
      <c r="AD604">
        <v>166.31888225948799</v>
      </c>
      <c r="AE604">
        <v>0.25800000000000001</v>
      </c>
      <c r="AF604">
        <v>0.11984468623450099</v>
      </c>
      <c r="AG604">
        <v>0.11673206863428399</v>
      </c>
      <c r="AH604">
        <v>0.24596692796042599</v>
      </c>
      <c r="AI604">
        <v>197.89450112861201</v>
      </c>
      <c r="AJ604">
        <v>5.51418947148247</v>
      </c>
      <c r="AK604">
        <v>1.33830117642011</v>
      </c>
      <c r="AL604">
        <v>0.80290045077780003</v>
      </c>
      <c r="AM604">
        <v>3.25</v>
      </c>
      <c r="AN604">
        <v>0.76724408872467298</v>
      </c>
      <c r="AO604">
        <v>3</v>
      </c>
      <c r="AP604">
        <v>7.9245283018867907E-2</v>
      </c>
      <c r="AQ604">
        <v>80.33</v>
      </c>
      <c r="AR604" t="s">
        <v>944</v>
      </c>
      <c r="AS604">
        <v>-11654.17</v>
      </c>
      <c r="AT604" t="s">
        <v>944</v>
      </c>
      <c r="AU604">
        <v>29765069.079999998</v>
      </c>
    </row>
    <row r="605" spans="1:47" ht="15" x14ac:dyDescent="0.25">
      <c r="A605" t="s">
        <v>1576</v>
      </c>
      <c r="B605" t="s">
        <v>331</v>
      </c>
      <c r="C605" t="s">
        <v>175</v>
      </c>
      <c r="D605" t="s">
        <v>951</v>
      </c>
      <c r="E605">
        <v>77.057000000000002</v>
      </c>
      <c r="F605">
        <v>-7.53</v>
      </c>
      <c r="G605" s="129">
        <v>5665566</v>
      </c>
      <c r="H605">
        <v>0.532538584399183</v>
      </c>
      <c r="I605">
        <v>4796087</v>
      </c>
      <c r="J605">
        <v>2.5846507162660499E-3</v>
      </c>
      <c r="K605">
        <v>0.686264995524687</v>
      </c>
      <c r="L605" s="130">
        <v>182663.26329999999</v>
      </c>
      <c r="M605" s="129">
        <v>38278</v>
      </c>
      <c r="N605">
        <v>435</v>
      </c>
      <c r="O605">
        <v>369.55800299999999</v>
      </c>
      <c r="P605">
        <v>10</v>
      </c>
      <c r="Q605">
        <v>-214.93</v>
      </c>
      <c r="R605">
        <v>16776.8</v>
      </c>
      <c r="S605">
        <v>3656.9046499999999</v>
      </c>
      <c r="T605">
        <v>4947.5587310849096</v>
      </c>
      <c r="U605">
        <v>0.84062982801588804</v>
      </c>
      <c r="V605">
        <v>0.20267383646439899</v>
      </c>
      <c r="W605">
        <v>1.43884719553735E-3</v>
      </c>
      <c r="X605">
        <v>12400.3</v>
      </c>
      <c r="Y605">
        <v>262.89</v>
      </c>
      <c r="Z605">
        <v>73139.6512990224</v>
      </c>
      <c r="AA605">
        <v>11.4354243542435</v>
      </c>
      <c r="AB605">
        <v>13.910398455627799</v>
      </c>
      <c r="AC605">
        <v>24</v>
      </c>
      <c r="AD605">
        <v>152.37102708333299</v>
      </c>
      <c r="AE605">
        <v>0.35630000000000001</v>
      </c>
      <c r="AF605">
        <v>0.122783524354169</v>
      </c>
      <c r="AG605">
        <v>0.123410254744658</v>
      </c>
      <c r="AH605">
        <v>0.26180920861637502</v>
      </c>
      <c r="AI605">
        <v>193.32552190005799</v>
      </c>
      <c r="AJ605">
        <v>5.6424084512421304</v>
      </c>
      <c r="AK605">
        <v>0.76683075591288496</v>
      </c>
      <c r="AL605">
        <v>2.2253164265113399</v>
      </c>
      <c r="AM605">
        <v>1.8</v>
      </c>
      <c r="AN605">
        <v>0.75306922562122802</v>
      </c>
      <c r="AO605">
        <v>126</v>
      </c>
      <c r="AP605">
        <v>7.7570655441972294E-2</v>
      </c>
      <c r="AQ605">
        <v>12.14</v>
      </c>
      <c r="AR605">
        <v>3.32795612180644</v>
      </c>
      <c r="AS605">
        <v>-63566.469999999703</v>
      </c>
      <c r="AT605">
        <v>0.59047813079354505</v>
      </c>
      <c r="AU605">
        <v>61350976.240000002</v>
      </c>
    </row>
    <row r="606" spans="1:47" ht="15" x14ac:dyDescent="0.25">
      <c r="A606" t="s">
        <v>1577</v>
      </c>
      <c r="B606" t="s">
        <v>394</v>
      </c>
      <c r="C606" t="s">
        <v>175</v>
      </c>
      <c r="D606" t="s">
        <v>954</v>
      </c>
      <c r="E606">
        <v>91.186000000000007</v>
      </c>
      <c r="F606">
        <v>4.38</v>
      </c>
      <c r="G606" s="129">
        <v>2059076</v>
      </c>
      <c r="H606">
        <v>0.66296315572142495</v>
      </c>
      <c r="I606">
        <v>2059076</v>
      </c>
      <c r="J606">
        <v>2.2348243922856999E-2</v>
      </c>
      <c r="K606">
        <v>0.67305702454860294</v>
      </c>
      <c r="L606" s="130">
        <v>343742.78860000003</v>
      </c>
      <c r="M606" s="129">
        <v>44736.5</v>
      </c>
      <c r="N606">
        <v>27</v>
      </c>
      <c r="O606">
        <v>24.994077999999998</v>
      </c>
      <c r="P606">
        <v>2</v>
      </c>
      <c r="Q606">
        <v>165.37</v>
      </c>
      <c r="R606">
        <v>18840.400000000001</v>
      </c>
      <c r="S606">
        <v>597.89023199999997</v>
      </c>
      <c r="T606">
        <v>772.36312242671795</v>
      </c>
      <c r="U606">
        <v>0.35127314473336302</v>
      </c>
      <c r="V606">
        <v>0.16711715738483601</v>
      </c>
      <c r="W606">
        <v>7.1260020183771802E-3</v>
      </c>
      <c r="X606">
        <v>14584.5</v>
      </c>
      <c r="Y606">
        <v>43.8</v>
      </c>
      <c r="Z606">
        <v>73057.534018264807</v>
      </c>
      <c r="AA606">
        <v>12.1702127659574</v>
      </c>
      <c r="AB606">
        <v>13.650461917808199</v>
      </c>
      <c r="AC606">
        <v>7.77</v>
      </c>
      <c r="AD606">
        <v>76.948549806949799</v>
      </c>
      <c r="AE606">
        <v>0.2334</v>
      </c>
      <c r="AF606">
        <v>0.121457604176565</v>
      </c>
      <c r="AG606">
        <v>0.140788379012033</v>
      </c>
      <c r="AH606">
        <v>0.26453067692982202</v>
      </c>
      <c r="AI606">
        <v>181.242298669967</v>
      </c>
      <c r="AJ606">
        <v>8.8353401068630397</v>
      </c>
      <c r="AK606">
        <v>1.32289471498574</v>
      </c>
      <c r="AL606">
        <v>3.63386451094931</v>
      </c>
      <c r="AM606">
        <v>1.2</v>
      </c>
      <c r="AN606">
        <v>1.08541159814515</v>
      </c>
      <c r="AO606">
        <v>17</v>
      </c>
      <c r="AP606">
        <v>0.08</v>
      </c>
      <c r="AQ606">
        <v>7.88</v>
      </c>
      <c r="AR606">
        <v>5.8055224354781396</v>
      </c>
      <c r="AS606">
        <v>-37784.379999999997</v>
      </c>
      <c r="AT606">
        <v>0.355546497333942</v>
      </c>
      <c r="AU606">
        <v>11264505.109999999</v>
      </c>
    </row>
    <row r="607" spans="1:47" ht="15" x14ac:dyDescent="0.25">
      <c r="A607" t="s">
        <v>1578</v>
      </c>
      <c r="B607" t="s">
        <v>332</v>
      </c>
      <c r="C607" t="s">
        <v>135</v>
      </c>
      <c r="D607" t="s">
        <v>951</v>
      </c>
      <c r="E607">
        <v>52.982999999999997</v>
      </c>
      <c r="F607">
        <v>-3.01</v>
      </c>
      <c r="G607" s="129">
        <v>2235878</v>
      </c>
      <c r="H607">
        <v>0.27716331761639901</v>
      </c>
      <c r="I607">
        <v>2235878</v>
      </c>
      <c r="J607">
        <v>0</v>
      </c>
      <c r="K607">
        <v>0.79583950959623295</v>
      </c>
      <c r="L607" s="130">
        <v>57891.4683</v>
      </c>
      <c r="M607" s="129">
        <v>25479</v>
      </c>
      <c r="N607">
        <v>99</v>
      </c>
      <c r="O607">
        <v>2414.4639870000001</v>
      </c>
      <c r="P607">
        <v>1497.63</v>
      </c>
      <c r="Q607">
        <v>-1158.02</v>
      </c>
      <c r="R607">
        <v>22329.4</v>
      </c>
      <c r="S607">
        <v>4569.2286530000001</v>
      </c>
      <c r="T607">
        <v>6562.7475017288198</v>
      </c>
      <c r="U607">
        <v>0.99957331441517605</v>
      </c>
      <c r="V607">
        <v>0.18412015941632501</v>
      </c>
      <c r="W607">
        <v>8.3880095330392299E-2</v>
      </c>
      <c r="X607">
        <v>15546.6</v>
      </c>
      <c r="Y607">
        <v>396</v>
      </c>
      <c r="Z607">
        <v>56154.318181818198</v>
      </c>
      <c r="AA607">
        <v>11.6565656565657</v>
      </c>
      <c r="AB607">
        <v>11.5384561944444</v>
      </c>
      <c r="AC607">
        <v>98.17</v>
      </c>
      <c r="AD607">
        <v>46.544042507894503</v>
      </c>
      <c r="AE607">
        <v>0.73719999999999997</v>
      </c>
      <c r="AF607">
        <v>0.122851138654245</v>
      </c>
      <c r="AG607">
        <v>0.19769613874161901</v>
      </c>
      <c r="AH607">
        <v>0.32499064218221402</v>
      </c>
      <c r="AI607">
        <v>262.95554266279402</v>
      </c>
      <c r="AJ607">
        <v>9.8425287056888706</v>
      </c>
      <c r="AK607">
        <v>2.0643023826803701</v>
      </c>
      <c r="AL607">
        <v>6.19996727434948</v>
      </c>
      <c r="AM607">
        <v>0.5</v>
      </c>
      <c r="AN607">
        <v>1.0845648506005701</v>
      </c>
      <c r="AO607">
        <v>46</v>
      </c>
      <c r="AP607">
        <v>0.43977591036414598</v>
      </c>
      <c r="AQ607">
        <v>81.72</v>
      </c>
      <c r="AR607">
        <v>4.3764000741328504</v>
      </c>
      <c r="AS607">
        <v>272689.5</v>
      </c>
      <c r="AT607">
        <v>0.62646484308280703</v>
      </c>
      <c r="AU607">
        <v>102028113.45</v>
      </c>
    </row>
    <row r="608" spans="1:47" ht="15" x14ac:dyDescent="0.25">
      <c r="A608" t="s">
        <v>1579</v>
      </c>
      <c r="B608" t="s">
        <v>684</v>
      </c>
      <c r="C608" t="s">
        <v>142</v>
      </c>
      <c r="D608" t="s">
        <v>952</v>
      </c>
      <c r="E608">
        <v>81.906000000000006</v>
      </c>
      <c r="F608">
        <v>-12.57</v>
      </c>
      <c r="G608" s="129">
        <v>-1384957</v>
      </c>
      <c r="H608">
        <v>0.228889012129215</v>
      </c>
      <c r="I608">
        <v>-1384957</v>
      </c>
      <c r="J608">
        <v>2.28910376628619E-2</v>
      </c>
      <c r="K608">
        <v>0.78835437768507499</v>
      </c>
      <c r="L608" s="130">
        <v>228388.38810000001</v>
      </c>
      <c r="M608" s="129">
        <v>46541</v>
      </c>
      <c r="N608">
        <v>51</v>
      </c>
      <c r="O608">
        <v>54.203301000000003</v>
      </c>
      <c r="P608">
        <v>31.65</v>
      </c>
      <c r="Q608">
        <v>19.260000000000002</v>
      </c>
      <c r="R608">
        <v>15379.3</v>
      </c>
      <c r="S608">
        <v>1161.929846</v>
      </c>
      <c r="T608">
        <v>1463.53337616116</v>
      </c>
      <c r="U608">
        <v>0.49417843166410902</v>
      </c>
      <c r="V608">
        <v>0.16334179266792001</v>
      </c>
      <c r="W608">
        <v>2.5727233105259299E-3</v>
      </c>
      <c r="X608">
        <v>12210</v>
      </c>
      <c r="Y608">
        <v>83.62</v>
      </c>
      <c r="Z608">
        <v>67401.988160727095</v>
      </c>
      <c r="AA608">
        <v>14.4673913043478</v>
      </c>
      <c r="AB608">
        <v>13.895358120067</v>
      </c>
      <c r="AC608">
        <v>7</v>
      </c>
      <c r="AD608">
        <v>165.98997800000001</v>
      </c>
      <c r="AE608">
        <v>0.18429999999999999</v>
      </c>
      <c r="AF608">
        <v>9.1189072464728002E-2</v>
      </c>
      <c r="AG608">
        <v>0.22979394990332</v>
      </c>
      <c r="AH608">
        <v>0.32244905151356001</v>
      </c>
      <c r="AI608">
        <v>188.097414617922</v>
      </c>
      <c r="AJ608">
        <v>7.2554349457347298</v>
      </c>
      <c r="AK608">
        <v>1.1972980837863101</v>
      </c>
      <c r="AL608">
        <v>4.4777657900034802</v>
      </c>
      <c r="AM608">
        <v>0</v>
      </c>
      <c r="AN608">
        <v>1.53442480267617</v>
      </c>
      <c r="AO608">
        <v>104</v>
      </c>
      <c r="AP608">
        <v>2.2315202231520202E-2</v>
      </c>
      <c r="AQ608">
        <v>6.79</v>
      </c>
      <c r="AR608">
        <v>4.1273567299413703</v>
      </c>
      <c r="AS608">
        <v>40573.53</v>
      </c>
      <c r="AT608">
        <v>0.42789445080949701</v>
      </c>
      <c r="AU608">
        <v>17869692.370000001</v>
      </c>
    </row>
    <row r="609" spans="1:47" ht="15" x14ac:dyDescent="0.25">
      <c r="A609" t="s">
        <v>1580</v>
      </c>
      <c r="B609" t="s">
        <v>333</v>
      </c>
      <c r="C609" t="s">
        <v>334</v>
      </c>
      <c r="D609" t="s">
        <v>951</v>
      </c>
      <c r="E609">
        <v>72.010000000000005</v>
      </c>
      <c r="F609">
        <v>-5.03</v>
      </c>
      <c r="G609" s="129">
        <v>-3345425</v>
      </c>
      <c r="H609">
        <v>0.223843656275721</v>
      </c>
      <c r="I609">
        <v>-3345425</v>
      </c>
      <c r="J609">
        <v>0</v>
      </c>
      <c r="K609">
        <v>0.782070430725328</v>
      </c>
      <c r="L609" s="130">
        <v>111466.2714</v>
      </c>
      <c r="M609" s="129">
        <v>31300</v>
      </c>
      <c r="N609">
        <v>130</v>
      </c>
      <c r="O609">
        <v>432.89064300000001</v>
      </c>
      <c r="P609">
        <v>109.16</v>
      </c>
      <c r="Q609">
        <v>-581.66</v>
      </c>
      <c r="R609">
        <v>20267.400000000001</v>
      </c>
      <c r="S609">
        <v>2943.5964709999998</v>
      </c>
      <c r="T609">
        <v>4573.9805692486498</v>
      </c>
      <c r="U609">
        <v>0.99456400655666499</v>
      </c>
      <c r="V609">
        <v>0.28050143656121301</v>
      </c>
      <c r="W609">
        <v>3.4892894231356602E-3</v>
      </c>
      <c r="X609">
        <v>13043.1</v>
      </c>
      <c r="Y609">
        <v>212</v>
      </c>
      <c r="Z609">
        <v>61993.915094339602</v>
      </c>
      <c r="AA609">
        <v>10.0047169811321</v>
      </c>
      <c r="AB609">
        <v>13.8848890141509</v>
      </c>
      <c r="AC609">
        <v>35.979999999999997</v>
      </c>
      <c r="AD609">
        <v>81.812019760978302</v>
      </c>
      <c r="AE609">
        <v>0.38080000000000003</v>
      </c>
      <c r="AF609">
        <v>9.6640661101815795E-2</v>
      </c>
      <c r="AG609">
        <v>0.23535794353628101</v>
      </c>
      <c r="AH609">
        <v>0.33457123678727102</v>
      </c>
      <c r="AI609">
        <v>172.892583957715</v>
      </c>
      <c r="AJ609">
        <v>29.5092773212609</v>
      </c>
      <c r="AK609">
        <v>1.73583473825271</v>
      </c>
      <c r="AL609">
        <v>4.4283379312513</v>
      </c>
      <c r="AM609">
        <v>0.5</v>
      </c>
      <c r="AN609">
        <v>0.96441005116417799</v>
      </c>
      <c r="AO609">
        <v>18</v>
      </c>
      <c r="AP609">
        <v>1.32325141776938E-2</v>
      </c>
      <c r="AQ609">
        <v>53.83</v>
      </c>
      <c r="AR609">
        <v>4.0580090997420202</v>
      </c>
      <c r="AS609">
        <v>-127298.07</v>
      </c>
      <c r="AT609">
        <v>0.76841752373167305</v>
      </c>
      <c r="AU609">
        <v>59659069.859999999</v>
      </c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2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</row>
  </sheetData>
  <conditionalFormatting sqref="B3:B609">
    <cfRule type="duplicateValues" dxfId="0" priority="1"/>
  </conditionalFormatting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5.140625" style="34" bestFit="1" customWidth="1"/>
    <col min="2" max="2" width="12.5703125" style="34" bestFit="1" customWidth="1"/>
    <col min="3" max="3" width="12" style="34" bestFit="1" customWidth="1"/>
    <col min="4" max="4" width="12.5703125" style="34" bestFit="1" customWidth="1"/>
    <col min="5" max="9" width="12" style="34" bestFit="1" customWidth="1"/>
    <col min="10" max="10" width="12.570312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42578125" style="34" bestFit="1" customWidth="1"/>
    <col min="24" max="24" width="14.425781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570312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850</v>
      </c>
      <c r="C1" s="33" t="s">
        <v>66</v>
      </c>
      <c r="D1" s="33" t="s">
        <v>851</v>
      </c>
      <c r="E1" s="33" t="s">
        <v>68</v>
      </c>
      <c r="F1" s="33" t="s">
        <v>69</v>
      </c>
      <c r="G1" s="33" t="s">
        <v>852</v>
      </c>
      <c r="H1" s="33" t="s">
        <v>869</v>
      </c>
      <c r="I1" s="33" t="s">
        <v>870</v>
      </c>
      <c r="J1" s="33" t="s">
        <v>64</v>
      </c>
      <c r="K1" s="33" t="s">
        <v>853</v>
      </c>
      <c r="L1" s="33" t="s">
        <v>854</v>
      </c>
      <c r="M1" s="33" t="s">
        <v>910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861</v>
      </c>
      <c r="U1" s="33" t="s">
        <v>78</v>
      </c>
      <c r="V1" s="33" t="s">
        <v>862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863</v>
      </c>
      <c r="AF1" s="33" t="s">
        <v>864</v>
      </c>
      <c r="AG1" s="33" t="s">
        <v>865</v>
      </c>
      <c r="AH1" s="33" t="s">
        <v>866</v>
      </c>
      <c r="AI1" s="33" t="s">
        <v>90</v>
      </c>
      <c r="AJ1" s="33" t="s">
        <v>91</v>
      </c>
      <c r="AK1" s="33" t="s">
        <v>92</v>
      </c>
      <c r="AL1" s="33" t="s">
        <v>867</v>
      </c>
      <c r="AM1" s="33" t="s">
        <v>868</v>
      </c>
    </row>
    <row r="2" spans="1:39" ht="15" x14ac:dyDescent="0.25">
      <c r="A2" t="s">
        <v>95</v>
      </c>
      <c r="B2">
        <v>2630575.1111111101</v>
      </c>
      <c r="C2">
        <v>0.78079563224897697</v>
      </c>
      <c r="D2">
        <v>2601503.7777777798</v>
      </c>
      <c r="E2">
        <v>1.4886925578790401E-3</v>
      </c>
      <c r="F2">
        <v>0.65622245193289896</v>
      </c>
      <c r="G2">
        <v>71.3333333333333</v>
      </c>
      <c r="H2">
        <v>25.7603077777778</v>
      </c>
      <c r="I2">
        <v>11.4822222222222</v>
      </c>
      <c r="J2">
        <v>-9.1555555555555497</v>
      </c>
      <c r="K2">
        <v>16884.388494626099</v>
      </c>
      <c r="L2">
        <v>971.58420899999999</v>
      </c>
      <c r="M2">
        <v>1337.7873799932599</v>
      </c>
      <c r="N2">
        <v>0.86221735916344999</v>
      </c>
      <c r="O2">
        <v>0.21369007060737699</v>
      </c>
      <c r="P2">
        <v>3.4591694814632798E-4</v>
      </c>
      <c r="Q2">
        <v>12262.4906508556</v>
      </c>
      <c r="R2">
        <v>76.941111111111098</v>
      </c>
      <c r="S2">
        <v>66349.480280734206</v>
      </c>
      <c r="T2">
        <v>15.438935982786299</v>
      </c>
      <c r="U2">
        <v>12.6276342383063</v>
      </c>
      <c r="V2">
        <v>4.5555555555555598</v>
      </c>
      <c r="W2">
        <v>213.27458246341499</v>
      </c>
      <c r="X2">
        <v>0.11556932515535</v>
      </c>
      <c r="Y2">
        <v>0.20947732527321899</v>
      </c>
      <c r="Z2">
        <v>0.32717749161529502</v>
      </c>
      <c r="AA2">
        <v>259.32640949750601</v>
      </c>
      <c r="AB2">
        <v>6.1849979471841996</v>
      </c>
      <c r="AC2">
        <v>1.1806968460723299</v>
      </c>
      <c r="AD2">
        <v>2.9811540396813001</v>
      </c>
      <c r="AE2">
        <v>2.2877376883984701</v>
      </c>
      <c r="AF2">
        <v>156.333333333333</v>
      </c>
      <c r="AG2">
        <v>7.6039174794005201E-3</v>
      </c>
      <c r="AH2">
        <v>2.9688888888888898</v>
      </c>
      <c r="AI2">
        <v>3.76542921308527</v>
      </c>
      <c r="AJ2">
        <v>26384.961111111101</v>
      </c>
      <c r="AK2">
        <v>0.68276424916963896</v>
      </c>
      <c r="AL2">
        <v>16404605.24</v>
      </c>
      <c r="AM2">
        <v>971.58420899999999</v>
      </c>
    </row>
    <row r="3" spans="1:39" ht="15" x14ac:dyDescent="0.25">
      <c r="A3" t="s">
        <v>163</v>
      </c>
      <c r="B3">
        <v>205000.23728813601</v>
      </c>
      <c r="C3">
        <v>0.50079920438873005</v>
      </c>
      <c r="D3">
        <v>179346.258474576</v>
      </c>
      <c r="E3">
        <v>3.8259967755549101E-3</v>
      </c>
      <c r="F3">
        <v>0.74667450238605404</v>
      </c>
      <c r="G3">
        <v>75.677966101694906</v>
      </c>
      <c r="H3">
        <v>65.743011834745801</v>
      </c>
      <c r="I3">
        <v>59.0495338983051</v>
      </c>
      <c r="J3">
        <v>-32.243516949152301</v>
      </c>
      <c r="K3">
        <v>14604.1929538436</v>
      </c>
      <c r="L3">
        <v>1582.6655956567799</v>
      </c>
      <c r="M3">
        <v>1998.0827967605301</v>
      </c>
      <c r="N3">
        <v>0.57732516543115397</v>
      </c>
      <c r="O3">
        <v>0.15735787996778899</v>
      </c>
      <c r="P3">
        <v>1.39584198166586E-2</v>
      </c>
      <c r="Q3">
        <v>11567.8658451267</v>
      </c>
      <c r="R3">
        <v>113.026525423729</v>
      </c>
      <c r="S3">
        <v>64178.4257943802</v>
      </c>
      <c r="T3">
        <v>14.477627495570699</v>
      </c>
      <c r="U3">
        <v>14.0026032802785</v>
      </c>
      <c r="V3">
        <v>16.859406779661001</v>
      </c>
      <c r="W3">
        <v>93.874334746231298</v>
      </c>
      <c r="X3">
        <v>0.118237340556706</v>
      </c>
      <c r="Y3">
        <v>0.132646142782962</v>
      </c>
      <c r="Z3">
        <v>0.25583731002637</v>
      </c>
      <c r="AA3">
        <v>214.89622923339601</v>
      </c>
      <c r="AB3">
        <v>7.9235482314965999</v>
      </c>
      <c r="AC3">
        <v>1.4945721821650499</v>
      </c>
      <c r="AD3">
        <v>2.9971384860527999</v>
      </c>
      <c r="AE3">
        <v>1.3047182175377099</v>
      </c>
      <c r="AF3">
        <v>56.529661016949198</v>
      </c>
      <c r="AG3">
        <v>5.5442737378575503E-2</v>
      </c>
      <c r="AH3">
        <v>22.445169491525402</v>
      </c>
      <c r="AI3">
        <v>4.21283998153765</v>
      </c>
      <c r="AJ3">
        <v>145196.13004237399</v>
      </c>
      <c r="AK3">
        <v>0.61663724682822896</v>
      </c>
      <c r="AL3">
        <v>23113553.740381401</v>
      </c>
      <c r="AM3">
        <v>1582.6655956567799</v>
      </c>
    </row>
    <row r="4" spans="1:39" ht="15" x14ac:dyDescent="0.25">
      <c r="A4" t="s">
        <v>101</v>
      </c>
      <c r="B4">
        <v>922884.50495049497</v>
      </c>
      <c r="C4">
        <v>0.46114698180907099</v>
      </c>
      <c r="D4">
        <v>958122.79207920795</v>
      </c>
      <c r="E4">
        <v>4.0709892960425001E-3</v>
      </c>
      <c r="F4">
        <v>0.63058918222301896</v>
      </c>
      <c r="G4">
        <v>101.61386138613901</v>
      </c>
      <c r="H4">
        <v>44.437087455445599</v>
      </c>
      <c r="I4">
        <v>0.26732673267326701</v>
      </c>
      <c r="J4">
        <v>-11.2219801980198</v>
      </c>
      <c r="K4">
        <v>14904.3711646792</v>
      </c>
      <c r="L4">
        <v>1150.8776395544601</v>
      </c>
      <c r="M4">
        <v>1369.8978938477301</v>
      </c>
      <c r="N4">
        <v>0.42770979428874001</v>
      </c>
      <c r="O4">
        <v>0.13572713355485999</v>
      </c>
      <c r="P4">
        <v>5.3207878680733298E-3</v>
      </c>
      <c r="Q4">
        <v>12521.449651163701</v>
      </c>
      <c r="R4">
        <v>79.500792079207898</v>
      </c>
      <c r="S4">
        <v>57908.614978616497</v>
      </c>
      <c r="T4">
        <v>16.531499779565099</v>
      </c>
      <c r="U4">
        <v>14.4763040650943</v>
      </c>
      <c r="V4">
        <v>11.702970297029699</v>
      </c>
      <c r="W4">
        <v>98.340644327411098</v>
      </c>
      <c r="X4">
        <v>0.12498740036603199</v>
      </c>
      <c r="Y4">
        <v>0.19756086357101099</v>
      </c>
      <c r="Z4">
        <v>0.324966240283517</v>
      </c>
      <c r="AA4">
        <v>199.97697565144199</v>
      </c>
      <c r="AB4">
        <v>5.9889157662456496</v>
      </c>
      <c r="AC4">
        <v>1.1629032488290401</v>
      </c>
      <c r="AD4">
        <v>2.8585679042576499</v>
      </c>
      <c r="AE4">
        <v>1.3456127480232301</v>
      </c>
      <c r="AF4">
        <v>101.11881188118799</v>
      </c>
      <c r="AG4">
        <v>4.0034029458104199E-2</v>
      </c>
      <c r="AH4">
        <v>6.07861386138614</v>
      </c>
      <c r="AI4">
        <v>4.1011780642226796</v>
      </c>
      <c r="AJ4">
        <v>-2385.41435643565</v>
      </c>
      <c r="AK4">
        <v>0.47467084686593403</v>
      </c>
      <c r="AL4">
        <v>17153107.505049501</v>
      </c>
      <c r="AM4">
        <v>1150.8776395544601</v>
      </c>
    </row>
    <row r="5" spans="1:39" ht="15" x14ac:dyDescent="0.25">
      <c r="A5" t="s">
        <v>103</v>
      </c>
      <c r="B5">
        <v>2803883.9452054799</v>
      </c>
      <c r="C5">
        <v>0.53542586599046704</v>
      </c>
      <c r="D5">
        <v>2787790</v>
      </c>
      <c r="E5">
        <v>1.87200689607188E-3</v>
      </c>
      <c r="F5">
        <v>0.66193595811585104</v>
      </c>
      <c r="G5">
        <v>94.287671232876704</v>
      </c>
      <c r="H5">
        <v>58.757337972602699</v>
      </c>
      <c r="I5">
        <v>18.019726027397301</v>
      </c>
      <c r="J5">
        <v>55.773013698630201</v>
      </c>
      <c r="K5">
        <v>13896.2309008628</v>
      </c>
      <c r="L5">
        <v>1680.2029025137001</v>
      </c>
      <c r="M5">
        <v>2206.99745294284</v>
      </c>
      <c r="N5">
        <v>0.64868505700837698</v>
      </c>
      <c r="O5">
        <v>0.19681367883820799</v>
      </c>
      <c r="P5">
        <v>1.7915945927887499E-2</v>
      </c>
      <c r="Q5">
        <v>10579.2997008207</v>
      </c>
      <c r="R5">
        <v>112.290410958904</v>
      </c>
      <c r="S5">
        <v>62797.081774264298</v>
      </c>
      <c r="T5">
        <v>17.028619528619501</v>
      </c>
      <c r="U5">
        <v>14.9630132098155</v>
      </c>
      <c r="V5">
        <v>13.8938356164384</v>
      </c>
      <c r="W5">
        <v>120.93153747448901</v>
      </c>
      <c r="X5">
        <v>0.112518967882558</v>
      </c>
      <c r="Y5">
        <v>0.20848877751546899</v>
      </c>
      <c r="Z5">
        <v>0.324303853733446</v>
      </c>
      <c r="AA5">
        <v>210.73567031802</v>
      </c>
      <c r="AB5">
        <v>7.0723586213172096</v>
      </c>
      <c r="AC5">
        <v>1.63910955497702</v>
      </c>
      <c r="AD5">
        <v>3.43442033896652</v>
      </c>
      <c r="AE5">
        <v>1.4769919322788601</v>
      </c>
      <c r="AF5">
        <v>95.239726027397296</v>
      </c>
      <c r="AG5">
        <v>1.17272416602704E-2</v>
      </c>
      <c r="AH5">
        <v>10.8602054794521</v>
      </c>
      <c r="AI5">
        <v>4.2718144901292598</v>
      </c>
      <c r="AJ5">
        <v>-18469.8723972603</v>
      </c>
      <c r="AK5">
        <v>0.53877851804579502</v>
      </c>
      <c r="AL5">
        <v>23348487.4936301</v>
      </c>
      <c r="AM5">
        <v>1680.2029025137001</v>
      </c>
    </row>
    <row r="6" spans="1:39" ht="15" x14ac:dyDescent="0.25">
      <c r="A6" t="s">
        <v>105</v>
      </c>
      <c r="B6">
        <v>-387380.80263157899</v>
      </c>
      <c r="C6">
        <v>0.40764650746634201</v>
      </c>
      <c r="D6">
        <v>-383615.75</v>
      </c>
      <c r="E6">
        <v>9.2273269209021697E-3</v>
      </c>
      <c r="F6">
        <v>0.73863539965011904</v>
      </c>
      <c r="G6">
        <v>64.565789473684205</v>
      </c>
      <c r="H6">
        <v>31.534073184210499</v>
      </c>
      <c r="I6">
        <v>0.71052631578947401</v>
      </c>
      <c r="J6">
        <v>28.899078947368501</v>
      </c>
      <c r="K6">
        <v>17821.1531247495</v>
      </c>
      <c r="L6">
        <v>1079.9675855789501</v>
      </c>
      <c r="M6">
        <v>1467.2842629313</v>
      </c>
      <c r="N6">
        <v>0.68230662951574805</v>
      </c>
      <c r="O6">
        <v>0.23217628941715701</v>
      </c>
      <c r="P6">
        <v>2.9173863300384299E-3</v>
      </c>
      <c r="Q6">
        <v>13116.931871073701</v>
      </c>
      <c r="R6">
        <v>89.946184210526297</v>
      </c>
      <c r="S6">
        <v>65481.779738176803</v>
      </c>
      <c r="T6">
        <v>15.994359200165</v>
      </c>
      <c r="U6">
        <v>12.006819356018401</v>
      </c>
      <c r="V6">
        <v>11.0369736842105</v>
      </c>
      <c r="W6">
        <v>97.849973777136697</v>
      </c>
      <c r="X6">
        <v>0.110720410064819</v>
      </c>
      <c r="Y6">
        <v>0.198699860132214</v>
      </c>
      <c r="Z6">
        <v>0.31344834514542802</v>
      </c>
      <c r="AA6">
        <v>203.69051889350101</v>
      </c>
      <c r="AB6">
        <v>7.7260382765927096</v>
      </c>
      <c r="AC6">
        <v>1.3365027284881501</v>
      </c>
      <c r="AD6">
        <v>4.1968969069797</v>
      </c>
      <c r="AE6">
        <v>1.1493955042737301</v>
      </c>
      <c r="AF6">
        <v>123.5</v>
      </c>
      <c r="AG6">
        <v>0</v>
      </c>
      <c r="AH6">
        <v>7.22789473684211</v>
      </c>
      <c r="AI6">
        <v>4.2875124064343897</v>
      </c>
      <c r="AJ6">
        <v>-123369.38197368399</v>
      </c>
      <c r="AK6">
        <v>0.53525052426864095</v>
      </c>
      <c r="AL6">
        <v>19246267.712368399</v>
      </c>
      <c r="AM6">
        <v>1079.9675855789501</v>
      </c>
    </row>
    <row r="7" spans="1:39" ht="15" x14ac:dyDescent="0.25">
      <c r="A7" t="s">
        <v>281</v>
      </c>
      <c r="B7">
        <v>1851192.7261904799</v>
      </c>
      <c r="C7">
        <v>0.62866593697432804</v>
      </c>
      <c r="D7">
        <v>1776735.2976190499</v>
      </c>
      <c r="E7">
        <v>0</v>
      </c>
      <c r="F7">
        <v>0.68816012689531103</v>
      </c>
      <c r="G7">
        <v>33.107142857142897</v>
      </c>
      <c r="H7">
        <v>15.8875221547619</v>
      </c>
      <c r="I7">
        <v>0.58190476190476204</v>
      </c>
      <c r="J7">
        <v>-17.015595238095202</v>
      </c>
      <c r="K7">
        <v>13544.814278628401</v>
      </c>
      <c r="L7">
        <v>1328.83325495238</v>
      </c>
      <c r="M7">
        <v>1595.0775950693301</v>
      </c>
      <c r="N7">
        <v>0.38140123370971402</v>
      </c>
      <c r="O7">
        <v>0.13422278512947999</v>
      </c>
      <c r="P7">
        <v>6.9757860092864703E-3</v>
      </c>
      <c r="Q7">
        <v>11283.964931381801</v>
      </c>
      <c r="R7">
        <v>91.311785714285705</v>
      </c>
      <c r="S7">
        <v>66293.9455137357</v>
      </c>
      <c r="T7">
        <v>17.0373876005679</v>
      </c>
      <c r="U7">
        <v>14.5527025296636</v>
      </c>
      <c r="V7">
        <v>11.476190476190499</v>
      </c>
      <c r="W7">
        <v>115.79044960166</v>
      </c>
      <c r="X7">
        <v>0.11596246546832401</v>
      </c>
      <c r="Y7">
        <v>0.16268482323699099</v>
      </c>
      <c r="Z7">
        <v>0.28083028857533499</v>
      </c>
      <c r="AA7">
        <v>197.154282292593</v>
      </c>
      <c r="AB7">
        <v>7.3464527971730798</v>
      </c>
      <c r="AC7">
        <v>1.57723212246568</v>
      </c>
      <c r="AD7">
        <v>3.2551139013959101</v>
      </c>
      <c r="AE7">
        <v>1.30454355613485</v>
      </c>
      <c r="AF7">
        <v>68.202380952380906</v>
      </c>
      <c r="AG7">
        <v>2.21421528244195E-2</v>
      </c>
      <c r="AH7">
        <v>10.4086904761905</v>
      </c>
      <c r="AI7">
        <v>4.1627037897878498</v>
      </c>
      <c r="AJ7">
        <v>-89015.020952380699</v>
      </c>
      <c r="AK7">
        <v>0.73990391563963598</v>
      </c>
      <c r="AL7">
        <v>17998799.6455952</v>
      </c>
      <c r="AM7">
        <v>1328.83325495238</v>
      </c>
    </row>
    <row r="8" spans="1:39" ht="15" x14ac:dyDescent="0.25">
      <c r="A8" t="s">
        <v>112</v>
      </c>
      <c r="B8">
        <v>-160721.64935064901</v>
      </c>
      <c r="C8">
        <v>0.40587886432987502</v>
      </c>
      <c r="D8">
        <v>-277262.88311688299</v>
      </c>
      <c r="E8">
        <v>6.2791412278439002E-3</v>
      </c>
      <c r="F8">
        <v>0.67646386336560105</v>
      </c>
      <c r="G8">
        <v>35.0518518518519</v>
      </c>
      <c r="H8">
        <v>25.5667396688312</v>
      </c>
      <c r="I8">
        <v>13.093181818181799</v>
      </c>
      <c r="J8">
        <v>34.762987012986898</v>
      </c>
      <c r="K8">
        <v>14717.800798795701</v>
      </c>
      <c r="L8">
        <v>1191.2912986818201</v>
      </c>
      <c r="M8">
        <v>1505.48880492792</v>
      </c>
      <c r="N8">
        <v>0.48633742849737099</v>
      </c>
      <c r="O8">
        <v>0.17245280871971699</v>
      </c>
      <c r="P8">
        <v>5.6918627425084599E-3</v>
      </c>
      <c r="Q8">
        <v>11646.176291677601</v>
      </c>
      <c r="R8">
        <v>83.080649350649395</v>
      </c>
      <c r="S8">
        <v>66525.683669130594</v>
      </c>
      <c r="T8">
        <v>15.7725789836507</v>
      </c>
      <c r="U8">
        <v>14.338974333889301</v>
      </c>
      <c r="V8">
        <v>12.6207792207792</v>
      </c>
      <c r="W8">
        <v>94.391263632949105</v>
      </c>
      <c r="X8">
        <v>0.105718813254812</v>
      </c>
      <c r="Y8">
        <v>0.20469921353710099</v>
      </c>
      <c r="Z8">
        <v>0.31506143665627101</v>
      </c>
      <c r="AA8">
        <v>197.50704327167699</v>
      </c>
      <c r="AB8">
        <v>6.9349490516157601</v>
      </c>
      <c r="AC8">
        <v>1.37854325957556</v>
      </c>
      <c r="AD8">
        <v>3.3921469678951901</v>
      </c>
      <c r="AE8">
        <v>1.44764608991126</v>
      </c>
      <c r="AF8">
        <v>67.805194805194802</v>
      </c>
      <c r="AG8">
        <v>1.4723912266149299E-2</v>
      </c>
      <c r="AH8">
        <v>14.439415584415601</v>
      </c>
      <c r="AI8">
        <v>6.7442807291146298</v>
      </c>
      <c r="AJ8">
        <v>-271.30714285699702</v>
      </c>
      <c r="AK8">
        <v>0.33749295195246798</v>
      </c>
      <c r="AL8">
        <v>17533188.0273377</v>
      </c>
      <c r="AM8">
        <v>1191.2912986818201</v>
      </c>
    </row>
    <row r="9" spans="1:39" ht="15" x14ac:dyDescent="0.25">
      <c r="A9" t="s">
        <v>359</v>
      </c>
      <c r="B9">
        <v>408486.54878048802</v>
      </c>
      <c r="C9">
        <v>0.50959030994441301</v>
      </c>
      <c r="D9">
        <v>544728.93902438995</v>
      </c>
      <c r="E9">
        <v>0</v>
      </c>
      <c r="F9">
        <v>0.69088681488614401</v>
      </c>
      <c r="G9">
        <v>51.304878048780502</v>
      </c>
      <c r="H9">
        <v>34.990355000000001</v>
      </c>
      <c r="I9">
        <v>3.4647560975609801</v>
      </c>
      <c r="J9">
        <v>2.6776829268290498</v>
      </c>
      <c r="K9">
        <v>14536.418610029301</v>
      </c>
      <c r="L9">
        <v>1102.56197558537</v>
      </c>
      <c r="M9">
        <v>1356.44786651046</v>
      </c>
      <c r="N9">
        <v>0.58222277983515602</v>
      </c>
      <c r="O9">
        <v>0.145706401242855</v>
      </c>
      <c r="P9">
        <v>1.22948478248763E-4</v>
      </c>
      <c r="Q9">
        <v>11815.6420282048</v>
      </c>
      <c r="R9">
        <v>76.176341463414701</v>
      </c>
      <c r="S9">
        <v>62941.438470749803</v>
      </c>
      <c r="T9">
        <v>15.1288890027311</v>
      </c>
      <c r="U9">
        <v>14.4738110862793</v>
      </c>
      <c r="V9">
        <v>11.2170731707317</v>
      </c>
      <c r="W9">
        <v>98.293196344857606</v>
      </c>
      <c r="X9">
        <v>0.111722413363765</v>
      </c>
      <c r="Y9">
        <v>0.18643280556487599</v>
      </c>
      <c r="Z9">
        <v>0.30721684355434298</v>
      </c>
      <c r="AA9">
        <v>220.14300352520701</v>
      </c>
      <c r="AB9">
        <v>6.5781285587651004</v>
      </c>
      <c r="AC9">
        <v>1.5555994145046499</v>
      </c>
      <c r="AD9">
        <v>3.1055396420475598</v>
      </c>
      <c r="AE9">
        <v>1.52062681598256</v>
      </c>
      <c r="AF9">
        <v>88.487804878048806</v>
      </c>
      <c r="AG9">
        <v>6.9765034815663304E-2</v>
      </c>
      <c r="AH9">
        <v>7.4559756097561003</v>
      </c>
      <c r="AI9">
        <v>3.7384432971456398</v>
      </c>
      <c r="AJ9">
        <v>-58149.241463415201</v>
      </c>
      <c r="AK9">
        <v>0.51840936649488001</v>
      </c>
      <c r="AL9">
        <v>16027302.4206098</v>
      </c>
      <c r="AM9">
        <v>1102.56197558537</v>
      </c>
    </row>
    <row r="10" spans="1:39" ht="15" x14ac:dyDescent="0.25">
      <c r="A10" t="s">
        <v>197</v>
      </c>
      <c r="B10">
        <v>3677462.3005464501</v>
      </c>
      <c r="C10">
        <v>0.43715376156091701</v>
      </c>
      <c r="D10">
        <v>3443997.1857923502</v>
      </c>
      <c r="E10">
        <v>1.84171758654294E-3</v>
      </c>
      <c r="F10">
        <v>0.70371522744347303</v>
      </c>
      <c r="G10">
        <v>177.120218579235</v>
      </c>
      <c r="H10">
        <v>295.646694459017</v>
      </c>
      <c r="I10">
        <v>95.258032786885195</v>
      </c>
      <c r="J10">
        <v>-7.9017486338796896</v>
      </c>
      <c r="K10">
        <v>14113.146413848501</v>
      </c>
      <c r="L10">
        <v>4777.9211799180302</v>
      </c>
      <c r="M10">
        <v>6393.0297487298103</v>
      </c>
      <c r="N10">
        <v>0.62726482873568301</v>
      </c>
      <c r="O10">
        <v>0.171111717754931</v>
      </c>
      <c r="P10">
        <v>9.8295155868884904E-2</v>
      </c>
      <c r="Q10">
        <v>10547.6595317593</v>
      </c>
      <c r="R10">
        <v>291.80967213114798</v>
      </c>
      <c r="S10">
        <v>70639.718982374296</v>
      </c>
      <c r="T10">
        <v>14.1330424033781</v>
      </c>
      <c r="U10">
        <v>16.373416086670002</v>
      </c>
      <c r="V10">
        <v>28.812349726775999</v>
      </c>
      <c r="W10">
        <v>165.82893187214799</v>
      </c>
      <c r="X10">
        <v>0.120380557967386</v>
      </c>
      <c r="Y10">
        <v>0.14758785286227599</v>
      </c>
      <c r="Z10">
        <v>0.27046010601835302</v>
      </c>
      <c r="AA10">
        <v>154.841403614493</v>
      </c>
      <c r="AB10">
        <v>7.6524363518216099</v>
      </c>
      <c r="AC10">
        <v>1.4793854432060101</v>
      </c>
      <c r="AD10">
        <v>3.1236370592983702</v>
      </c>
      <c r="AE10">
        <v>1.0332400524498999</v>
      </c>
      <c r="AF10">
        <v>39.120218579235001</v>
      </c>
      <c r="AG10">
        <v>4.80056081834455E-2</v>
      </c>
      <c r="AH10">
        <v>93.710819672130995</v>
      </c>
      <c r="AI10">
        <v>3.97156569428043</v>
      </c>
      <c r="AJ10">
        <v>207454.927814208</v>
      </c>
      <c r="AK10">
        <v>0.550191797416686</v>
      </c>
      <c r="AL10">
        <v>67431501.166010901</v>
      </c>
      <c r="AM10">
        <v>4777.9211799180302</v>
      </c>
    </row>
    <row r="11" spans="1:39" ht="15" x14ac:dyDescent="0.25">
      <c r="A11" t="s">
        <v>348</v>
      </c>
      <c r="B11">
        <v>2031553</v>
      </c>
      <c r="C11">
        <v>0.71837539855148902</v>
      </c>
      <c r="D11">
        <v>1938918.8510638301</v>
      </c>
      <c r="E11">
        <v>4.3083141250505801E-4</v>
      </c>
      <c r="F11">
        <v>0.70787210680606905</v>
      </c>
      <c r="G11">
        <v>65.510638297872305</v>
      </c>
      <c r="H11">
        <v>40.134628680851101</v>
      </c>
      <c r="I11">
        <v>0</v>
      </c>
      <c r="J11">
        <v>-63.740638297872302</v>
      </c>
      <c r="K11">
        <v>16162.8674667389</v>
      </c>
      <c r="L11">
        <v>1120.1258596595701</v>
      </c>
      <c r="M11">
        <v>1369.25090689324</v>
      </c>
      <c r="N11">
        <v>0.55095873515376503</v>
      </c>
      <c r="O11">
        <v>0.15727030449490301</v>
      </c>
      <c r="P11">
        <v>7.0626728236498496E-3</v>
      </c>
      <c r="Q11">
        <v>13222.1536057425</v>
      </c>
      <c r="R11">
        <v>83.25</v>
      </c>
      <c r="S11">
        <v>62923.876429621101</v>
      </c>
      <c r="T11">
        <v>14.3198517666603</v>
      </c>
      <c r="U11">
        <v>13.454965281196101</v>
      </c>
      <c r="V11">
        <v>18.465957446808499</v>
      </c>
      <c r="W11">
        <v>60.658964631870099</v>
      </c>
      <c r="X11">
        <v>0.10139337862540999</v>
      </c>
      <c r="Y11">
        <v>0.23117941758435101</v>
      </c>
      <c r="Z11">
        <v>0.33580126583250097</v>
      </c>
      <c r="AA11">
        <v>182.06151277733801</v>
      </c>
      <c r="AB11">
        <v>7.6926888921463599</v>
      </c>
      <c r="AC11">
        <v>1.5598545435765701</v>
      </c>
      <c r="AD11">
        <v>3.9159295404857399</v>
      </c>
      <c r="AE11">
        <v>1.6675935071408901</v>
      </c>
      <c r="AF11">
        <v>152.82978723404301</v>
      </c>
      <c r="AG11">
        <v>1.0078881260599E-2</v>
      </c>
      <c r="AH11">
        <v>7.7568085106383</v>
      </c>
      <c r="AI11">
        <v>4.4278865492199397</v>
      </c>
      <c r="AJ11">
        <v>-60580.8446808507</v>
      </c>
      <c r="AK11">
        <v>0.61966293057834498</v>
      </c>
      <c r="AL11">
        <v>18104445.815744702</v>
      </c>
      <c r="AM11">
        <v>1120.1258596595701</v>
      </c>
    </row>
    <row r="12" spans="1:39" ht="15" x14ac:dyDescent="0.25">
      <c r="A12" t="s">
        <v>307</v>
      </c>
      <c r="B12">
        <v>611989.22560975596</v>
      </c>
      <c r="C12">
        <v>0.51829268182688404</v>
      </c>
      <c r="D12">
        <v>586333.48780487804</v>
      </c>
      <c r="E12">
        <v>3.5161539365215102E-4</v>
      </c>
      <c r="F12">
        <v>0.67463140149805401</v>
      </c>
      <c r="G12">
        <v>98.908536585365894</v>
      </c>
      <c r="H12">
        <v>51.279727518292603</v>
      </c>
      <c r="I12">
        <v>1.75</v>
      </c>
      <c r="J12">
        <v>15.2371951219513</v>
      </c>
      <c r="K12">
        <v>14942.643035623199</v>
      </c>
      <c r="L12">
        <v>1180.42094414024</v>
      </c>
      <c r="M12">
        <v>1493.56923229319</v>
      </c>
      <c r="N12">
        <v>0.48083354333789602</v>
      </c>
      <c r="O12">
        <v>0.17447856110802401</v>
      </c>
      <c r="P12">
        <v>1.86461065989715E-3</v>
      </c>
      <c r="Q12">
        <v>11809.7028371287</v>
      </c>
      <c r="R12">
        <v>83.983780487804907</v>
      </c>
      <c r="S12">
        <v>63170.5433830865</v>
      </c>
      <c r="T12">
        <v>15.6308491622221</v>
      </c>
      <c r="U12">
        <v>14.0553442258015</v>
      </c>
      <c r="V12">
        <v>10.5878048780488</v>
      </c>
      <c r="W12">
        <v>111.488732342202</v>
      </c>
      <c r="X12">
        <v>0.123011259874633</v>
      </c>
      <c r="Y12">
        <v>0.15496792186716099</v>
      </c>
      <c r="Z12">
        <v>0.28638810151091898</v>
      </c>
      <c r="AA12">
        <v>187.616483703254</v>
      </c>
      <c r="AB12">
        <v>8.1128854698397106</v>
      </c>
      <c r="AC12">
        <v>1.1456713529281899</v>
      </c>
      <c r="AD12">
        <v>2.8961426053291</v>
      </c>
      <c r="AE12">
        <v>1.4429700106415699</v>
      </c>
      <c r="AF12">
        <v>84.359756097561004</v>
      </c>
      <c r="AG12">
        <v>9.9510711578190206E-3</v>
      </c>
      <c r="AH12">
        <v>8.7010975609755992</v>
      </c>
      <c r="AI12">
        <v>4.0881549620227497</v>
      </c>
      <c r="AJ12">
        <v>25215.183963414202</v>
      </c>
      <c r="AK12">
        <v>0.51017154328396996</v>
      </c>
      <c r="AL12">
        <v>17638608.800060999</v>
      </c>
      <c r="AM12">
        <v>1180.42094414024</v>
      </c>
    </row>
    <row r="13" spans="1:39" ht="15" x14ac:dyDescent="0.25">
      <c r="A13" t="s">
        <v>292</v>
      </c>
      <c r="B13">
        <v>1125985.7719298201</v>
      </c>
      <c r="C13">
        <v>0.50821847936707198</v>
      </c>
      <c r="D13">
        <v>1019421.80701754</v>
      </c>
      <c r="E13">
        <v>2.3779764959341499E-4</v>
      </c>
      <c r="F13">
        <v>0.76011616745211896</v>
      </c>
      <c r="G13">
        <v>118.936170212766</v>
      </c>
      <c r="H13">
        <v>206.71099409210501</v>
      </c>
      <c r="I13">
        <v>51.175394736842101</v>
      </c>
      <c r="J13">
        <v>-0.79092105263160295</v>
      </c>
      <c r="K13">
        <v>15108.105364004099</v>
      </c>
      <c r="L13">
        <v>2200.13887403947</v>
      </c>
      <c r="M13">
        <v>2889.9705072391498</v>
      </c>
      <c r="N13">
        <v>0.66088082025693895</v>
      </c>
      <c r="O13">
        <v>0.17003347663127999</v>
      </c>
      <c r="P13">
        <v>5.3754358705413403E-2</v>
      </c>
      <c r="Q13">
        <v>11501.8232335474</v>
      </c>
      <c r="R13">
        <v>154.57192982456101</v>
      </c>
      <c r="S13">
        <v>66555.8342482351</v>
      </c>
      <c r="T13">
        <v>12.7629786847661</v>
      </c>
      <c r="U13">
        <v>14.233754320959999</v>
      </c>
      <c r="V13">
        <v>21.356842105263201</v>
      </c>
      <c r="W13">
        <v>103.017986610355</v>
      </c>
      <c r="X13">
        <v>0.11317861765281099</v>
      </c>
      <c r="Y13">
        <v>0.166769537502165</v>
      </c>
      <c r="Z13">
        <v>0.28561915578445102</v>
      </c>
      <c r="AA13">
        <v>171.99077194549099</v>
      </c>
      <c r="AB13">
        <v>7.6588258253739099</v>
      </c>
      <c r="AC13">
        <v>1.4100063819589701</v>
      </c>
      <c r="AD13">
        <v>3.5450566791927902</v>
      </c>
      <c r="AE13">
        <v>1.02404745974922</v>
      </c>
      <c r="AF13">
        <v>58.758771929824597</v>
      </c>
      <c r="AG13">
        <v>3.4629511811845197E-2</v>
      </c>
      <c r="AH13">
        <v>21.6036842105263</v>
      </c>
      <c r="AI13">
        <v>4.1690690589629202</v>
      </c>
      <c r="AJ13">
        <v>10807.982061402899</v>
      </c>
      <c r="AK13">
        <v>0.51082574212051801</v>
      </c>
      <c r="AL13">
        <v>33239929.9244298</v>
      </c>
      <c r="AM13">
        <v>2200.13887403947</v>
      </c>
    </row>
    <row r="14" spans="1:39" ht="15" x14ac:dyDescent="0.25">
      <c r="A14" t="s">
        <v>374</v>
      </c>
      <c r="B14">
        <v>939350.20283018902</v>
      </c>
      <c r="C14">
        <v>0.33904910171576402</v>
      </c>
      <c r="D14">
        <v>62672.886792452802</v>
      </c>
      <c r="E14">
        <v>4.1595940423698602E-3</v>
      </c>
      <c r="F14">
        <v>0.69314193858458195</v>
      </c>
      <c r="G14">
        <v>149.54545454545499</v>
      </c>
      <c r="H14">
        <v>76.185957202479202</v>
      </c>
      <c r="I14">
        <v>3.24074380165289</v>
      </c>
      <c r="J14">
        <v>41.595661157024402</v>
      </c>
      <c r="K14">
        <v>13701.126158610599</v>
      </c>
      <c r="L14">
        <v>2442.20467752066</v>
      </c>
      <c r="M14">
        <v>3067.8969316376601</v>
      </c>
      <c r="N14">
        <v>0.43225698524495099</v>
      </c>
      <c r="O14">
        <v>0.167268008291036</v>
      </c>
      <c r="P14">
        <v>1.16358381409538E-2</v>
      </c>
      <c r="Q14">
        <v>10906.8052602399</v>
      </c>
      <c r="R14">
        <v>153.38256198347199</v>
      </c>
      <c r="S14">
        <v>69711.036785890101</v>
      </c>
      <c r="T14">
        <v>15.058307726211501</v>
      </c>
      <c r="U14">
        <v>15.9223098502152</v>
      </c>
      <c r="V14">
        <v>15.348347107437901</v>
      </c>
      <c r="W14">
        <v>159.118415841478</v>
      </c>
      <c r="X14">
        <v>0.119070883421872</v>
      </c>
      <c r="Y14">
        <v>0.164509858715846</v>
      </c>
      <c r="Z14">
        <v>0.28744508814941799</v>
      </c>
      <c r="AA14">
        <v>161.44381108088999</v>
      </c>
      <c r="AB14">
        <v>7.7016594099299001</v>
      </c>
      <c r="AC14">
        <v>1.4380441296751101</v>
      </c>
      <c r="AD14">
        <v>3.0648924880394399</v>
      </c>
      <c r="AE14">
        <v>1.17602961363319</v>
      </c>
      <c r="AF14">
        <v>47.657024793388402</v>
      </c>
      <c r="AG14">
        <v>3.1374822122412299E-2</v>
      </c>
      <c r="AH14">
        <v>39.569256198347098</v>
      </c>
      <c r="AI14">
        <v>4.5376553504754096</v>
      </c>
      <c r="AJ14">
        <v>-29275.686239668899</v>
      </c>
      <c r="AK14">
        <v>0.57300651718153195</v>
      </c>
      <c r="AL14">
        <v>33460954.391859598</v>
      </c>
      <c r="AM14">
        <v>2442.20467752066</v>
      </c>
    </row>
    <row r="15" spans="1:39" ht="15" x14ac:dyDescent="0.25">
      <c r="A15" t="s">
        <v>327</v>
      </c>
      <c r="B15">
        <v>88804.813953488396</v>
      </c>
      <c r="C15">
        <v>0.41227375875562999</v>
      </c>
      <c r="D15">
        <v>188204.337209302</v>
      </c>
      <c r="E15">
        <v>7.33397542724047E-3</v>
      </c>
      <c r="F15">
        <v>0.75348036643553395</v>
      </c>
      <c r="G15">
        <v>101.825581395349</v>
      </c>
      <c r="H15">
        <v>54.854997662790701</v>
      </c>
      <c r="I15">
        <v>33.356046511627902</v>
      </c>
      <c r="J15">
        <v>-33.211860465116303</v>
      </c>
      <c r="K15">
        <v>15875.491753188</v>
      </c>
      <c r="L15">
        <v>1394.07984165116</v>
      </c>
      <c r="M15">
        <v>1757.6776920217101</v>
      </c>
      <c r="N15">
        <v>0.53602733883194698</v>
      </c>
      <c r="O15">
        <v>0.181718434868788</v>
      </c>
      <c r="P15">
        <v>9.0474077862102396E-3</v>
      </c>
      <c r="Q15">
        <v>12591.445593169299</v>
      </c>
      <c r="R15">
        <v>101.058837209302</v>
      </c>
      <c r="S15">
        <v>60260.3735436184</v>
      </c>
      <c r="T15">
        <v>13.4079157202919</v>
      </c>
      <c r="U15">
        <v>13.794734633289799</v>
      </c>
      <c r="V15">
        <v>11.2451162790698</v>
      </c>
      <c r="W15">
        <v>123.972025460148</v>
      </c>
      <c r="X15">
        <v>0.100579230011305</v>
      </c>
      <c r="Y15">
        <v>0.19478375740842599</v>
      </c>
      <c r="Z15">
        <v>0.30425839567895602</v>
      </c>
      <c r="AA15">
        <v>219.81732049570601</v>
      </c>
      <c r="AB15">
        <v>9.9000790795690108</v>
      </c>
      <c r="AC15">
        <v>1.3133854556687601</v>
      </c>
      <c r="AD15">
        <v>2.7165103658107799</v>
      </c>
      <c r="AE15">
        <v>1.48181431808592</v>
      </c>
      <c r="AF15">
        <v>114.523255813953</v>
      </c>
      <c r="AG15">
        <v>1.6167390070370401E-2</v>
      </c>
      <c r="AH15">
        <v>6.8509302325581398</v>
      </c>
      <c r="AI15">
        <v>4.6423745882017098</v>
      </c>
      <c r="AJ15">
        <v>-46585.202674418499</v>
      </c>
      <c r="AK15">
        <v>0.48279467793480402</v>
      </c>
      <c r="AL15">
        <v>22131703.029418599</v>
      </c>
      <c r="AM15">
        <v>1394.07984165116</v>
      </c>
    </row>
    <row r="16" spans="1:39" ht="15" x14ac:dyDescent="0.25">
      <c r="A16" t="s">
        <v>167</v>
      </c>
      <c r="B16">
        <v>1114672.1092896201</v>
      </c>
      <c r="C16">
        <v>0.30972453010484702</v>
      </c>
      <c r="D16">
        <v>1018446.8852459</v>
      </c>
      <c r="E16">
        <v>2.8214207912299599E-2</v>
      </c>
      <c r="F16">
        <v>0.70932332235772599</v>
      </c>
      <c r="G16">
        <v>53.639344262295097</v>
      </c>
      <c r="H16">
        <v>43.932128306010902</v>
      </c>
      <c r="I16">
        <v>7.7314207650273197</v>
      </c>
      <c r="J16">
        <v>-15.8724043715847</v>
      </c>
      <c r="K16">
        <v>15057.924482578501</v>
      </c>
      <c r="L16">
        <v>1232.2613824207599</v>
      </c>
      <c r="M16">
        <v>1607.5006868206001</v>
      </c>
      <c r="N16">
        <v>0.69501966833892004</v>
      </c>
      <c r="O16">
        <v>0.161096609203705</v>
      </c>
      <c r="P16">
        <v>1.35405062548546E-2</v>
      </c>
      <c r="Q16">
        <v>11542.949245010401</v>
      </c>
      <c r="R16">
        <v>95.196994535519096</v>
      </c>
      <c r="S16">
        <v>61284.648309946802</v>
      </c>
      <c r="T16">
        <v>14.7201804713263</v>
      </c>
      <c r="U16">
        <v>12.9443307368385</v>
      </c>
      <c r="V16">
        <v>13.299672131147499</v>
      </c>
      <c r="W16">
        <v>92.653515836291604</v>
      </c>
      <c r="X16">
        <v>0.10581309930873201</v>
      </c>
      <c r="Y16">
        <v>0.21364355868380899</v>
      </c>
      <c r="Z16">
        <v>0.32480806316467198</v>
      </c>
      <c r="AA16">
        <v>234.70813466833599</v>
      </c>
      <c r="AB16">
        <v>6.90009879234238</v>
      </c>
      <c r="AC16">
        <v>1.13535611166382</v>
      </c>
      <c r="AD16">
        <v>3.1838315962051098</v>
      </c>
      <c r="AE16">
        <v>1.19012786763143</v>
      </c>
      <c r="AF16">
        <v>50.1748633879781</v>
      </c>
      <c r="AG16">
        <v>3.2416611975680701E-2</v>
      </c>
      <c r="AH16">
        <v>24.0319672131148</v>
      </c>
      <c r="AI16">
        <v>4.1705728799809503</v>
      </c>
      <c r="AJ16">
        <v>-52639.901475409999</v>
      </c>
      <c r="AK16">
        <v>0.52840109476633601</v>
      </c>
      <c r="AL16">
        <v>18555298.839289598</v>
      </c>
      <c r="AM16">
        <v>1232.2613824207599</v>
      </c>
    </row>
    <row r="17" spans="1:39" ht="15" x14ac:dyDescent="0.25">
      <c r="A17" t="s">
        <v>154</v>
      </c>
      <c r="B17">
        <v>516964.421875</v>
      </c>
      <c r="C17">
        <v>0.35590173027198302</v>
      </c>
      <c r="D17">
        <v>354191.796875</v>
      </c>
      <c r="E17">
        <v>6.2811229364480199E-3</v>
      </c>
      <c r="F17">
        <v>0.72823346459364602</v>
      </c>
      <c r="G17">
        <v>121.859375</v>
      </c>
      <c r="H17">
        <v>56.359208796875002</v>
      </c>
      <c r="I17">
        <v>16.612343750000001</v>
      </c>
      <c r="J17">
        <v>-55.555</v>
      </c>
      <c r="K17">
        <v>14998.9014893494</v>
      </c>
      <c r="L17">
        <v>1398.49463371875</v>
      </c>
      <c r="M17">
        <v>1818.60219661059</v>
      </c>
      <c r="N17">
        <v>0.70701804400575496</v>
      </c>
      <c r="O17">
        <v>0.174135289030344</v>
      </c>
      <c r="P17">
        <v>8.7346040381422105E-4</v>
      </c>
      <c r="Q17">
        <v>11534.069013897</v>
      </c>
      <c r="R17">
        <v>91.344218749999996</v>
      </c>
      <c r="S17">
        <v>69166.006161446305</v>
      </c>
      <c r="T17">
        <v>15.98572022381</v>
      </c>
      <c r="U17">
        <v>15.3101603238437</v>
      </c>
      <c r="V17">
        <v>11.234375</v>
      </c>
      <c r="W17">
        <v>124.483527897079</v>
      </c>
      <c r="X17">
        <v>0.109183681205322</v>
      </c>
      <c r="Y17">
        <v>0.202494655632138</v>
      </c>
      <c r="Z17">
        <v>0.31516406125907598</v>
      </c>
      <c r="AA17">
        <v>189.54990949454799</v>
      </c>
      <c r="AB17">
        <v>10.9667401842926</v>
      </c>
      <c r="AC17">
        <v>1.50572389880351</v>
      </c>
      <c r="AD17">
        <v>3.5490381446720098</v>
      </c>
      <c r="AE17">
        <v>1.52790610116995</v>
      </c>
      <c r="AF17">
        <v>184.4375</v>
      </c>
      <c r="AG17">
        <v>1.7245167520873399E-2</v>
      </c>
      <c r="AH17">
        <v>23.015625</v>
      </c>
      <c r="AI17">
        <v>3.92245396192147</v>
      </c>
      <c r="AJ17">
        <v>-33612.436093750097</v>
      </c>
      <c r="AK17">
        <v>0.62465567125111499</v>
      </c>
      <c r="AL17">
        <v>20975883.244531199</v>
      </c>
      <c r="AM17">
        <v>1398.49463371875</v>
      </c>
    </row>
    <row r="18" spans="1:39" ht="15" x14ac:dyDescent="0.25">
      <c r="A18" t="s">
        <v>131</v>
      </c>
      <c r="B18">
        <v>289290.85925925901</v>
      </c>
      <c r="C18">
        <v>0.55996417253423802</v>
      </c>
      <c r="D18">
        <v>444834.67407407402</v>
      </c>
      <c r="E18">
        <v>7.42626432990559E-3</v>
      </c>
      <c r="F18">
        <v>0.68899718821109701</v>
      </c>
      <c r="G18">
        <v>44.853658536585399</v>
      </c>
      <c r="H18">
        <v>54.926954066666703</v>
      </c>
      <c r="I18">
        <v>3.9635555555555499</v>
      </c>
      <c r="J18">
        <v>3.8233333333334101</v>
      </c>
      <c r="K18">
        <v>16553.383899348901</v>
      </c>
      <c r="L18">
        <v>910.99746977037</v>
      </c>
      <c r="M18">
        <v>1159.7534438064399</v>
      </c>
      <c r="N18">
        <v>0.15385833578960201</v>
      </c>
      <c r="O18">
        <v>5.1474759904053001E-2</v>
      </c>
      <c r="P18">
        <v>1.3964896289329901E-4</v>
      </c>
      <c r="Q18">
        <v>13002.842051453499</v>
      </c>
      <c r="R18">
        <v>67.691703703703695</v>
      </c>
      <c r="S18">
        <v>65283.568111634697</v>
      </c>
      <c r="T18">
        <v>16.6431030445221</v>
      </c>
      <c r="U18">
        <v>13.4580372471926</v>
      </c>
      <c r="V18">
        <v>10.630962962963</v>
      </c>
      <c r="W18">
        <v>85.692845788681595</v>
      </c>
      <c r="X18">
        <v>0.10858666966833901</v>
      </c>
      <c r="Y18">
        <v>0.20881103820283101</v>
      </c>
      <c r="Z18">
        <v>0.32673318322592598</v>
      </c>
      <c r="AA18">
        <v>230.069785644326</v>
      </c>
      <c r="AB18">
        <v>7.0977408475700301</v>
      </c>
      <c r="AC18">
        <v>1.35379507987509</v>
      </c>
      <c r="AD18">
        <v>2.8656356252227</v>
      </c>
      <c r="AE18">
        <v>1.4136394959830101</v>
      </c>
      <c r="AF18">
        <v>96.762962962963002</v>
      </c>
      <c r="AG18">
        <v>2.59504249192949E-2</v>
      </c>
      <c r="AH18">
        <v>12.0108888888889</v>
      </c>
      <c r="AI18">
        <v>4.8164887558570104</v>
      </c>
      <c r="AJ18">
        <v>-49327.297851851799</v>
      </c>
      <c r="AK18">
        <v>0.55187551922928801</v>
      </c>
      <c r="AL18">
        <v>15080090.8484444</v>
      </c>
      <c r="AM18">
        <v>910.99746977037</v>
      </c>
    </row>
    <row r="19" spans="1:39" ht="15" x14ac:dyDescent="0.25">
      <c r="A19" t="s">
        <v>108</v>
      </c>
      <c r="B19">
        <v>2918131.875</v>
      </c>
      <c r="C19">
        <v>0.409639529275593</v>
      </c>
      <c r="D19">
        <v>2103763.0566406301</v>
      </c>
      <c r="E19">
        <v>3.9952769275942504E-3</v>
      </c>
      <c r="F19">
        <v>0.77606447121417499</v>
      </c>
      <c r="G19">
        <v>48.518518518518498</v>
      </c>
      <c r="H19">
        <v>411.69254141015602</v>
      </c>
      <c r="I19">
        <v>121.843320312499</v>
      </c>
      <c r="J19">
        <v>-32.329628906250498</v>
      </c>
      <c r="K19">
        <v>19131.3613317688</v>
      </c>
      <c r="L19">
        <v>3723.8571795781299</v>
      </c>
      <c r="M19">
        <v>4904.9769783407801</v>
      </c>
      <c r="N19">
        <v>0.34598548684688701</v>
      </c>
      <c r="O19">
        <v>0.10601310252440101</v>
      </c>
      <c r="P19">
        <v>3.1799800179352501E-2</v>
      </c>
      <c r="Q19">
        <v>14524.5242872699</v>
      </c>
      <c r="R19">
        <v>258.24107421874999</v>
      </c>
      <c r="S19">
        <v>84644.505324217607</v>
      </c>
      <c r="T19">
        <v>16.123250569148599</v>
      </c>
      <c r="U19">
        <v>14.420080890864501</v>
      </c>
      <c r="V19">
        <v>37.610976562499999</v>
      </c>
      <c r="W19">
        <v>99.009850844739503</v>
      </c>
      <c r="X19">
        <v>0.118128737222764</v>
      </c>
      <c r="Y19">
        <v>0.16065020336996699</v>
      </c>
      <c r="Z19">
        <v>0.28580737780200199</v>
      </c>
      <c r="AA19">
        <v>200.31336942700901</v>
      </c>
      <c r="AB19">
        <v>9.2916304798813307</v>
      </c>
      <c r="AC19">
        <v>1.5050117532329099</v>
      </c>
      <c r="AD19">
        <v>4.2407232389886502</v>
      </c>
      <c r="AE19">
        <v>0.81321637930819002</v>
      </c>
      <c r="AF19">
        <v>15.763671875</v>
      </c>
      <c r="AG19">
        <v>0.124545587602611</v>
      </c>
      <c r="AH19">
        <v>108.10747011952201</v>
      </c>
      <c r="AI19">
        <v>4.4904343372374003</v>
      </c>
      <c r="AJ19">
        <v>58634.950019531403</v>
      </c>
      <c r="AK19">
        <v>0.44248236004258501</v>
      </c>
      <c r="AL19">
        <v>71242457.250410095</v>
      </c>
      <c r="AM19">
        <v>3723.8571795781299</v>
      </c>
    </row>
    <row r="20" spans="1:39" ht="15" x14ac:dyDescent="0.25">
      <c r="A20" t="s">
        <v>195</v>
      </c>
      <c r="B20">
        <v>952133.12213740498</v>
      </c>
      <c r="C20">
        <v>0.54730185467968795</v>
      </c>
      <c r="D20">
        <v>784060.54198473296</v>
      </c>
      <c r="E20">
        <v>1.31817114125987E-2</v>
      </c>
      <c r="F20">
        <v>0.68065005583428695</v>
      </c>
      <c r="G20">
        <v>65.870229007633597</v>
      </c>
      <c r="H20">
        <v>15.853245648854999</v>
      </c>
      <c r="I20">
        <v>0</v>
      </c>
      <c r="J20">
        <v>34.861145038167898</v>
      </c>
      <c r="K20">
        <v>13991.016952608399</v>
      </c>
      <c r="L20">
        <v>966.50539709160296</v>
      </c>
      <c r="M20">
        <v>1141.30050128932</v>
      </c>
      <c r="N20">
        <v>0.43717461929791301</v>
      </c>
      <c r="O20">
        <v>0.11350343706467</v>
      </c>
      <c r="P20">
        <v>4.0214301526518099E-3</v>
      </c>
      <c r="Q20">
        <v>11848.232240518701</v>
      </c>
      <c r="R20">
        <v>68.841908396946593</v>
      </c>
      <c r="S20">
        <v>66582.214433113302</v>
      </c>
      <c r="T20">
        <v>15.738793052785001</v>
      </c>
      <c r="U20">
        <v>14.0394916352213</v>
      </c>
      <c r="V20">
        <v>9.66511450381679</v>
      </c>
      <c r="W20">
        <v>99.999373697013795</v>
      </c>
      <c r="X20">
        <v>0.111186750737837</v>
      </c>
      <c r="Y20">
        <v>0.19142269333818501</v>
      </c>
      <c r="Z20">
        <v>0.30541184275458899</v>
      </c>
      <c r="AA20">
        <v>195.458025593743</v>
      </c>
      <c r="AB20">
        <v>6.7747369688385497</v>
      </c>
      <c r="AC20">
        <v>1.11923924568637</v>
      </c>
      <c r="AD20">
        <v>2.87401404116769</v>
      </c>
      <c r="AE20">
        <v>1.47079444299466</v>
      </c>
      <c r="AF20">
        <v>79.450381679389295</v>
      </c>
      <c r="AG20">
        <v>2.90635868623524E-3</v>
      </c>
      <c r="AH20">
        <v>6.0993893129770997</v>
      </c>
      <c r="AI20">
        <v>4.7345565483847096</v>
      </c>
      <c r="AJ20">
        <v>-19481.431832061</v>
      </c>
      <c r="AK20">
        <v>0.51373350852001398</v>
      </c>
      <c r="AL20">
        <v>13522393.395496201</v>
      </c>
      <c r="AM20">
        <v>966.50539709160296</v>
      </c>
    </row>
    <row r="21" spans="1:39" ht="15" x14ac:dyDescent="0.25">
      <c r="A21" t="s">
        <v>159</v>
      </c>
      <c r="B21">
        <v>1269613.56962025</v>
      </c>
      <c r="C21">
        <v>0.44795993042816601</v>
      </c>
      <c r="D21">
        <v>1242820.55696203</v>
      </c>
      <c r="E21">
        <v>1.0114004568208899E-2</v>
      </c>
      <c r="F21">
        <v>0.73755137886097</v>
      </c>
      <c r="G21">
        <v>70.227848101265806</v>
      </c>
      <c r="H21">
        <v>28.003191075949399</v>
      </c>
      <c r="I21">
        <v>0.759493670886076</v>
      </c>
      <c r="J21">
        <v>28.2622784810127</v>
      </c>
      <c r="K21">
        <v>14845.567453256899</v>
      </c>
      <c r="L21">
        <v>1217.38448259494</v>
      </c>
      <c r="M21">
        <v>1506.7798837463499</v>
      </c>
      <c r="N21">
        <v>0.49337245466014801</v>
      </c>
      <c r="O21">
        <v>0.15694041709904499</v>
      </c>
      <c r="P21">
        <v>1.21875725029316E-2</v>
      </c>
      <c r="Q21">
        <v>11994.2956817133</v>
      </c>
      <c r="R21">
        <v>84.858101265822796</v>
      </c>
      <c r="S21">
        <v>72048.925067760298</v>
      </c>
      <c r="T21">
        <v>16.266917668960399</v>
      </c>
      <c r="U21">
        <v>14.346119750917</v>
      </c>
      <c r="V21">
        <v>12.8363291139241</v>
      </c>
      <c r="W21">
        <v>94.838989542142102</v>
      </c>
      <c r="X21">
        <v>0.118718620966602</v>
      </c>
      <c r="Y21">
        <v>0.17005524299118899</v>
      </c>
      <c r="Z21">
        <v>0.292407296690604</v>
      </c>
      <c r="AA21">
        <v>180.81370398212599</v>
      </c>
      <c r="AB21">
        <v>6.8661633233778803</v>
      </c>
      <c r="AC21">
        <v>1.5080618189266799</v>
      </c>
      <c r="AD21">
        <v>3.3257387824029498</v>
      </c>
      <c r="AE21">
        <v>1.15129340648556</v>
      </c>
      <c r="AF21">
        <v>76.430379746835399</v>
      </c>
      <c r="AG21">
        <v>7.8755942493842698E-3</v>
      </c>
      <c r="AH21">
        <v>17.614556962025301</v>
      </c>
      <c r="AI21">
        <v>4.5337239159216196</v>
      </c>
      <c r="AJ21">
        <v>29586.085063291201</v>
      </c>
      <c r="AK21">
        <v>0.58259974595992003</v>
      </c>
      <c r="AL21">
        <v>18072763.452911399</v>
      </c>
      <c r="AM21">
        <v>1217.38448259494</v>
      </c>
    </row>
    <row r="22" spans="1:39" ht="15" x14ac:dyDescent="0.25">
      <c r="A22" t="s">
        <v>161</v>
      </c>
      <c r="B22">
        <v>6612589.5238095196</v>
      </c>
      <c r="C22">
        <v>0.45936100918197498</v>
      </c>
      <c r="D22">
        <v>6240204.8095238097</v>
      </c>
      <c r="E22">
        <v>2.2190927606888298E-3</v>
      </c>
      <c r="F22">
        <v>0.75623944418882205</v>
      </c>
      <c r="G22">
        <v>268.15873015873001</v>
      </c>
      <c r="H22">
        <v>128.05843328571399</v>
      </c>
      <c r="I22">
        <v>4.6255555555555601</v>
      </c>
      <c r="J22">
        <v>16.561904761904799</v>
      </c>
      <c r="K22">
        <v>14686.803860510699</v>
      </c>
      <c r="L22">
        <v>6064.1301432857199</v>
      </c>
      <c r="M22">
        <v>7635.0441081794497</v>
      </c>
      <c r="N22">
        <v>0.27204049489738402</v>
      </c>
      <c r="O22">
        <v>0.16384912318762601</v>
      </c>
      <c r="P22">
        <v>3.4855877760808403E-2</v>
      </c>
      <c r="Q22">
        <v>11664.9869649914</v>
      </c>
      <c r="R22">
        <v>385.84015873015898</v>
      </c>
      <c r="S22">
        <v>79288.206405893099</v>
      </c>
      <c r="T22">
        <v>11.0162403791684</v>
      </c>
      <c r="U22">
        <v>15.716689945503401</v>
      </c>
      <c r="V22">
        <v>41.560317460317499</v>
      </c>
      <c r="W22">
        <v>145.91154528778199</v>
      </c>
      <c r="X22">
        <v>0.113122528623369</v>
      </c>
      <c r="Y22">
        <v>0.14996165947524701</v>
      </c>
      <c r="Z22">
        <v>0.27844742419909402</v>
      </c>
      <c r="AA22">
        <v>169.843794357918</v>
      </c>
      <c r="AB22">
        <v>6.58001069518272</v>
      </c>
      <c r="AC22">
        <v>1.2328213865187501</v>
      </c>
      <c r="AD22">
        <v>3.5661026213554101</v>
      </c>
      <c r="AE22">
        <v>1.01341087472818</v>
      </c>
      <c r="AF22">
        <v>81.952380952380906</v>
      </c>
      <c r="AG22">
        <v>4.5499917141281501E-2</v>
      </c>
      <c r="AH22">
        <v>53.063650793650801</v>
      </c>
      <c r="AI22">
        <v>4.8112020318201596</v>
      </c>
      <c r="AJ22">
        <v>6887.7155555561203</v>
      </c>
      <c r="AK22">
        <v>0.43443091236190201</v>
      </c>
      <c r="AL22">
        <v>89062689.999047607</v>
      </c>
      <c r="AM22">
        <v>6064.1301432857199</v>
      </c>
    </row>
    <row r="23" spans="1:39" ht="15" x14ac:dyDescent="0.25">
      <c r="A23" t="s">
        <v>203</v>
      </c>
      <c r="B23">
        <v>846486.71165644203</v>
      </c>
      <c r="C23">
        <v>0.38337407497171999</v>
      </c>
      <c r="D23">
        <v>673154.68098159495</v>
      </c>
      <c r="E23">
        <v>1.1103810789971301E-2</v>
      </c>
      <c r="F23">
        <v>0.75585645468499296</v>
      </c>
      <c r="G23">
        <v>33.2576687116564</v>
      </c>
      <c r="H23">
        <v>77.682172601226995</v>
      </c>
      <c r="I23">
        <v>34.126748466257702</v>
      </c>
      <c r="J23">
        <v>-13.1149693251533</v>
      </c>
      <c r="K23">
        <v>16084.651198538</v>
      </c>
      <c r="L23">
        <v>1760.0773362944799</v>
      </c>
      <c r="M23">
        <v>2258.3421170225402</v>
      </c>
      <c r="N23">
        <v>0.61521022218745902</v>
      </c>
      <c r="O23">
        <v>0.15460560458099601</v>
      </c>
      <c r="P23">
        <v>7.3338356177413298E-3</v>
      </c>
      <c r="Q23">
        <v>12535.8464615952</v>
      </c>
      <c r="R23">
        <v>116.246748466258</v>
      </c>
      <c r="S23">
        <v>74426.7954029455</v>
      </c>
      <c r="T23">
        <v>17.0126270435956</v>
      </c>
      <c r="U23">
        <v>15.140873697687701</v>
      </c>
      <c r="V23">
        <v>19.070613496932499</v>
      </c>
      <c r="W23">
        <v>92.292643683307901</v>
      </c>
      <c r="X23">
        <v>0.11654607054464899</v>
      </c>
      <c r="Y23">
        <v>0.16986437558904099</v>
      </c>
      <c r="Z23">
        <v>0.29069180333726802</v>
      </c>
      <c r="AA23">
        <v>189.32831275141501</v>
      </c>
      <c r="AB23">
        <v>8.7661413602946805</v>
      </c>
      <c r="AC23">
        <v>1.5890161392331501</v>
      </c>
      <c r="AD23">
        <v>4.7943752009158498</v>
      </c>
      <c r="AE23">
        <v>1.00481093764531</v>
      </c>
      <c r="AF23">
        <v>40.319018404908</v>
      </c>
      <c r="AG23">
        <v>4.4241091249054197E-2</v>
      </c>
      <c r="AH23">
        <v>37.581349693251603</v>
      </c>
      <c r="AI23">
        <v>4.0660161247447304</v>
      </c>
      <c r="AJ23">
        <v>-70943.515153373504</v>
      </c>
      <c r="AK23">
        <v>0.557867113879706</v>
      </c>
      <c r="AL23">
        <v>28310230.036748499</v>
      </c>
      <c r="AM23">
        <v>1760.0773362944799</v>
      </c>
    </row>
    <row r="24" spans="1:39" ht="15" x14ac:dyDescent="0.25">
      <c r="A24" t="s">
        <v>215</v>
      </c>
      <c r="B24">
        <v>408697.92957746499</v>
      </c>
      <c r="C24">
        <v>0.37658169716280898</v>
      </c>
      <c r="D24">
        <v>443347.64788732398</v>
      </c>
      <c r="E24">
        <v>8.11660150264072E-3</v>
      </c>
      <c r="F24">
        <v>0.70833685992217799</v>
      </c>
      <c r="G24">
        <v>113.19014084507</v>
      </c>
      <c r="H24">
        <v>56.5733077887324</v>
      </c>
      <c r="I24">
        <v>6.2307746478873201</v>
      </c>
      <c r="J24">
        <v>30.7889436619717</v>
      </c>
      <c r="K24">
        <v>14516.6451758194</v>
      </c>
      <c r="L24">
        <v>2462.61491142253</v>
      </c>
      <c r="M24">
        <v>3111.0902080687702</v>
      </c>
      <c r="N24">
        <v>0.427968693187189</v>
      </c>
      <c r="O24">
        <v>0.15737838795289899</v>
      </c>
      <c r="P24">
        <v>3.0832759782218399E-2</v>
      </c>
      <c r="Q24">
        <v>11490.797271350801</v>
      </c>
      <c r="R24">
        <v>148.03380281690099</v>
      </c>
      <c r="S24">
        <v>75003.5205976937</v>
      </c>
      <c r="T24">
        <v>14.0912334449688</v>
      </c>
      <c r="U24">
        <v>16.635490439088901</v>
      </c>
      <c r="V24">
        <v>20.1824647887324</v>
      </c>
      <c r="W24">
        <v>122.017550244774</v>
      </c>
      <c r="X24">
        <v>0.11220254932040501</v>
      </c>
      <c r="Y24">
        <v>0.16017324255554499</v>
      </c>
      <c r="Z24">
        <v>0.28251275887862098</v>
      </c>
      <c r="AA24">
        <v>154.29422268122201</v>
      </c>
      <c r="AB24">
        <v>8.4443568439459593</v>
      </c>
      <c r="AC24">
        <v>1.8038645101922199</v>
      </c>
      <c r="AD24">
        <v>3.6458671694280498</v>
      </c>
      <c r="AE24">
        <v>1.2608680551512499</v>
      </c>
      <c r="AF24">
        <v>62.253521126760603</v>
      </c>
      <c r="AG24">
        <v>2.6100970016525501E-2</v>
      </c>
      <c r="AH24">
        <v>25.789788732394399</v>
      </c>
      <c r="AI24">
        <v>3.9755015333144499</v>
      </c>
      <c r="AJ24">
        <v>114579.599859155</v>
      </c>
      <c r="AK24">
        <v>0.50248326046164205</v>
      </c>
      <c r="AL24">
        <v>35748906.873802803</v>
      </c>
      <c r="AM24">
        <v>2462.61491142253</v>
      </c>
    </row>
    <row r="25" spans="1:39" ht="15" x14ac:dyDescent="0.25">
      <c r="A25" t="s">
        <v>316</v>
      </c>
      <c r="B25">
        <v>2237620.6666666698</v>
      </c>
      <c r="C25">
        <v>0.54261292692545904</v>
      </c>
      <c r="D25">
        <v>2222730</v>
      </c>
      <c r="E25">
        <v>1.4930875354548601E-3</v>
      </c>
      <c r="F25">
        <v>0.69677094970833697</v>
      </c>
      <c r="G25">
        <v>77.4444444444444</v>
      </c>
      <c r="H25">
        <v>84.643724666666699</v>
      </c>
      <c r="I25">
        <v>0.72222222222222199</v>
      </c>
      <c r="J25">
        <v>-116.554444444444</v>
      </c>
      <c r="K25">
        <v>14817.3436316435</v>
      </c>
      <c r="L25">
        <v>1975.4785716666699</v>
      </c>
      <c r="M25">
        <v>2571.2855064108198</v>
      </c>
      <c r="N25">
        <v>0.63748689651201795</v>
      </c>
      <c r="O25">
        <v>0.17808490106941099</v>
      </c>
      <c r="P25">
        <v>8.2274550299974592E-3</v>
      </c>
      <c r="Q25">
        <v>11383.9341295834</v>
      </c>
      <c r="R25">
        <v>150.92055555555601</v>
      </c>
      <c r="S25">
        <v>58575.083432416599</v>
      </c>
      <c r="T25">
        <v>12.3987233901574</v>
      </c>
      <c r="U25">
        <v>13.089526237129901</v>
      </c>
      <c r="V25">
        <v>16.5</v>
      </c>
      <c r="W25">
        <v>119.725974040404</v>
      </c>
      <c r="X25">
        <v>0.111408492483151</v>
      </c>
      <c r="Y25">
        <v>0.15895833642451099</v>
      </c>
      <c r="Z25">
        <v>0.28168302741656998</v>
      </c>
      <c r="AA25">
        <v>201.00465506638301</v>
      </c>
      <c r="AB25">
        <v>5.9926193898324804</v>
      </c>
      <c r="AC25">
        <v>0.89608187930599503</v>
      </c>
      <c r="AD25">
        <v>3.5495520932159401</v>
      </c>
      <c r="AE25">
        <v>1.5839669207700999</v>
      </c>
      <c r="AF25">
        <v>115</v>
      </c>
      <c r="AG25">
        <v>0</v>
      </c>
      <c r="AH25">
        <v>122.813888888889</v>
      </c>
      <c r="AI25">
        <v>5.66310370157563</v>
      </c>
      <c r="AJ25">
        <v>52688.587222222501</v>
      </c>
      <c r="AK25">
        <v>0.51420763930762003</v>
      </c>
      <c r="AL25">
        <v>29271344.833333299</v>
      </c>
      <c r="AM25">
        <v>1975.4785716666699</v>
      </c>
    </row>
    <row r="26" spans="1:39" ht="15" x14ac:dyDescent="0.25">
      <c r="A26" t="s">
        <v>121</v>
      </c>
      <c r="B26">
        <v>6847288.7404255299</v>
      </c>
      <c r="C26">
        <v>0.53006627759911495</v>
      </c>
      <c r="D26">
        <v>5647414.7106382996</v>
      </c>
      <c r="E26">
        <v>1.2175070931759401E-3</v>
      </c>
      <c r="F26">
        <v>0.75700201511842302</v>
      </c>
      <c r="G26">
        <v>171.95744680851101</v>
      </c>
      <c r="H26">
        <v>742.63737877446795</v>
      </c>
      <c r="I26">
        <v>186.29021276595699</v>
      </c>
      <c r="J26">
        <v>-19.744893617021098</v>
      </c>
      <c r="K26">
        <v>16490.290916998201</v>
      </c>
      <c r="L26">
        <v>7842.0721092297899</v>
      </c>
      <c r="M26">
        <v>10503.820363098899</v>
      </c>
      <c r="N26">
        <v>0.51791384146112895</v>
      </c>
      <c r="O26">
        <v>0.17232493770349799</v>
      </c>
      <c r="P26">
        <v>0.112847896692059</v>
      </c>
      <c r="Q26">
        <v>12311.5253310677</v>
      </c>
      <c r="R26">
        <v>500.97017021276599</v>
      </c>
      <c r="S26">
        <v>82470.832396102196</v>
      </c>
      <c r="T26">
        <v>13.72751713505</v>
      </c>
      <c r="U26">
        <v>15.653770574601699</v>
      </c>
      <c r="V26">
        <v>53.686936170212803</v>
      </c>
      <c r="W26">
        <v>146.070397542649</v>
      </c>
      <c r="X26">
        <v>0.117644429948355</v>
      </c>
      <c r="Y26">
        <v>0.15274886198080301</v>
      </c>
      <c r="Z26">
        <v>0.27392056264252101</v>
      </c>
      <c r="AA26">
        <v>157.24955981757199</v>
      </c>
      <c r="AB26">
        <v>8.8164062264740597</v>
      </c>
      <c r="AC26">
        <v>1.53330538369744</v>
      </c>
      <c r="AD26">
        <v>4.2120269797188303</v>
      </c>
      <c r="AE26">
        <v>0.93369908112648603</v>
      </c>
      <c r="AF26">
        <v>27.259574468085098</v>
      </c>
      <c r="AG26">
        <v>9.4355646009871605E-2</v>
      </c>
      <c r="AH26">
        <v>144.9256</v>
      </c>
      <c r="AI26">
        <v>3.8814823132246001</v>
      </c>
      <c r="AJ26">
        <v>335011.03804255399</v>
      </c>
      <c r="AK26">
        <v>0.497949780455399</v>
      </c>
      <c r="AL26">
        <v>129318050.473277</v>
      </c>
      <c r="AM26">
        <v>7842.0721092297899</v>
      </c>
    </row>
    <row r="27" spans="1:39" ht="15" x14ac:dyDescent="0.25">
      <c r="A27" t="s">
        <v>391</v>
      </c>
      <c r="B27">
        <v>1107434</v>
      </c>
      <c r="C27">
        <v>0.36611979309951298</v>
      </c>
      <c r="D27">
        <v>1105658.7394958001</v>
      </c>
      <c r="E27">
        <v>2.6790607408433802E-3</v>
      </c>
      <c r="F27">
        <v>0.71643427123816905</v>
      </c>
      <c r="G27">
        <v>35.033613445378201</v>
      </c>
      <c r="H27">
        <v>23.7800004453781</v>
      </c>
      <c r="I27">
        <v>1.7563025210084</v>
      </c>
      <c r="J27">
        <v>9.0811764705882307</v>
      </c>
      <c r="K27">
        <v>14952.1084852817</v>
      </c>
      <c r="L27">
        <v>1075.5182572184899</v>
      </c>
      <c r="M27">
        <v>1294.12887174659</v>
      </c>
      <c r="N27">
        <v>0.33605396907533602</v>
      </c>
      <c r="O27">
        <v>0.15589285703952999</v>
      </c>
      <c r="P27">
        <v>1.3231195947826501E-2</v>
      </c>
      <c r="Q27">
        <v>12426.3247740762</v>
      </c>
      <c r="R27">
        <v>75.406890756302502</v>
      </c>
      <c r="S27">
        <v>66949.395989488898</v>
      </c>
      <c r="T27">
        <v>17.1728281970531</v>
      </c>
      <c r="U27">
        <v>14.262864393843101</v>
      </c>
      <c r="V27">
        <v>10.6340336134454</v>
      </c>
      <c r="W27">
        <v>101.139256872259</v>
      </c>
      <c r="X27">
        <v>0.122271197412125</v>
      </c>
      <c r="Y27">
        <v>0.15643652409401401</v>
      </c>
      <c r="Z27">
        <v>0.29363784963900202</v>
      </c>
      <c r="AA27">
        <v>208.95283434471801</v>
      </c>
      <c r="AB27">
        <v>6.4903666748207698</v>
      </c>
      <c r="AC27">
        <v>1.2963766318273799</v>
      </c>
      <c r="AD27">
        <v>2.7441422997670699</v>
      </c>
      <c r="AE27">
        <v>1.00063585855716</v>
      </c>
      <c r="AF27">
        <v>73.310924369747895</v>
      </c>
      <c r="AG27">
        <v>3.1191095580941401E-2</v>
      </c>
      <c r="AH27">
        <v>8.4755462184873895</v>
      </c>
      <c r="AI27">
        <v>4.1332920155665498</v>
      </c>
      <c r="AJ27">
        <v>-8494.2976470588492</v>
      </c>
      <c r="AK27">
        <v>0.48530560826246599</v>
      </c>
      <c r="AL27">
        <v>16081265.6598319</v>
      </c>
      <c r="AM27">
        <v>1075.5182572184899</v>
      </c>
    </row>
    <row r="28" spans="1:39" ht="15" x14ac:dyDescent="0.25">
      <c r="A28" t="s">
        <v>187</v>
      </c>
      <c r="B28">
        <v>1331608.5625</v>
      </c>
      <c r="C28">
        <v>0.37746504870680597</v>
      </c>
      <c r="D28">
        <v>1376531.59375</v>
      </c>
      <c r="E28">
        <v>8.7073683556136306E-3</v>
      </c>
      <c r="F28">
        <v>0.71375741069866205</v>
      </c>
      <c r="G28">
        <v>147.625</v>
      </c>
      <c r="H28">
        <v>47.344291437499997</v>
      </c>
      <c r="I28">
        <v>7.78125</v>
      </c>
      <c r="J28">
        <v>-32.068125000000002</v>
      </c>
      <c r="K28">
        <v>15531.152067266299</v>
      </c>
      <c r="L28">
        <v>1961.91810159375</v>
      </c>
      <c r="M28">
        <v>2600.9548346844199</v>
      </c>
      <c r="N28">
        <v>0.83807308897505495</v>
      </c>
      <c r="O28">
        <v>0.168329976038742</v>
      </c>
      <c r="P28">
        <v>1.7399885332761301E-3</v>
      </c>
      <c r="Q28">
        <v>11715.254710707801</v>
      </c>
      <c r="R28">
        <v>138.06281250000001</v>
      </c>
      <c r="S28">
        <v>59786.543941729396</v>
      </c>
      <c r="T28">
        <v>15.136905529865199</v>
      </c>
      <c r="U28">
        <v>14.210329820665899</v>
      </c>
      <c r="V28">
        <v>16.265625</v>
      </c>
      <c r="W28">
        <v>120.617443325648</v>
      </c>
      <c r="X28">
        <v>0.107396770474476</v>
      </c>
      <c r="Y28">
        <v>0.17871833862045799</v>
      </c>
      <c r="Z28">
        <v>0.28853486446776799</v>
      </c>
      <c r="AA28">
        <v>190.757118478075</v>
      </c>
      <c r="AB28">
        <v>13.899803963679</v>
      </c>
      <c r="AC28">
        <v>1.9942863277748499</v>
      </c>
      <c r="AD28">
        <v>3.84065375778798</v>
      </c>
      <c r="AE28">
        <v>1.30180489555075</v>
      </c>
      <c r="AF28">
        <v>249.8125</v>
      </c>
      <c r="AG28">
        <v>2.6439482961222099E-2</v>
      </c>
      <c r="AH28">
        <v>5.4465624999999998</v>
      </c>
      <c r="AI28">
        <v>3.51711591549584</v>
      </c>
      <c r="AJ28">
        <v>-36301.403125000201</v>
      </c>
      <c r="AK28">
        <v>0.56401162574353203</v>
      </c>
      <c r="AL28">
        <v>30470848.379375</v>
      </c>
      <c r="AM28">
        <v>1961.91810159375</v>
      </c>
    </row>
    <row r="29" spans="1:39" ht="15" x14ac:dyDescent="0.25">
      <c r="A29" t="s">
        <v>501</v>
      </c>
      <c r="B29">
        <v>-460375.12987012998</v>
      </c>
      <c r="C29">
        <v>0.47328583648141798</v>
      </c>
      <c r="D29">
        <v>-403474.85714285698</v>
      </c>
      <c r="E29">
        <v>3.1079634999212397E-5</v>
      </c>
      <c r="F29">
        <v>0.71456169995570396</v>
      </c>
      <c r="G29">
        <v>155.03896103896099</v>
      </c>
      <c r="H29">
        <v>40.7998615064935</v>
      </c>
      <c r="I29">
        <v>1.5324675324675301</v>
      </c>
      <c r="J29">
        <v>19.687012987012999</v>
      </c>
      <c r="K29">
        <v>16928.073206217799</v>
      </c>
      <c r="L29">
        <v>2000.0676870649299</v>
      </c>
      <c r="M29">
        <v>2303.28312730679</v>
      </c>
      <c r="N29">
        <v>7.6769063292285403E-2</v>
      </c>
      <c r="O29">
        <v>3.8718126784676198E-2</v>
      </c>
      <c r="P29">
        <v>1.7369159309150099E-3</v>
      </c>
      <c r="Q29">
        <v>14699.5789716981</v>
      </c>
      <c r="R29">
        <v>127.880909090909</v>
      </c>
      <c r="S29">
        <v>80053.078580619302</v>
      </c>
      <c r="T29">
        <v>18.6047692506116</v>
      </c>
      <c r="U29">
        <v>15.6400803003606</v>
      </c>
      <c r="V29">
        <v>16.182077922077902</v>
      </c>
      <c r="W29">
        <v>123.597704614693</v>
      </c>
      <c r="X29">
        <v>0.11373845454206</v>
      </c>
      <c r="Y29">
        <v>0.16576833024851501</v>
      </c>
      <c r="Z29">
        <v>0.28206018824436702</v>
      </c>
      <c r="AA29">
        <v>193.843381213676</v>
      </c>
      <c r="AB29">
        <v>9.6333699084621305</v>
      </c>
      <c r="AC29">
        <v>1.1194895757332199</v>
      </c>
      <c r="AD29">
        <v>3.1807098699419099</v>
      </c>
      <c r="AE29">
        <v>0.94362938000105601</v>
      </c>
      <c r="AF29">
        <v>75.818181818181799</v>
      </c>
      <c r="AG29">
        <v>7.0197972587648705E-2</v>
      </c>
      <c r="AH29">
        <v>17.136753246753202</v>
      </c>
      <c r="AI29">
        <v>5.78935149980164</v>
      </c>
      <c r="AJ29">
        <v>11776.3507792207</v>
      </c>
      <c r="AK29">
        <v>0.30901075410572298</v>
      </c>
      <c r="AL29">
        <v>33857292.224026002</v>
      </c>
      <c r="AM29">
        <v>2000.0676870649299</v>
      </c>
    </row>
    <row r="30" spans="1:39" ht="15" x14ac:dyDescent="0.25">
      <c r="A30" t="s">
        <v>175</v>
      </c>
      <c r="B30">
        <v>4910309.4400000004</v>
      </c>
      <c r="C30">
        <v>0.48418958557997799</v>
      </c>
      <c r="D30">
        <v>4909234.74</v>
      </c>
      <c r="E30">
        <v>2.66705186264767E-3</v>
      </c>
      <c r="F30">
        <v>0.73762997360229199</v>
      </c>
      <c r="G30">
        <v>290.41000000000003</v>
      </c>
      <c r="H30">
        <v>190.18613687000001</v>
      </c>
      <c r="I30">
        <v>4.1024000000000003</v>
      </c>
      <c r="J30">
        <v>-1.5629000000000299</v>
      </c>
      <c r="K30">
        <v>14028.4445387489</v>
      </c>
      <c r="L30">
        <v>3817.44714226</v>
      </c>
      <c r="M30">
        <v>4846.2809434716</v>
      </c>
      <c r="N30">
        <v>0.37726157781123598</v>
      </c>
      <c r="O30">
        <v>0.17056644318970701</v>
      </c>
      <c r="P30">
        <v>2.39907717846699E-2</v>
      </c>
      <c r="Q30">
        <v>11050.2973598633</v>
      </c>
      <c r="R30">
        <v>231.2071</v>
      </c>
      <c r="S30">
        <v>75797.242543157205</v>
      </c>
      <c r="T30">
        <v>15.383134860477901</v>
      </c>
      <c r="U30">
        <v>16.510942537058799</v>
      </c>
      <c r="V30">
        <v>24.051400000000001</v>
      </c>
      <c r="W30">
        <v>158.72037146527799</v>
      </c>
      <c r="X30">
        <v>0.11926698372234</v>
      </c>
      <c r="Y30">
        <v>0.14361219288608201</v>
      </c>
      <c r="Z30">
        <v>0.26851209710077101</v>
      </c>
      <c r="AA30">
        <v>164.39684077157</v>
      </c>
      <c r="AB30">
        <v>6.0902546273859199</v>
      </c>
      <c r="AC30">
        <v>0.90590692907834003</v>
      </c>
      <c r="AD30">
        <v>2.97456706750773</v>
      </c>
      <c r="AE30">
        <v>0.95785126984954305</v>
      </c>
      <c r="AF30">
        <v>56.5</v>
      </c>
      <c r="AG30">
        <v>6.4170874658533106E-2</v>
      </c>
      <c r="AH30">
        <v>50.264400000000002</v>
      </c>
      <c r="AI30">
        <v>4.1566962849866398</v>
      </c>
      <c r="AJ30">
        <v>50194.2802999993</v>
      </c>
      <c r="AK30">
        <v>0.47093212636748999</v>
      </c>
      <c r="AL30">
        <v>53552845.514799997</v>
      </c>
      <c r="AM30">
        <v>3817.44714226</v>
      </c>
    </row>
    <row r="31" spans="1:39" ht="15" x14ac:dyDescent="0.25">
      <c r="A31" t="s">
        <v>133</v>
      </c>
      <c r="B31">
        <v>-135577.75806451601</v>
      </c>
      <c r="C31">
        <v>0.38339887080495699</v>
      </c>
      <c r="D31">
        <v>516910.79032258102</v>
      </c>
      <c r="E31">
        <v>2.9928083956218699E-2</v>
      </c>
      <c r="F31">
        <v>0.66970009295366795</v>
      </c>
      <c r="G31">
        <v>48.354838709677402</v>
      </c>
      <c r="H31">
        <v>43.746758774193601</v>
      </c>
      <c r="I31">
        <v>1.5</v>
      </c>
      <c r="J31">
        <v>-44.062096774193499</v>
      </c>
      <c r="K31">
        <v>15385.945716867</v>
      </c>
      <c r="L31">
        <v>1403.04750198387</v>
      </c>
      <c r="M31">
        <v>1865.5865308580401</v>
      </c>
      <c r="N31">
        <v>0.79989101997516399</v>
      </c>
      <c r="O31">
        <v>0.16898542746109599</v>
      </c>
      <c r="P31">
        <v>2.3375818124070501E-3</v>
      </c>
      <c r="Q31">
        <v>11571.273884455501</v>
      </c>
      <c r="R31">
        <v>99.231612903225795</v>
      </c>
      <c r="S31">
        <v>61104.369437094101</v>
      </c>
      <c r="T31">
        <v>14.941745931642499</v>
      </c>
      <c r="U31">
        <v>14.1391181795278</v>
      </c>
      <c r="V31">
        <v>13.503548387096799</v>
      </c>
      <c r="W31">
        <v>103.902134591863</v>
      </c>
      <c r="X31">
        <v>0.102951632616727</v>
      </c>
      <c r="Y31">
        <v>0.195749502680439</v>
      </c>
      <c r="Z31">
        <v>0.302380592285101</v>
      </c>
      <c r="AA31">
        <v>231.93714984670501</v>
      </c>
      <c r="AB31">
        <v>6.6923816240192302</v>
      </c>
      <c r="AC31">
        <v>1.35057137729402</v>
      </c>
      <c r="AD31">
        <v>2.9246867862796</v>
      </c>
      <c r="AE31">
        <v>1.46364999413591</v>
      </c>
      <c r="AF31">
        <v>149.53225806451599</v>
      </c>
      <c r="AG31">
        <v>1.1350124881274799E-2</v>
      </c>
      <c r="AH31">
        <v>5.6361290322580704</v>
      </c>
      <c r="AI31">
        <v>3.82128695497263</v>
      </c>
      <c r="AJ31">
        <v>-140252.76500000001</v>
      </c>
      <c r="AK31">
        <v>0.55276653498657202</v>
      </c>
      <c r="AL31">
        <v>21587212.703709699</v>
      </c>
      <c r="AM31">
        <v>1403.04750198387</v>
      </c>
    </row>
    <row r="32" spans="1:39" ht="15" x14ac:dyDescent="0.25">
      <c r="A32" t="s">
        <v>144</v>
      </c>
      <c r="B32">
        <v>54057.846645367397</v>
      </c>
      <c r="C32">
        <v>0.32074977776941599</v>
      </c>
      <c r="D32">
        <v>185509.94568690099</v>
      </c>
      <c r="E32">
        <v>2.2546563377055798E-2</v>
      </c>
      <c r="F32">
        <v>0.76657955989084003</v>
      </c>
      <c r="G32">
        <v>117.485401459854</v>
      </c>
      <c r="H32">
        <v>273.24501430351501</v>
      </c>
      <c r="I32">
        <v>171.92415335463301</v>
      </c>
      <c r="J32">
        <v>-29.966869009584698</v>
      </c>
      <c r="K32">
        <v>16090.0516610865</v>
      </c>
      <c r="L32">
        <v>4196.42899973163</v>
      </c>
      <c r="M32">
        <v>5447.5208357194097</v>
      </c>
      <c r="N32">
        <v>0.50167361472753302</v>
      </c>
      <c r="O32">
        <v>0.157332787624066</v>
      </c>
      <c r="P32">
        <v>6.7509371104114896E-2</v>
      </c>
      <c r="Q32">
        <v>12394.7684522893</v>
      </c>
      <c r="R32">
        <v>284.89571884984099</v>
      </c>
      <c r="S32">
        <v>79177.812238680403</v>
      </c>
      <c r="T32">
        <v>14.579394332504</v>
      </c>
      <c r="U32">
        <v>14.729701859589699</v>
      </c>
      <c r="V32">
        <v>32.115047923322699</v>
      </c>
      <c r="W32">
        <v>130.66862019794999</v>
      </c>
      <c r="X32">
        <v>0.118503718223539</v>
      </c>
      <c r="Y32">
        <v>0.13139086220514501</v>
      </c>
      <c r="Z32">
        <v>0.257068521243632</v>
      </c>
      <c r="AA32">
        <v>174.38652201521001</v>
      </c>
      <c r="AB32">
        <v>7.3575431431976703</v>
      </c>
      <c r="AC32">
        <v>1.3142844259347699</v>
      </c>
      <c r="AD32">
        <v>2.9939775230607002</v>
      </c>
      <c r="AE32">
        <v>0.86611545013359803</v>
      </c>
      <c r="AF32">
        <v>19.769968051118202</v>
      </c>
      <c r="AG32">
        <v>0.14868839417079899</v>
      </c>
      <c r="AH32">
        <v>123.93062295081999</v>
      </c>
      <c r="AI32">
        <v>4.2066814605625504</v>
      </c>
      <c r="AJ32">
        <v>270267.14950143697</v>
      </c>
      <c r="AK32">
        <v>0.40443293661465701</v>
      </c>
      <c r="AL32">
        <v>67520759.397763595</v>
      </c>
      <c r="AM32">
        <v>4196.42899973163</v>
      </c>
    </row>
    <row r="33" spans="1:39" ht="15" x14ac:dyDescent="0.25">
      <c r="A33" t="s">
        <v>178</v>
      </c>
      <c r="B33">
        <v>755494.36871508404</v>
      </c>
      <c r="C33">
        <v>0.39140198156856099</v>
      </c>
      <c r="D33">
        <v>901194.63687150797</v>
      </c>
      <c r="E33">
        <v>3.01545608475461E-4</v>
      </c>
      <c r="F33">
        <v>0.73760497269339698</v>
      </c>
      <c r="G33">
        <v>75.092024539877301</v>
      </c>
      <c r="H33">
        <v>45.6391124301676</v>
      </c>
      <c r="I33">
        <v>3.8262569832401701</v>
      </c>
      <c r="J33">
        <v>-15.617597765362699</v>
      </c>
      <c r="K33">
        <v>14219.209724292599</v>
      </c>
      <c r="L33">
        <v>1469.5380379385499</v>
      </c>
      <c r="M33">
        <v>1828.07912287766</v>
      </c>
      <c r="N33">
        <v>0.40661603376441402</v>
      </c>
      <c r="O33">
        <v>0.15062454401873501</v>
      </c>
      <c r="P33">
        <v>2.19556089379675E-2</v>
      </c>
      <c r="Q33">
        <v>11430.3966922291</v>
      </c>
      <c r="R33">
        <v>91.4687150837986</v>
      </c>
      <c r="S33">
        <v>64755.6496246846</v>
      </c>
      <c r="T33">
        <v>14.319760091370499</v>
      </c>
      <c r="U33">
        <v>16.066018163611901</v>
      </c>
      <c r="V33">
        <v>12.1435754189944</v>
      </c>
      <c r="W33">
        <v>121.013621378755</v>
      </c>
      <c r="X33">
        <v>0.11070935482442699</v>
      </c>
      <c r="Y33">
        <v>0.18373770194669201</v>
      </c>
      <c r="Z33">
        <v>0.29990012032659202</v>
      </c>
      <c r="AA33">
        <v>174.95390548384299</v>
      </c>
      <c r="AB33">
        <v>8.40587799884376</v>
      </c>
      <c r="AC33">
        <v>1.46421568111917</v>
      </c>
      <c r="AD33">
        <v>3.2246937158507598</v>
      </c>
      <c r="AE33">
        <v>1.2803447671378401</v>
      </c>
      <c r="AF33">
        <v>81.195530726257005</v>
      </c>
      <c r="AG33">
        <v>5.1900566030477997E-2</v>
      </c>
      <c r="AH33">
        <v>12.7723463687151</v>
      </c>
      <c r="AI33">
        <v>4.79394628323017</v>
      </c>
      <c r="AJ33">
        <v>-9708.0730726254405</v>
      </c>
      <c r="AK33">
        <v>0.412858603053536</v>
      </c>
      <c r="AL33">
        <v>20895669.559273802</v>
      </c>
      <c r="AM33">
        <v>1469.5380379385499</v>
      </c>
    </row>
    <row r="34" spans="1:39" ht="15" x14ac:dyDescent="0.25">
      <c r="A34" t="s">
        <v>211</v>
      </c>
      <c r="B34">
        <v>791939.84285714303</v>
      </c>
      <c r="C34">
        <v>0.68047103888178195</v>
      </c>
      <c r="D34">
        <v>756659.77142857097</v>
      </c>
      <c r="E34">
        <v>4.1219436055630801E-4</v>
      </c>
      <c r="F34">
        <v>0.68729426555961604</v>
      </c>
      <c r="G34">
        <v>47.75</v>
      </c>
      <c r="H34">
        <v>26.656273485714301</v>
      </c>
      <c r="I34">
        <v>0.1</v>
      </c>
      <c r="J34">
        <v>7.9102857142856902</v>
      </c>
      <c r="K34">
        <v>16166.8356213225</v>
      </c>
      <c r="L34">
        <v>838.15145422857097</v>
      </c>
      <c r="M34">
        <v>1095.70201692928</v>
      </c>
      <c r="N34">
        <v>0.57519163224776704</v>
      </c>
      <c r="O34">
        <v>0.17713595014988501</v>
      </c>
      <c r="P34">
        <v>1.0352815028418699E-2</v>
      </c>
      <c r="Q34">
        <v>12366.735277407301</v>
      </c>
      <c r="R34">
        <v>65.726714285714294</v>
      </c>
      <c r="S34">
        <v>60715.220419181598</v>
      </c>
      <c r="T34">
        <v>14.225135680860401</v>
      </c>
      <c r="U34">
        <v>12.752066847357099</v>
      </c>
      <c r="V34">
        <v>9.9714285714285698</v>
      </c>
      <c r="W34">
        <v>84.0553034326648</v>
      </c>
      <c r="X34">
        <v>0.11529740070691499</v>
      </c>
      <c r="Y34">
        <v>0.191682101689231</v>
      </c>
      <c r="Z34">
        <v>0.310453555474901</v>
      </c>
      <c r="AA34">
        <v>185.12385534692899</v>
      </c>
      <c r="AB34">
        <v>10.920330937432301</v>
      </c>
      <c r="AC34">
        <v>1.61259836826583</v>
      </c>
      <c r="AD34">
        <v>3.9012094819344401</v>
      </c>
      <c r="AE34">
        <v>1.4684964560846701</v>
      </c>
      <c r="AF34">
        <v>94.042857142857102</v>
      </c>
      <c r="AG34">
        <v>6.5417063942516396E-3</v>
      </c>
      <c r="AH34">
        <v>4.0337142857142902</v>
      </c>
      <c r="AI34">
        <v>4.1249012748079998</v>
      </c>
      <c r="AJ34">
        <v>-1017.77300000016</v>
      </c>
      <c r="AK34">
        <v>0.61206746764808095</v>
      </c>
      <c r="AL34">
        <v>13550256.7862857</v>
      </c>
      <c r="AM34">
        <v>838.15145422857097</v>
      </c>
    </row>
    <row r="35" spans="1:39" ht="15" x14ac:dyDescent="0.25">
      <c r="A35" t="s">
        <v>342</v>
      </c>
      <c r="B35">
        <v>9551879.70588235</v>
      </c>
      <c r="C35">
        <v>1.78926958247615</v>
      </c>
      <c r="D35">
        <v>10176970.7058824</v>
      </c>
      <c r="E35">
        <v>1.22451775506736E-3</v>
      </c>
      <c r="F35">
        <v>0.51158754942341</v>
      </c>
      <c r="G35">
        <v>46.058823529411796</v>
      </c>
      <c r="H35">
        <v>97.3924855294118</v>
      </c>
      <c r="I35">
        <v>4.1176470588235299</v>
      </c>
      <c r="J35">
        <v>-72.501764705882394</v>
      </c>
      <c r="K35">
        <v>18180.0530898014</v>
      </c>
      <c r="L35">
        <v>1186.7118512941199</v>
      </c>
      <c r="M35">
        <v>1492.0823501380601</v>
      </c>
      <c r="N35">
        <v>0.53454710485953105</v>
      </c>
      <c r="O35">
        <v>0.16384565298175399</v>
      </c>
      <c r="P35">
        <v>4.5181660321530899E-4</v>
      </c>
      <c r="Q35">
        <v>14459.312153131001</v>
      </c>
      <c r="R35">
        <v>83.608823529411794</v>
      </c>
      <c r="S35">
        <v>64368.442783269398</v>
      </c>
      <c r="T35">
        <v>15.072290428114099</v>
      </c>
      <c r="U35">
        <v>14.1936197783797</v>
      </c>
      <c r="V35">
        <v>11</v>
      </c>
      <c r="W35">
        <v>107.88289557219299</v>
      </c>
      <c r="X35">
        <v>0.10139869345641001</v>
      </c>
      <c r="Y35">
        <v>0.262403812295398</v>
      </c>
      <c r="Z35">
        <v>0.37717833800508999</v>
      </c>
      <c r="AA35">
        <v>166.747946850022</v>
      </c>
      <c r="AB35">
        <v>8.0157728619882906</v>
      </c>
      <c r="AC35">
        <v>1.8296355280485399</v>
      </c>
      <c r="AD35">
        <v>4.6571136329180502</v>
      </c>
      <c r="AE35">
        <v>1.4020372803494501</v>
      </c>
      <c r="AF35">
        <v>327.76470588235298</v>
      </c>
      <c r="AG35">
        <v>1.78901626925893E-2</v>
      </c>
      <c r="AH35">
        <v>2.0864705882352901</v>
      </c>
      <c r="AI35">
        <v>4.1694342769480004</v>
      </c>
      <c r="AJ35">
        <v>-169362.41</v>
      </c>
      <c r="AK35">
        <v>0.427108929775531</v>
      </c>
      <c r="AL35">
        <v>21574484.458823498</v>
      </c>
      <c r="AM35">
        <v>1186.7118512941199</v>
      </c>
    </row>
    <row r="36" spans="1:39" ht="15" x14ac:dyDescent="0.25">
      <c r="A36" t="s">
        <v>245</v>
      </c>
      <c r="B36">
        <v>230200.790123457</v>
      </c>
      <c r="C36">
        <v>0.66647001541991602</v>
      </c>
      <c r="D36">
        <v>181331.382716049</v>
      </c>
      <c r="E36">
        <v>1.61118120293291E-3</v>
      </c>
      <c r="F36">
        <v>0.76845564193048399</v>
      </c>
      <c r="G36">
        <v>41.580246913580197</v>
      </c>
      <c r="H36">
        <v>13.6577567283951</v>
      </c>
      <c r="I36">
        <v>1.07407407407407</v>
      </c>
      <c r="J36">
        <v>26.536049382716001</v>
      </c>
      <c r="K36">
        <v>15650.955974398301</v>
      </c>
      <c r="L36">
        <v>1077.51521692593</v>
      </c>
      <c r="M36">
        <v>1300.75635877681</v>
      </c>
      <c r="N36">
        <v>0.35626487130418899</v>
      </c>
      <c r="O36">
        <v>0.14653778666636599</v>
      </c>
      <c r="P36">
        <v>8.1661973083786508E-3</v>
      </c>
      <c r="Q36">
        <v>12964.874711594999</v>
      </c>
      <c r="R36">
        <v>79.4045679012345</v>
      </c>
      <c r="S36">
        <v>69969.257977197602</v>
      </c>
      <c r="T36">
        <v>16.7042664771906</v>
      </c>
      <c r="U36">
        <v>13.5699399342638</v>
      </c>
      <c r="V36">
        <v>11.5869135802469</v>
      </c>
      <c r="W36">
        <v>92.994153228418597</v>
      </c>
      <c r="X36">
        <v>0.122723714190885</v>
      </c>
      <c r="Y36">
        <v>0.16714916093732601</v>
      </c>
      <c r="Z36">
        <v>0.29396994112956498</v>
      </c>
      <c r="AA36">
        <v>178.376433082771</v>
      </c>
      <c r="AB36">
        <v>7.17133657522779</v>
      </c>
      <c r="AC36">
        <v>1.4727238805562699</v>
      </c>
      <c r="AD36">
        <v>3.85972888406689</v>
      </c>
      <c r="AE36">
        <v>1.1535153047614799</v>
      </c>
      <c r="AF36">
        <v>101.41975308642</v>
      </c>
      <c r="AG36">
        <v>2.8771301862077801E-2</v>
      </c>
      <c r="AH36">
        <v>4.8707407407407404</v>
      </c>
      <c r="AI36">
        <v>5.0540376660633397</v>
      </c>
      <c r="AJ36">
        <v>26992.635185184899</v>
      </c>
      <c r="AK36">
        <v>0.51616475432784104</v>
      </c>
      <c r="AL36">
        <v>16864143.2218519</v>
      </c>
      <c r="AM36">
        <v>1077.51521692593</v>
      </c>
    </row>
    <row r="37" spans="1:39" ht="15" x14ac:dyDescent="0.25">
      <c r="A37" t="s">
        <v>201</v>
      </c>
      <c r="B37">
        <v>558667.385245902</v>
      </c>
      <c r="C37">
        <v>0.59152458050718304</v>
      </c>
      <c r="D37">
        <v>634774.22950819705</v>
      </c>
      <c r="E37">
        <v>6.80303899049612E-3</v>
      </c>
      <c r="F37">
        <v>0.752170872988144</v>
      </c>
      <c r="G37">
        <v>62.106557377049199</v>
      </c>
      <c r="H37">
        <v>32.5539724836066</v>
      </c>
      <c r="I37">
        <v>4.3835245901639599</v>
      </c>
      <c r="J37">
        <v>23.7291803278689</v>
      </c>
      <c r="K37">
        <v>15383.3598230473</v>
      </c>
      <c r="L37">
        <v>1212.6830823032799</v>
      </c>
      <c r="M37">
        <v>1507.3437644240701</v>
      </c>
      <c r="N37">
        <v>0.56335975145170702</v>
      </c>
      <c r="O37">
        <v>0.16264707471536699</v>
      </c>
      <c r="P37">
        <v>1.40928354358621E-3</v>
      </c>
      <c r="Q37">
        <v>12376.168360985101</v>
      </c>
      <c r="R37">
        <v>86.523032786885196</v>
      </c>
      <c r="S37">
        <v>64367.750689904497</v>
      </c>
      <c r="T37">
        <v>14.6039953352703</v>
      </c>
      <c r="U37">
        <v>14.015725561657501</v>
      </c>
      <c r="V37">
        <v>11.0573770491803</v>
      </c>
      <c r="W37">
        <v>109.671857702743</v>
      </c>
      <c r="X37">
        <v>0.104509263332419</v>
      </c>
      <c r="Y37">
        <v>0.19896804248802699</v>
      </c>
      <c r="Z37">
        <v>0.306298111852289</v>
      </c>
      <c r="AA37">
        <v>198.27741941815401</v>
      </c>
      <c r="AB37">
        <v>9.7474518183568399</v>
      </c>
      <c r="AC37">
        <v>1.61651355961162</v>
      </c>
      <c r="AD37">
        <v>3.7704291636202099</v>
      </c>
      <c r="AE37">
        <v>1.41756326958387</v>
      </c>
      <c r="AF37">
        <v>111.786885245902</v>
      </c>
      <c r="AG37">
        <v>1.6724757108314899E-2</v>
      </c>
      <c r="AH37">
        <v>6.6780327868852503</v>
      </c>
      <c r="AI37">
        <v>4.1220242163868397</v>
      </c>
      <c r="AJ37">
        <v>-37260.976803277001</v>
      </c>
      <c r="AK37">
        <v>0.54352399934726203</v>
      </c>
      <c r="AL37">
        <v>18655140.206393398</v>
      </c>
      <c r="AM37">
        <v>1212.6830823032799</v>
      </c>
    </row>
    <row r="38" spans="1:39" ht="15" x14ac:dyDescent="0.25">
      <c r="A38" t="s">
        <v>220</v>
      </c>
      <c r="B38">
        <v>962757</v>
      </c>
      <c r="C38">
        <v>0.22761199083474801</v>
      </c>
      <c r="D38">
        <v>1572283</v>
      </c>
      <c r="E38">
        <v>5.3841310141915905E-4</v>
      </c>
      <c r="F38">
        <v>0.86527851027250102</v>
      </c>
      <c r="G38">
        <v>176</v>
      </c>
      <c r="H38">
        <v>67.988833</v>
      </c>
      <c r="I38">
        <v>6</v>
      </c>
      <c r="J38">
        <v>12.22</v>
      </c>
      <c r="K38">
        <v>16913.5627516362</v>
      </c>
      <c r="L38">
        <v>3434.1472180000001</v>
      </c>
      <c r="M38">
        <v>5169.6090703054697</v>
      </c>
      <c r="N38">
        <v>1</v>
      </c>
      <c r="O38">
        <v>0.24367206991415599</v>
      </c>
      <c r="P38">
        <v>1.2341981082769099E-3</v>
      </c>
      <c r="Q38">
        <v>11235.600928440799</v>
      </c>
      <c r="R38">
        <v>233.62</v>
      </c>
      <c r="S38">
        <v>75222.148874240302</v>
      </c>
      <c r="T38">
        <v>16.882116257169798</v>
      </c>
      <c r="U38">
        <v>14.699714142624799</v>
      </c>
      <c r="V38">
        <v>24</v>
      </c>
      <c r="W38">
        <v>143.08946741666699</v>
      </c>
      <c r="X38">
        <v>0.100799844716618</v>
      </c>
      <c r="Y38">
        <v>0.195817247289364</v>
      </c>
      <c r="Z38">
        <v>0.30033028436877801</v>
      </c>
      <c r="AA38">
        <v>212.63357498845599</v>
      </c>
      <c r="AB38">
        <v>6.7342357524838601</v>
      </c>
      <c r="AC38">
        <v>1.19379773080531</v>
      </c>
      <c r="AD38">
        <v>4.0668614312223097</v>
      </c>
      <c r="AE38">
        <v>1.2479159678024101</v>
      </c>
      <c r="AF38">
        <v>317</v>
      </c>
      <c r="AG38">
        <v>5.3160070880094498E-3</v>
      </c>
      <c r="AH38">
        <v>5.08</v>
      </c>
      <c r="AI38">
        <v>3.8778927983490501</v>
      </c>
      <c r="AJ38">
        <v>-518224.11</v>
      </c>
      <c r="AK38">
        <v>0.60085109348131405</v>
      </c>
      <c r="AL38">
        <v>58083664.469999999</v>
      </c>
      <c r="AM38">
        <v>3434.1472180000001</v>
      </c>
    </row>
    <row r="39" spans="1:39" ht="15" x14ac:dyDescent="0.25">
      <c r="A39" t="s">
        <v>536</v>
      </c>
      <c r="B39">
        <v>-1719574.32258065</v>
      </c>
      <c r="C39">
        <v>0.41296916439697301</v>
      </c>
      <c r="D39">
        <v>-2128298.4516129</v>
      </c>
      <c r="E39">
        <v>0</v>
      </c>
      <c r="F39">
        <v>0.77686799406765195</v>
      </c>
      <c r="G39">
        <v>270.25806451612902</v>
      </c>
      <c r="H39">
        <v>39.469886741935497</v>
      </c>
      <c r="I39">
        <v>3.4193548387096803E-2</v>
      </c>
      <c r="J39">
        <v>-22.9229032258065</v>
      </c>
      <c r="K39">
        <v>16857.303439965301</v>
      </c>
      <c r="L39">
        <v>1712.1470776774199</v>
      </c>
      <c r="M39">
        <v>2081.0003908675699</v>
      </c>
      <c r="N39">
        <v>0.39171460593706597</v>
      </c>
      <c r="O39">
        <v>0.17959725169305599</v>
      </c>
      <c r="P39">
        <v>1.9432993801865299E-2</v>
      </c>
      <c r="Q39">
        <v>13869.378856880199</v>
      </c>
      <c r="R39">
        <v>139.97064516129001</v>
      </c>
      <c r="S39">
        <v>65340.038729318803</v>
      </c>
      <c r="T39">
        <v>16.049217693110801</v>
      </c>
      <c r="U39">
        <v>12.232186796770799</v>
      </c>
      <c r="V39">
        <v>16.451612903225801</v>
      </c>
      <c r="W39">
        <v>104.07168511372601</v>
      </c>
      <c r="X39">
        <v>0.108435721517642</v>
      </c>
      <c r="Y39">
        <v>0.18703841598618001</v>
      </c>
      <c r="Z39">
        <v>0.29741243175699</v>
      </c>
      <c r="AA39">
        <v>299.73971895401502</v>
      </c>
      <c r="AB39">
        <v>9.5161230117027493</v>
      </c>
      <c r="AC39">
        <v>0.803996147375036</v>
      </c>
      <c r="AD39">
        <v>2.85081501573339</v>
      </c>
      <c r="AE39">
        <v>1.71660534033426</v>
      </c>
      <c r="AF39">
        <v>236.935483870968</v>
      </c>
      <c r="AG39">
        <v>2.5556565197637402E-3</v>
      </c>
      <c r="AH39">
        <v>4.1696774193548398</v>
      </c>
      <c r="AI39">
        <v>4.9457104767693698</v>
      </c>
      <c r="AJ39">
        <v>-63154.155806451701</v>
      </c>
      <c r="AK39">
        <v>0.55158048620671896</v>
      </c>
      <c r="AL39">
        <v>28862182.8222581</v>
      </c>
      <c r="AM39">
        <v>1712.1470776774199</v>
      </c>
    </row>
    <row r="40" spans="1:39" ht="15" x14ac:dyDescent="0.25">
      <c r="A40" t="s">
        <v>116</v>
      </c>
      <c r="B40">
        <v>564243.41916167701</v>
      </c>
      <c r="C40">
        <v>0.36920280736862399</v>
      </c>
      <c r="D40">
        <v>584580.23353293398</v>
      </c>
      <c r="E40">
        <v>4.5454360972580297E-3</v>
      </c>
      <c r="F40">
        <v>0.75046659159451101</v>
      </c>
      <c r="G40">
        <v>65.293413173652695</v>
      </c>
      <c r="H40">
        <v>55.030323197604801</v>
      </c>
      <c r="I40">
        <v>9.8132934131736498</v>
      </c>
      <c r="J40">
        <v>-28.451077844311399</v>
      </c>
      <c r="K40">
        <v>15172.0421196182</v>
      </c>
      <c r="L40">
        <v>1311.1438946526901</v>
      </c>
      <c r="M40">
        <v>1664.21371572818</v>
      </c>
      <c r="N40">
        <v>0.52548204080483596</v>
      </c>
      <c r="O40">
        <v>0.16434429563613201</v>
      </c>
      <c r="P40">
        <v>1.40742605671511E-2</v>
      </c>
      <c r="Q40">
        <v>11953.2306497347</v>
      </c>
      <c r="R40">
        <v>93.264191616766396</v>
      </c>
      <c r="S40">
        <v>65031.990706973796</v>
      </c>
      <c r="T40">
        <v>17.159482559363902</v>
      </c>
      <c r="U40">
        <v>14.0583848090416</v>
      </c>
      <c r="V40">
        <v>11.740179640718599</v>
      </c>
      <c r="W40">
        <v>111.680053864359</v>
      </c>
      <c r="X40">
        <v>0.10986031428580501</v>
      </c>
      <c r="Y40">
        <v>0.183140088616457</v>
      </c>
      <c r="Z40">
        <v>0.29914280625845202</v>
      </c>
      <c r="AA40">
        <v>181.92654613451501</v>
      </c>
      <c r="AB40">
        <v>9.6114633131051299</v>
      </c>
      <c r="AC40">
        <v>1.4872361627605</v>
      </c>
      <c r="AD40">
        <v>3.7759163715647399</v>
      </c>
      <c r="AE40">
        <v>1.44722013638686</v>
      </c>
      <c r="AF40">
        <v>79.688622754491007</v>
      </c>
      <c r="AG40">
        <v>4.2851603450904503E-2</v>
      </c>
      <c r="AH40">
        <v>11.225808383233501</v>
      </c>
      <c r="AI40">
        <v>4.0263870190272799</v>
      </c>
      <c r="AJ40">
        <v>6994.5231736523601</v>
      </c>
      <c r="AK40">
        <v>0.54006208218967</v>
      </c>
      <c r="AL40">
        <v>19892730.394550901</v>
      </c>
      <c r="AM40">
        <v>1311.1438946526901</v>
      </c>
    </row>
    <row r="41" spans="1:39" ht="15" x14ac:dyDescent="0.25">
      <c r="A41" t="s">
        <v>207</v>
      </c>
      <c r="B41">
        <v>1781633.3095238099</v>
      </c>
      <c r="C41">
        <v>0.436626480512671</v>
      </c>
      <c r="D41">
        <v>1774634.6428571399</v>
      </c>
      <c r="E41">
        <v>1.01184254605714E-3</v>
      </c>
      <c r="F41">
        <v>0.70249510840007601</v>
      </c>
      <c r="G41">
        <v>66.457142857142898</v>
      </c>
      <c r="H41">
        <v>41.2579054047619</v>
      </c>
      <c r="I41">
        <v>8.7938095238095304</v>
      </c>
      <c r="J41">
        <v>-22.196428571428601</v>
      </c>
      <c r="K41">
        <v>15650.075970278</v>
      </c>
      <c r="L41">
        <v>1460.7604172619001</v>
      </c>
      <c r="M41">
        <v>2006.8883090940501</v>
      </c>
      <c r="N41">
        <v>0.82234873178114798</v>
      </c>
      <c r="O41">
        <v>0.17255796682355901</v>
      </c>
      <c r="P41">
        <v>5.3035558961346703E-4</v>
      </c>
      <c r="Q41">
        <v>11391.2724494587</v>
      </c>
      <c r="R41">
        <v>110.127380952381</v>
      </c>
      <c r="S41">
        <v>63135.182701849597</v>
      </c>
      <c r="T41">
        <v>13.8032797518026</v>
      </c>
      <c r="U41">
        <v>13.264280005837399</v>
      </c>
      <c r="V41">
        <v>9.5602380952380894</v>
      </c>
      <c r="W41">
        <v>152.795401402137</v>
      </c>
      <c r="X41">
        <v>0.10553728088660801</v>
      </c>
      <c r="Y41">
        <v>0.20176867768298401</v>
      </c>
      <c r="Z41">
        <v>0.30900036278961501</v>
      </c>
      <c r="AA41">
        <v>223.37019094817899</v>
      </c>
      <c r="AB41">
        <v>7.4111021085953697</v>
      </c>
      <c r="AC41">
        <v>1.6052004889889899</v>
      </c>
      <c r="AD41">
        <v>3.1183365012199902</v>
      </c>
      <c r="AE41">
        <v>1.2399910383805901</v>
      </c>
      <c r="AF41">
        <v>122.80952380952399</v>
      </c>
      <c r="AG41">
        <v>4.7123634823131498E-2</v>
      </c>
      <c r="AH41">
        <v>6.2649999999999997</v>
      </c>
      <c r="AI41">
        <v>3.8827587445319298</v>
      </c>
      <c r="AJ41">
        <v>-111528.67952381</v>
      </c>
      <c r="AK41">
        <v>0.550979158158036</v>
      </c>
      <c r="AL41">
        <v>22861011.504523799</v>
      </c>
      <c r="AM41">
        <v>1460.7604172619001</v>
      </c>
    </row>
    <row r="42" spans="1:39" ht="15" x14ac:dyDescent="0.25">
      <c r="A42" t="s">
        <v>294</v>
      </c>
      <c r="B42">
        <v>-307354.73214285698</v>
      </c>
      <c r="C42">
        <v>0.37852528605046398</v>
      </c>
      <c r="D42">
        <v>147144.95535714299</v>
      </c>
      <c r="E42">
        <v>1.3430609376902601E-2</v>
      </c>
      <c r="F42">
        <v>0.66884657780897605</v>
      </c>
      <c r="G42">
        <v>66.169642857142904</v>
      </c>
      <c r="H42">
        <v>44.9844391785714</v>
      </c>
      <c r="I42">
        <v>1.1539285714285701</v>
      </c>
      <c r="J42">
        <v>17.0539285714286</v>
      </c>
      <c r="K42">
        <v>15006.617713194701</v>
      </c>
      <c r="L42">
        <v>1824.1464844017901</v>
      </c>
      <c r="M42">
        <v>2460.21929245909</v>
      </c>
      <c r="N42">
        <v>0.81450587477751202</v>
      </c>
      <c r="O42">
        <v>0.17410485794883601</v>
      </c>
      <c r="P42">
        <v>6.5751280387780304E-4</v>
      </c>
      <c r="Q42">
        <v>11126.759727554199</v>
      </c>
      <c r="R42">
        <v>118.723035714286</v>
      </c>
      <c r="S42">
        <v>59536.462392212503</v>
      </c>
      <c r="T42">
        <v>14.6873951829664</v>
      </c>
      <c r="U42">
        <v>15.364722384556501</v>
      </c>
      <c r="V42">
        <v>15.037321428571399</v>
      </c>
      <c r="W42">
        <v>121.30793991913001</v>
      </c>
      <c r="X42">
        <v>0.10182710837211</v>
      </c>
      <c r="Y42">
        <v>0.22066335359282099</v>
      </c>
      <c r="Z42">
        <v>0.32624977510877901</v>
      </c>
      <c r="AA42">
        <v>192.38209650421001</v>
      </c>
      <c r="AB42">
        <v>16.552349223028099</v>
      </c>
      <c r="AC42">
        <v>1.53792953175094</v>
      </c>
      <c r="AD42">
        <v>3.3210557623031001</v>
      </c>
      <c r="AE42">
        <v>1.56050035061103</v>
      </c>
      <c r="AF42">
        <v>90.625</v>
      </c>
      <c r="AG42">
        <v>1.4230367778340599E-2</v>
      </c>
      <c r="AH42">
        <v>44.078392857142902</v>
      </c>
      <c r="AI42">
        <v>2.9365252682774301</v>
      </c>
      <c r="AJ42">
        <v>240209.70642857</v>
      </c>
      <c r="AK42">
        <v>0.63790414591640399</v>
      </c>
      <c r="AL42">
        <v>27374268.944285698</v>
      </c>
      <c r="AM42">
        <v>1824.1464844017901</v>
      </c>
    </row>
    <row r="43" spans="1:39" ht="15" x14ac:dyDescent="0.25">
      <c r="A43" t="s">
        <v>243</v>
      </c>
      <c r="B43">
        <v>1531562.8319327701</v>
      </c>
      <c r="C43">
        <v>0.67329083366515596</v>
      </c>
      <c r="D43">
        <v>1631880.70588235</v>
      </c>
      <c r="E43">
        <v>9.1853802110768601E-4</v>
      </c>
      <c r="F43">
        <v>0.65002600221353202</v>
      </c>
      <c r="G43">
        <v>103.386554621849</v>
      </c>
      <c r="H43">
        <v>35.588600478991602</v>
      </c>
      <c r="I43">
        <v>2.7647058823529398</v>
      </c>
      <c r="J43">
        <v>22.527563025209801</v>
      </c>
      <c r="K43">
        <v>14149.7943719144</v>
      </c>
      <c r="L43">
        <v>1219.6999695126001</v>
      </c>
      <c r="M43">
        <v>1513.4174480207701</v>
      </c>
      <c r="N43">
        <v>0.42800251938790002</v>
      </c>
      <c r="O43">
        <v>0.16209679087010001</v>
      </c>
      <c r="P43">
        <v>3.2747141698341799E-3</v>
      </c>
      <c r="Q43">
        <v>11403.6637985138</v>
      </c>
      <c r="R43">
        <v>88.597899159663896</v>
      </c>
      <c r="S43">
        <v>61088.9840398741</v>
      </c>
      <c r="T43">
        <v>13.4028255312691</v>
      </c>
      <c r="U43">
        <v>13.766691773521201</v>
      </c>
      <c r="V43">
        <v>8.7689075630252091</v>
      </c>
      <c r="W43">
        <v>139.093719570676</v>
      </c>
      <c r="X43">
        <v>0.108687292496933</v>
      </c>
      <c r="Y43">
        <v>0.18066314547513701</v>
      </c>
      <c r="Z43">
        <v>0.29254008567892797</v>
      </c>
      <c r="AA43">
        <v>190.8138706947</v>
      </c>
      <c r="AB43">
        <v>7.24334644434692</v>
      </c>
      <c r="AC43">
        <v>1.41221161778907</v>
      </c>
      <c r="AD43">
        <v>3.5260243779279299</v>
      </c>
      <c r="AE43">
        <v>1.32025441592922</v>
      </c>
      <c r="AF43">
        <v>91.815126050420204</v>
      </c>
      <c r="AG43">
        <v>1.8020597268373802E-2</v>
      </c>
      <c r="AH43">
        <v>6.5611764705882303</v>
      </c>
      <c r="AI43">
        <v>3.8855946250220499</v>
      </c>
      <c r="AJ43">
        <v>-33228.135966388203</v>
      </c>
      <c r="AK43">
        <v>0.48707838865956399</v>
      </c>
      <c r="AL43">
        <v>17258503.764033701</v>
      </c>
      <c r="AM43">
        <v>1219.6999695126001</v>
      </c>
    </row>
    <row r="44" spans="1:39" ht="15" x14ac:dyDescent="0.25">
      <c r="A44" t="s">
        <v>268</v>
      </c>
      <c r="B44">
        <v>612471.12921348296</v>
      </c>
      <c r="C44">
        <v>0.36068088973571899</v>
      </c>
      <c r="D44">
        <v>292571.61235955101</v>
      </c>
      <c r="E44">
        <v>4.4288918857648798E-3</v>
      </c>
      <c r="F44">
        <v>0.77069556887125201</v>
      </c>
      <c r="G44">
        <v>94.586666666666702</v>
      </c>
      <c r="H44">
        <v>95.305036612359601</v>
      </c>
      <c r="I44">
        <v>26.779044943820299</v>
      </c>
      <c r="J44">
        <v>-10.8109550561798</v>
      </c>
      <c r="K44">
        <v>15473.456628145101</v>
      </c>
      <c r="L44">
        <v>3503.0706925112399</v>
      </c>
      <c r="M44">
        <v>4502.3757991696202</v>
      </c>
      <c r="N44">
        <v>0.21566905308086101</v>
      </c>
      <c r="O44">
        <v>8.6847576160659801E-2</v>
      </c>
      <c r="P44">
        <v>5.7717623615923704E-3</v>
      </c>
      <c r="Q44">
        <v>12039.113313441299</v>
      </c>
      <c r="R44">
        <v>228.242528089888</v>
      </c>
      <c r="S44">
        <v>79113.572948595494</v>
      </c>
      <c r="T44">
        <v>16.7235867031841</v>
      </c>
      <c r="U44">
        <v>15.3480191523801</v>
      </c>
      <c r="V44">
        <v>26.2676966292135</v>
      </c>
      <c r="W44">
        <v>133.36040620384301</v>
      </c>
      <c r="X44">
        <v>0.113546382902248</v>
      </c>
      <c r="Y44">
        <v>0.153414730116988</v>
      </c>
      <c r="Z44">
        <v>0.27087051134399798</v>
      </c>
      <c r="AA44">
        <v>172.79039432065201</v>
      </c>
      <c r="AB44">
        <v>8.5289464208579595</v>
      </c>
      <c r="AC44">
        <v>1.4370809253624801</v>
      </c>
      <c r="AD44">
        <v>4.0588819751025804</v>
      </c>
      <c r="AE44">
        <v>0.94952274257602398</v>
      </c>
      <c r="AF44">
        <v>29.550561797752799</v>
      </c>
      <c r="AG44">
        <v>0.10902269607521201</v>
      </c>
      <c r="AH44">
        <v>90.656727272727295</v>
      </c>
      <c r="AI44">
        <v>4.3412772298689104</v>
      </c>
      <c r="AJ44">
        <v>48612.477939394797</v>
      </c>
      <c r="AK44">
        <v>0.40934756861378202</v>
      </c>
      <c r="AL44">
        <v>54204612.425898902</v>
      </c>
      <c r="AM44">
        <v>3503.0706925112399</v>
      </c>
    </row>
    <row r="45" spans="1:39" ht="15" x14ac:dyDescent="0.25">
      <c r="A45" t="s">
        <v>205</v>
      </c>
      <c r="B45">
        <v>693862.30075188004</v>
      </c>
      <c r="C45">
        <v>0.49791985924433402</v>
      </c>
      <c r="D45">
        <v>707051.33082706796</v>
      </c>
      <c r="E45">
        <v>2.49975929522434E-3</v>
      </c>
      <c r="F45">
        <v>0.72893995752492202</v>
      </c>
      <c r="G45">
        <v>22.9774436090226</v>
      </c>
      <c r="H45">
        <v>39.198449210526299</v>
      </c>
      <c r="I45">
        <v>1.31007518796992</v>
      </c>
      <c r="J45">
        <v>-25.721654135338301</v>
      </c>
      <c r="K45">
        <v>15470.681698270701</v>
      </c>
      <c r="L45">
        <v>1208.99406433083</v>
      </c>
      <c r="M45">
        <v>1646.90131267787</v>
      </c>
      <c r="N45">
        <v>0.783309500407254</v>
      </c>
      <c r="O45">
        <v>0.17117064660186401</v>
      </c>
      <c r="P45">
        <v>1.7408476047544199E-3</v>
      </c>
      <c r="Q45">
        <v>11357.063231644501</v>
      </c>
      <c r="R45">
        <v>89.321654135338306</v>
      </c>
      <c r="S45">
        <v>63195.601517873198</v>
      </c>
      <c r="T45">
        <v>13.9154933845576</v>
      </c>
      <c r="U45">
        <v>13.535285212015699</v>
      </c>
      <c r="V45">
        <v>11.233082706766901</v>
      </c>
      <c r="W45">
        <v>107.627985646586</v>
      </c>
      <c r="X45">
        <v>0.110390449344174</v>
      </c>
      <c r="Y45">
        <v>0.15655465722512901</v>
      </c>
      <c r="Z45">
        <v>0.27137020475582802</v>
      </c>
      <c r="AA45">
        <v>215.05060896915299</v>
      </c>
      <c r="AB45">
        <v>11.0101406577567</v>
      </c>
      <c r="AC45">
        <v>1.9095042147007899</v>
      </c>
      <c r="AD45">
        <v>5.1345701441292002</v>
      </c>
      <c r="AE45">
        <v>0.91615685834405403</v>
      </c>
      <c r="AF45">
        <v>59.9774436090226</v>
      </c>
      <c r="AG45">
        <v>2.5469220007589801E-2</v>
      </c>
      <c r="AH45">
        <v>36.6295488721805</v>
      </c>
      <c r="AI45">
        <v>4.2794922541166898</v>
      </c>
      <c r="AJ45">
        <v>-233977.29255639101</v>
      </c>
      <c r="AK45">
        <v>0.55192967354844402</v>
      </c>
      <c r="AL45">
        <v>18703962.344360899</v>
      </c>
      <c r="AM45">
        <v>1208.99406433083</v>
      </c>
    </row>
    <row r="46" spans="1:39" ht="15" x14ac:dyDescent="0.25">
      <c r="A46" t="s">
        <v>199</v>
      </c>
      <c r="B46">
        <v>2893580.9534883699</v>
      </c>
      <c r="C46">
        <v>0.60408687526427596</v>
      </c>
      <c r="D46">
        <v>2089716.2046511599</v>
      </c>
      <c r="E46">
        <v>2.7345503703084901E-3</v>
      </c>
      <c r="F46">
        <v>0.66317539469581599</v>
      </c>
      <c r="G46">
        <v>115.074418604651</v>
      </c>
      <c r="H46">
        <v>74.366007781395098</v>
      </c>
      <c r="I46">
        <v>4.7007906976744396</v>
      </c>
      <c r="J46">
        <v>13.8029302325585</v>
      </c>
      <c r="K46">
        <v>14223.623116054599</v>
      </c>
      <c r="L46">
        <v>2145.6890852604702</v>
      </c>
      <c r="M46">
        <v>2741.7144070085801</v>
      </c>
      <c r="N46">
        <v>0.46524074445274</v>
      </c>
      <c r="O46">
        <v>0.179842505555909</v>
      </c>
      <c r="P46">
        <v>2.92627515929469E-2</v>
      </c>
      <c r="Q46">
        <v>11131.5287963475</v>
      </c>
      <c r="R46">
        <v>145.46716279069801</v>
      </c>
      <c r="S46">
        <v>65802.987868116194</v>
      </c>
      <c r="T46">
        <v>14.3597660016933</v>
      </c>
      <c r="U46">
        <v>14.7503329555396</v>
      </c>
      <c r="V46">
        <v>19.414325581395399</v>
      </c>
      <c r="W46">
        <v>110.520917982166</v>
      </c>
      <c r="X46">
        <v>0.112291687404667</v>
      </c>
      <c r="Y46">
        <v>0.15353855614575701</v>
      </c>
      <c r="Z46">
        <v>0.27212594256001299</v>
      </c>
      <c r="AA46">
        <v>177.313380890096</v>
      </c>
      <c r="AB46">
        <v>7.9042910332096801</v>
      </c>
      <c r="AC46">
        <v>1.5481076074397599</v>
      </c>
      <c r="AD46">
        <v>3.41900561521904</v>
      </c>
      <c r="AE46">
        <v>1.19839630852976</v>
      </c>
      <c r="AF46">
        <v>75.716279069767396</v>
      </c>
      <c r="AG46">
        <v>1.6076400772903499E-2</v>
      </c>
      <c r="AH46">
        <v>31.097348837209299</v>
      </c>
      <c r="AI46">
        <v>4.0708389678600998</v>
      </c>
      <c r="AJ46">
        <v>9121.7343720910103</v>
      </c>
      <c r="AK46">
        <v>0.52577286158974601</v>
      </c>
      <c r="AL46">
        <v>30519472.872976899</v>
      </c>
      <c r="AM46">
        <v>2145.6890852604702</v>
      </c>
    </row>
    <row r="47" spans="1:39" ht="15" x14ac:dyDescent="0.25">
      <c r="A47" t="s">
        <v>114</v>
      </c>
      <c r="B47">
        <v>-275044.13414634101</v>
      </c>
      <c r="C47">
        <v>0.47467830887268397</v>
      </c>
      <c r="D47">
        <v>-245647.71951219501</v>
      </c>
      <c r="E47">
        <v>0</v>
      </c>
      <c r="F47">
        <v>0.72067515167260898</v>
      </c>
      <c r="G47">
        <v>89.902439024390205</v>
      </c>
      <c r="H47">
        <v>34.964721829268299</v>
      </c>
      <c r="I47">
        <v>5.1341463414634099</v>
      </c>
      <c r="J47">
        <v>-3.3720731707316798</v>
      </c>
      <c r="K47">
        <v>14519.5795904804</v>
      </c>
      <c r="L47">
        <v>1474.72623428049</v>
      </c>
      <c r="M47">
        <v>1865.0062970578499</v>
      </c>
      <c r="N47">
        <v>0.52074790629078604</v>
      </c>
      <c r="O47">
        <v>0.162572189704704</v>
      </c>
      <c r="P47">
        <v>9.7666340480114505E-3</v>
      </c>
      <c r="Q47">
        <v>11481.1435042252</v>
      </c>
      <c r="R47">
        <v>101.99987804878</v>
      </c>
      <c r="S47">
        <v>65306.755255565899</v>
      </c>
      <c r="T47">
        <v>16.346504479321499</v>
      </c>
      <c r="U47">
        <v>14.4581176222114</v>
      </c>
      <c r="V47">
        <v>12.597560975609801</v>
      </c>
      <c r="W47">
        <v>117.064425180058</v>
      </c>
      <c r="X47">
        <v>0.11410634484764701</v>
      </c>
      <c r="Y47">
        <v>0.170266816263027</v>
      </c>
      <c r="Z47">
        <v>0.28858261683101999</v>
      </c>
      <c r="AA47">
        <v>224.45994091651599</v>
      </c>
      <c r="AB47">
        <v>5.3423674378046604</v>
      </c>
      <c r="AC47">
        <v>1.1192944621399701</v>
      </c>
      <c r="AD47">
        <v>2.18949474662175</v>
      </c>
      <c r="AE47">
        <v>1.0798598532618</v>
      </c>
      <c r="AF47">
        <v>105.207317073171</v>
      </c>
      <c r="AG47">
        <v>1.8945025231414801E-2</v>
      </c>
      <c r="AH47">
        <v>11.827560975609799</v>
      </c>
      <c r="AI47">
        <v>4.2164032344979896</v>
      </c>
      <c r="AJ47">
        <v>-63916.088292683002</v>
      </c>
      <c r="AK47">
        <v>0.53296929919440506</v>
      </c>
      <c r="AL47">
        <v>21412404.932804901</v>
      </c>
      <c r="AM47">
        <v>1474.72623428049</v>
      </c>
    </row>
    <row r="48" spans="1:39" ht="15" x14ac:dyDescent="0.25">
      <c r="A48" t="s">
        <v>172</v>
      </c>
      <c r="B48">
        <v>1673657.7222222199</v>
      </c>
      <c r="C48">
        <v>0.414639331749447</v>
      </c>
      <c r="D48">
        <v>1526252.69281046</v>
      </c>
      <c r="E48">
        <v>1.9216764113457E-4</v>
      </c>
      <c r="F48">
        <v>0.77661109082791802</v>
      </c>
      <c r="G48">
        <v>72.480392156862706</v>
      </c>
      <c r="H48">
        <v>268.77974893464</v>
      </c>
      <c r="I48">
        <v>101.402973856209</v>
      </c>
      <c r="J48">
        <v>-13.0230065359478</v>
      </c>
      <c r="K48">
        <v>15223.657699143199</v>
      </c>
      <c r="L48">
        <v>3005.21946880719</v>
      </c>
      <c r="M48">
        <v>3813.4633105624298</v>
      </c>
      <c r="N48">
        <v>0.48100662877662897</v>
      </c>
      <c r="O48">
        <v>0.150223951445566</v>
      </c>
      <c r="P48">
        <v>2.66314519466079E-2</v>
      </c>
      <c r="Q48">
        <v>11997.082121441499</v>
      </c>
      <c r="R48">
        <v>195.99133986928101</v>
      </c>
      <c r="S48">
        <v>71693.469355638794</v>
      </c>
      <c r="T48">
        <v>15.524262026383401</v>
      </c>
      <c r="U48">
        <v>15.3334298893592</v>
      </c>
      <c r="V48">
        <v>25.1862091503268</v>
      </c>
      <c r="W48">
        <v>119.32003942594901</v>
      </c>
      <c r="X48">
        <v>0.119503573060074</v>
      </c>
      <c r="Y48">
        <v>0.145318635162837</v>
      </c>
      <c r="Z48">
        <v>0.27050512831523998</v>
      </c>
      <c r="AA48">
        <v>164.52687546220901</v>
      </c>
      <c r="AB48">
        <v>9.3404410084923093</v>
      </c>
      <c r="AC48">
        <v>1.5058653828085899</v>
      </c>
      <c r="AD48">
        <v>3.6984311059716299</v>
      </c>
      <c r="AE48">
        <v>1.01534425399629</v>
      </c>
      <c r="AF48">
        <v>34.709150326797399</v>
      </c>
      <c r="AG48">
        <v>0.10422563066520001</v>
      </c>
      <c r="AH48">
        <v>66.0089215686275</v>
      </c>
      <c r="AI48">
        <v>4.6448196758849702</v>
      </c>
      <c r="AJ48">
        <v>-29562.192254903701</v>
      </c>
      <c r="AK48">
        <v>0.43650426115787599</v>
      </c>
      <c r="AL48">
        <v>45750432.503921598</v>
      </c>
      <c r="AM48">
        <v>3005.21946880719</v>
      </c>
    </row>
    <row r="49" spans="1:39" ht="15" x14ac:dyDescent="0.25">
      <c r="A49" t="s">
        <v>236</v>
      </c>
      <c r="B49">
        <v>-423132.41772151901</v>
      </c>
      <c r="C49">
        <v>0.33826838454089603</v>
      </c>
      <c r="D49">
        <v>925912.56962025305</v>
      </c>
      <c r="E49">
        <v>1.8222826660130799E-3</v>
      </c>
      <c r="F49">
        <v>0.81214040523148601</v>
      </c>
      <c r="G49">
        <v>101.145569620253</v>
      </c>
      <c r="H49">
        <v>538.91174234810103</v>
      </c>
      <c r="I49">
        <v>247.46329113924</v>
      </c>
      <c r="J49">
        <v>-20.7453797468354</v>
      </c>
      <c r="K49">
        <v>16422.449695589101</v>
      </c>
      <c r="L49">
        <v>4943.2335966708897</v>
      </c>
      <c r="M49">
        <v>6445.5428130048804</v>
      </c>
      <c r="N49">
        <v>0.54304281828908896</v>
      </c>
      <c r="O49">
        <v>0.166839479931678</v>
      </c>
      <c r="P49">
        <v>1.7582510761766701E-2</v>
      </c>
      <c r="Q49">
        <v>12594.7507339615</v>
      </c>
      <c r="R49">
        <v>331.79936708860799</v>
      </c>
      <c r="S49">
        <v>75918.677031071406</v>
      </c>
      <c r="T49">
        <v>14.0110597566396</v>
      </c>
      <c r="U49">
        <v>14.8982610788127</v>
      </c>
      <c r="V49">
        <v>44.986708860759499</v>
      </c>
      <c r="W49">
        <v>109.88209010734499</v>
      </c>
      <c r="X49">
        <v>0.120225976990065</v>
      </c>
      <c r="Y49">
        <v>0.136437314881765</v>
      </c>
      <c r="Z49">
        <v>0.265989417512216</v>
      </c>
      <c r="AA49">
        <v>181.36565339397001</v>
      </c>
      <c r="AB49">
        <v>11.3152313167702</v>
      </c>
      <c r="AC49">
        <v>1.2483983016823399</v>
      </c>
      <c r="AD49">
        <v>4.0267512040637099</v>
      </c>
      <c r="AE49">
        <v>0.980832027108823</v>
      </c>
      <c r="AF49">
        <v>33.335443037974699</v>
      </c>
      <c r="AG49">
        <v>9.5603595102076402E-2</v>
      </c>
      <c r="AH49">
        <v>85.363958333333301</v>
      </c>
      <c r="AI49">
        <v>4.5061869042936697</v>
      </c>
      <c r="AJ49">
        <v>52407.4674999989</v>
      </c>
      <c r="AK49">
        <v>0.43774966982776398</v>
      </c>
      <c r="AL49">
        <v>81180005.074873403</v>
      </c>
      <c r="AM49">
        <v>4943.2335966708897</v>
      </c>
    </row>
    <row r="50" spans="1:39" ht="15" x14ac:dyDescent="0.25">
      <c r="A50" t="s">
        <v>222</v>
      </c>
      <c r="B50">
        <v>1364587.66216216</v>
      </c>
      <c r="C50">
        <v>0.425459696957182</v>
      </c>
      <c r="D50">
        <v>1394292.3783783801</v>
      </c>
      <c r="E50">
        <v>6.4876818209986305E-4</v>
      </c>
      <c r="F50">
        <v>0.68285660142681304</v>
      </c>
      <c r="G50">
        <v>85.851351351351397</v>
      </c>
      <c r="H50">
        <v>63.998721513513502</v>
      </c>
      <c r="I50">
        <v>1.1017567567567601</v>
      </c>
      <c r="J50">
        <v>6.8533783783784203</v>
      </c>
      <c r="K50">
        <v>15391.467294163</v>
      </c>
      <c r="L50">
        <v>1383.5128090810799</v>
      </c>
      <c r="M50">
        <v>1720.06490885738</v>
      </c>
      <c r="N50">
        <v>0.45747649905582199</v>
      </c>
      <c r="O50">
        <v>0.16452324357557799</v>
      </c>
      <c r="P50">
        <v>2.9468347217483901E-2</v>
      </c>
      <c r="Q50">
        <v>12379.935223591399</v>
      </c>
      <c r="R50">
        <v>99.117432432432395</v>
      </c>
      <c r="S50">
        <v>65560.959117563107</v>
      </c>
      <c r="T50">
        <v>14.2731321978161</v>
      </c>
      <c r="U50">
        <v>13.9583196934021</v>
      </c>
      <c r="V50">
        <v>12.4498648648649</v>
      </c>
      <c r="W50">
        <v>111.12673302868799</v>
      </c>
      <c r="X50">
        <v>0.106605883619328</v>
      </c>
      <c r="Y50">
        <v>0.184811357366192</v>
      </c>
      <c r="Z50">
        <v>0.29830950721391403</v>
      </c>
      <c r="AA50">
        <v>189.510440308657</v>
      </c>
      <c r="AB50">
        <v>7.8780070455372604</v>
      </c>
      <c r="AC50">
        <v>1.574161695848</v>
      </c>
      <c r="AD50">
        <v>3.3813281660837302</v>
      </c>
      <c r="AE50">
        <v>1.3682483046185701</v>
      </c>
      <c r="AF50">
        <v>83.905405405405403</v>
      </c>
      <c r="AG50">
        <v>3.2257361294494399E-2</v>
      </c>
      <c r="AH50">
        <v>12.892027027027</v>
      </c>
      <c r="AI50">
        <v>4.8705745654799504</v>
      </c>
      <c r="AJ50">
        <v>-27902.369729729999</v>
      </c>
      <c r="AK50">
        <v>0.42530485504180898</v>
      </c>
      <c r="AL50">
        <v>21294292.152027</v>
      </c>
      <c r="AM50">
        <v>1383.5128090810799</v>
      </c>
    </row>
    <row r="51" spans="1:39" ht="15" x14ac:dyDescent="0.25">
      <c r="A51" t="s">
        <v>135</v>
      </c>
      <c r="B51">
        <v>1482303.0653846201</v>
      </c>
      <c r="C51">
        <v>0.414646985999512</v>
      </c>
      <c r="D51">
        <v>1351366.31923077</v>
      </c>
      <c r="E51">
        <v>1.55332000042638E-3</v>
      </c>
      <c r="F51">
        <v>0.75696548946215503</v>
      </c>
      <c r="G51">
        <v>56.646153846153801</v>
      </c>
      <c r="H51">
        <v>240.74490662307699</v>
      </c>
      <c r="I51">
        <v>113.5565</v>
      </c>
      <c r="J51">
        <v>-38.892576923076902</v>
      </c>
      <c r="K51">
        <v>15270.145588589199</v>
      </c>
      <c r="L51">
        <v>2099.8997649500002</v>
      </c>
      <c r="M51">
        <v>2676.4397585904198</v>
      </c>
      <c r="N51">
        <v>0.60843236580336402</v>
      </c>
      <c r="O51">
        <v>0.157091609432572</v>
      </c>
      <c r="P51">
        <v>2.5115165307987301E-2</v>
      </c>
      <c r="Q51">
        <v>11980.7572837427</v>
      </c>
      <c r="R51">
        <v>154.48815384615401</v>
      </c>
      <c r="S51">
        <v>64161.765962140104</v>
      </c>
      <c r="T51">
        <v>15.057564782164</v>
      </c>
      <c r="U51">
        <v>13.592626442032399</v>
      </c>
      <c r="V51">
        <v>21.365230769230799</v>
      </c>
      <c r="W51">
        <v>98.285845242270398</v>
      </c>
      <c r="X51">
        <v>0.116952248047616</v>
      </c>
      <c r="Y51">
        <v>0.17595211057940599</v>
      </c>
      <c r="Z51">
        <v>0.29814805091997998</v>
      </c>
      <c r="AA51">
        <v>200.024289112823</v>
      </c>
      <c r="AB51">
        <v>8.1395424188010495</v>
      </c>
      <c r="AC51">
        <v>1.5963284066177199</v>
      </c>
      <c r="AD51">
        <v>4.4312543505836297</v>
      </c>
      <c r="AE51">
        <v>0.93274401440108601</v>
      </c>
      <c r="AF51">
        <v>36.369230769230803</v>
      </c>
      <c r="AG51">
        <v>7.3463114738876206E-2</v>
      </c>
      <c r="AH51">
        <v>49.786000000000001</v>
      </c>
      <c r="AI51">
        <v>4.4392594961471703</v>
      </c>
      <c r="AJ51">
        <v>116134.244038463</v>
      </c>
      <c r="AK51">
        <v>0.49332529699975602</v>
      </c>
      <c r="AL51">
        <v>32065775.1322308</v>
      </c>
      <c r="AM51">
        <v>2099.8997649500002</v>
      </c>
    </row>
    <row r="52" spans="1:39" ht="15" x14ac:dyDescent="0.25">
      <c r="A52" t="s">
        <v>232</v>
      </c>
      <c r="B52">
        <v>2037574.29166667</v>
      </c>
      <c r="C52">
        <v>0.57566986089336203</v>
      </c>
      <c r="D52">
        <v>2035733.20833333</v>
      </c>
      <c r="E52">
        <v>1.2384725837640601E-3</v>
      </c>
      <c r="F52">
        <v>0.67340482102196397</v>
      </c>
      <c r="G52">
        <v>35.841666666666697</v>
      </c>
      <c r="H52">
        <v>145.54904096666701</v>
      </c>
      <c r="I52">
        <v>9.9650833333333306</v>
      </c>
      <c r="J52">
        <v>31.082750000000001</v>
      </c>
      <c r="K52">
        <v>15425.2381441629</v>
      </c>
      <c r="L52">
        <v>1609.8667072916701</v>
      </c>
      <c r="M52">
        <v>2061.3872887082298</v>
      </c>
      <c r="N52">
        <v>0.65962238047323196</v>
      </c>
      <c r="O52">
        <v>0.15753645119683701</v>
      </c>
      <c r="P52">
        <v>1.73056237195372E-2</v>
      </c>
      <c r="Q52">
        <v>12046.5365612566</v>
      </c>
      <c r="R52">
        <v>116.095</v>
      </c>
      <c r="S52">
        <v>60361.375796402397</v>
      </c>
      <c r="T52">
        <v>12.105316048638301</v>
      </c>
      <c r="U52">
        <v>13.866804834761799</v>
      </c>
      <c r="V52">
        <v>16.561499999999999</v>
      </c>
      <c r="W52">
        <v>97.205368311545797</v>
      </c>
      <c r="X52">
        <v>0.119529363482965</v>
      </c>
      <c r="Y52">
        <v>0.170824982708152</v>
      </c>
      <c r="Z52">
        <v>0.293152008187408</v>
      </c>
      <c r="AA52">
        <v>176.82559186048201</v>
      </c>
      <c r="AB52">
        <v>12.577704534700301</v>
      </c>
      <c r="AC52">
        <v>1.4602137396517501</v>
      </c>
      <c r="AD52">
        <v>3.0957877227071902</v>
      </c>
      <c r="AE52">
        <v>1.5298229825088501</v>
      </c>
      <c r="AF52">
        <v>77.533333333333303</v>
      </c>
      <c r="AG52">
        <v>3.4425077142356403E-2</v>
      </c>
      <c r="AH52">
        <v>30.5840833333333</v>
      </c>
      <c r="AI52">
        <v>4.60135445034817</v>
      </c>
      <c r="AJ52">
        <v>-44425.991166666798</v>
      </c>
      <c r="AK52">
        <v>0.59004442173253402</v>
      </c>
      <c r="AL52">
        <v>24832577.340333302</v>
      </c>
      <c r="AM52">
        <v>1609.8667072916701</v>
      </c>
    </row>
    <row r="53" spans="1:39" ht="15" x14ac:dyDescent="0.25">
      <c r="A53" t="s">
        <v>127</v>
      </c>
      <c r="B53">
        <v>359502.71515151497</v>
      </c>
      <c r="C53">
        <v>0.48316648389858702</v>
      </c>
      <c r="D53">
        <v>161451.25454545501</v>
      </c>
      <c r="E53">
        <v>3.8173288302832198E-4</v>
      </c>
      <c r="F53">
        <v>0.804107130335455</v>
      </c>
      <c r="G53">
        <v>159.92727272727299</v>
      </c>
      <c r="H53">
        <v>56.526622151515099</v>
      </c>
      <c r="I53">
        <v>5.92121212121212</v>
      </c>
      <c r="J53">
        <v>-38.825757575757599</v>
      </c>
      <c r="K53">
        <v>15367.272094239999</v>
      </c>
      <c r="L53">
        <v>3075.9197544727299</v>
      </c>
      <c r="M53">
        <v>3715.7298031826199</v>
      </c>
      <c r="N53">
        <v>0.30372017354021802</v>
      </c>
      <c r="O53">
        <v>0.14486360345643701</v>
      </c>
      <c r="P53">
        <v>1.06335363960796E-2</v>
      </c>
      <c r="Q53">
        <v>12721.1875757337</v>
      </c>
      <c r="R53">
        <v>203.63909090909101</v>
      </c>
      <c r="S53">
        <v>79061.8061999169</v>
      </c>
      <c r="T53">
        <v>17.318190678993901</v>
      </c>
      <c r="U53">
        <v>15.104760784096699</v>
      </c>
      <c r="V53">
        <v>21.573393939393899</v>
      </c>
      <c r="W53">
        <v>142.579316129576</v>
      </c>
      <c r="X53">
        <v>0.12404354143785699</v>
      </c>
      <c r="Y53">
        <v>0.16249687264034501</v>
      </c>
      <c r="Z53">
        <v>0.29127864448486301</v>
      </c>
      <c r="AA53">
        <v>199.734104862301</v>
      </c>
      <c r="AB53">
        <v>7.0655100132136202</v>
      </c>
      <c r="AC53">
        <v>1.1464866800421001</v>
      </c>
      <c r="AD53">
        <v>3.3870540457454901</v>
      </c>
      <c r="AE53">
        <v>1.29143015044015</v>
      </c>
      <c r="AF53">
        <v>78.236363636363606</v>
      </c>
      <c r="AG53">
        <v>3.7608481679381502E-2</v>
      </c>
      <c r="AH53">
        <v>35.247272727272701</v>
      </c>
      <c r="AI53">
        <v>5.0851952026853704</v>
      </c>
      <c r="AJ53">
        <v>22888.498424242</v>
      </c>
      <c r="AK53">
        <v>0.37928278167106599</v>
      </c>
      <c r="AL53">
        <v>47268495.807030298</v>
      </c>
      <c r="AM53">
        <v>3075.9197544727299</v>
      </c>
    </row>
    <row r="54" spans="1:39" ht="15" x14ac:dyDescent="0.25">
      <c r="A54" t="s">
        <v>603</v>
      </c>
      <c r="B54">
        <v>55209.506849315097</v>
      </c>
      <c r="C54">
        <v>0.34292700572130203</v>
      </c>
      <c r="D54">
        <v>36786.753424657501</v>
      </c>
      <c r="E54">
        <v>3.2667444831861602E-3</v>
      </c>
      <c r="F54">
        <v>0.82154337232976005</v>
      </c>
      <c r="G54">
        <v>71.183673469387799</v>
      </c>
      <c r="H54">
        <v>27.017513589041101</v>
      </c>
      <c r="I54">
        <v>2.6301369863013702</v>
      </c>
      <c r="J54">
        <v>-10.462328767123299</v>
      </c>
      <c r="K54">
        <v>16476.379886059702</v>
      </c>
      <c r="L54">
        <v>986.07024620547998</v>
      </c>
      <c r="M54">
        <v>1353.23263201854</v>
      </c>
      <c r="N54">
        <v>0.87905520230705203</v>
      </c>
      <c r="O54">
        <v>0.177527250994056</v>
      </c>
      <c r="P54">
        <v>1.7604411973807499E-3</v>
      </c>
      <c r="Q54">
        <v>12005.9682174434</v>
      </c>
      <c r="R54">
        <v>75.027397260274</v>
      </c>
      <c r="S54">
        <v>60893.546101880602</v>
      </c>
      <c r="T54">
        <v>14.412269490597</v>
      </c>
      <c r="U54">
        <v>13.1428022590834</v>
      </c>
      <c r="V54">
        <v>13.931506849315101</v>
      </c>
      <c r="W54">
        <v>70.779870179941</v>
      </c>
      <c r="X54">
        <v>0.100608839182937</v>
      </c>
      <c r="Y54">
        <v>0.232016484959054</v>
      </c>
      <c r="Z54">
        <v>0.33477604402793198</v>
      </c>
      <c r="AA54">
        <v>206.81146289702599</v>
      </c>
      <c r="AB54">
        <v>8.1571431972301092</v>
      </c>
      <c r="AC54">
        <v>1.1833132916000999</v>
      </c>
      <c r="AD54">
        <v>4.6547097421524501</v>
      </c>
      <c r="AE54">
        <v>1.2847208722956001</v>
      </c>
      <c r="AF54">
        <v>131.45205479452099</v>
      </c>
      <c r="AG54">
        <v>0</v>
      </c>
      <c r="AH54">
        <v>3.5413698630137</v>
      </c>
      <c r="AI54">
        <v>4.5252716502690804</v>
      </c>
      <c r="AJ54">
        <v>-41475.685753424797</v>
      </c>
      <c r="AK54">
        <v>0.64548420623858205</v>
      </c>
      <c r="AL54">
        <v>16246867.9708219</v>
      </c>
      <c r="AM54">
        <v>986.07024620547998</v>
      </c>
    </row>
    <row r="55" spans="1:39" ht="15" x14ac:dyDescent="0.25">
      <c r="A55" t="s">
        <v>138</v>
      </c>
      <c r="B55">
        <v>2410235.4953271002</v>
      </c>
      <c r="C55">
        <v>0.46739187765989199</v>
      </c>
      <c r="D55">
        <v>2321445.65420561</v>
      </c>
      <c r="E55">
        <v>0</v>
      </c>
      <c r="F55">
        <v>0.69848757944250295</v>
      </c>
      <c r="G55">
        <v>51.691588785046697</v>
      </c>
      <c r="H55">
        <v>14.6966609906542</v>
      </c>
      <c r="I55">
        <v>0.70093457943925197</v>
      </c>
      <c r="J55">
        <v>-12.9757943925233</v>
      </c>
      <c r="K55">
        <v>13379.7992514533</v>
      </c>
      <c r="L55">
        <v>1397.8716485514001</v>
      </c>
      <c r="M55">
        <v>1642.6377476734999</v>
      </c>
      <c r="N55">
        <v>0.32820618955761899</v>
      </c>
      <c r="O55">
        <v>0.131093365251404</v>
      </c>
      <c r="P55">
        <v>2.0156099941939301E-2</v>
      </c>
      <c r="Q55">
        <v>11386.102665305099</v>
      </c>
      <c r="R55">
        <v>91.781495327102803</v>
      </c>
      <c r="S55">
        <v>66557.464264985203</v>
      </c>
      <c r="T55">
        <v>17.996419777977302</v>
      </c>
      <c r="U55">
        <v>15.2304300945358</v>
      </c>
      <c r="V55">
        <v>13.3457943925234</v>
      </c>
      <c r="W55">
        <v>104.742483469888</v>
      </c>
      <c r="X55">
        <v>0.11429992412102701</v>
      </c>
      <c r="Y55">
        <v>0.17388543266533599</v>
      </c>
      <c r="Z55">
        <v>0.296893583949283</v>
      </c>
      <c r="AA55">
        <v>218.12424045137399</v>
      </c>
      <c r="AB55">
        <v>5.8930476387109803</v>
      </c>
      <c r="AC55">
        <v>0.97837885046214201</v>
      </c>
      <c r="AD55">
        <v>3.03569584461304</v>
      </c>
      <c r="AE55">
        <v>1.3544113454331701</v>
      </c>
      <c r="AF55">
        <v>100.14018691588799</v>
      </c>
      <c r="AG55">
        <v>7.6416961508776896E-3</v>
      </c>
      <c r="AH55">
        <v>6.8262616822429898</v>
      </c>
      <c r="AI55">
        <v>4.4159392513312801</v>
      </c>
      <c r="AJ55">
        <v>-21511.961775700998</v>
      </c>
      <c r="AK55">
        <v>0.62246584892886403</v>
      </c>
      <c r="AL55">
        <v>18703242.036915898</v>
      </c>
      <c r="AM55">
        <v>1397.8716485514001</v>
      </c>
    </row>
    <row r="56" spans="1:39" ht="15" x14ac:dyDescent="0.25">
      <c r="A56" t="s">
        <v>271</v>
      </c>
      <c r="B56">
        <v>819392.02898550697</v>
      </c>
      <c r="C56">
        <v>0.369724048315559</v>
      </c>
      <c r="D56">
        <v>742043.80193236703</v>
      </c>
      <c r="E56">
        <v>2.6418682066202E-3</v>
      </c>
      <c r="F56">
        <v>0.73325633034626903</v>
      </c>
      <c r="G56">
        <v>141.96618357487901</v>
      </c>
      <c r="H56">
        <v>46.030773893719797</v>
      </c>
      <c r="I56">
        <v>10.9895169082126</v>
      </c>
      <c r="J56">
        <v>-4.6274879227053001</v>
      </c>
      <c r="K56">
        <v>14281.167666690601</v>
      </c>
      <c r="L56">
        <v>1926.2352471980701</v>
      </c>
      <c r="M56">
        <v>2339.0038743065402</v>
      </c>
      <c r="N56">
        <v>0.42357569810725798</v>
      </c>
      <c r="O56">
        <v>0.140364507803378</v>
      </c>
      <c r="P56">
        <v>2.5523442488262899E-2</v>
      </c>
      <c r="Q56">
        <v>11760.9418406288</v>
      </c>
      <c r="R56">
        <v>128.94304347826099</v>
      </c>
      <c r="S56">
        <v>70912.044638665597</v>
      </c>
      <c r="T56">
        <v>15.090398674320101</v>
      </c>
      <c r="U56">
        <v>14.9386519445915</v>
      </c>
      <c r="V56">
        <v>20.071062801932399</v>
      </c>
      <c r="W56">
        <v>95.970764787433794</v>
      </c>
      <c r="X56">
        <v>0.11893508471271499</v>
      </c>
      <c r="Y56">
        <v>0.16219735630266899</v>
      </c>
      <c r="Z56">
        <v>0.28880247794861702</v>
      </c>
      <c r="AA56">
        <v>170.389357159084</v>
      </c>
      <c r="AB56">
        <v>6.5557547590121601</v>
      </c>
      <c r="AC56">
        <v>1.11813566406107</v>
      </c>
      <c r="AD56">
        <v>3.8416364386550099</v>
      </c>
      <c r="AE56">
        <v>1.09005684766814</v>
      </c>
      <c r="AF56">
        <v>46.362318840579697</v>
      </c>
      <c r="AG56">
        <v>4.3243798449336297E-2</v>
      </c>
      <c r="AH56">
        <v>25.170531400966201</v>
      </c>
      <c r="AI56">
        <v>4.8940993330933003</v>
      </c>
      <c r="AJ56">
        <v>-59699.5758937192</v>
      </c>
      <c r="AK56">
        <v>0.52412755389001398</v>
      </c>
      <c r="AL56">
        <v>27508888.5307246</v>
      </c>
      <c r="AM56">
        <v>1926.2352471980701</v>
      </c>
    </row>
    <row r="57" spans="1:39" ht="15" x14ac:dyDescent="0.25">
      <c r="A57" t="s">
        <v>614</v>
      </c>
      <c r="B57">
        <v>2586925</v>
      </c>
      <c r="C57">
        <v>0.89209513063557899</v>
      </c>
      <c r="D57">
        <v>2529010</v>
      </c>
      <c r="E57">
        <v>7.9907859330410908E-3</v>
      </c>
      <c r="F57">
        <v>0.59505977013939804</v>
      </c>
      <c r="G57">
        <v>98</v>
      </c>
      <c r="H57">
        <v>27.526250000000001</v>
      </c>
      <c r="I57">
        <v>5</v>
      </c>
      <c r="J57">
        <v>-127.26</v>
      </c>
      <c r="K57">
        <v>27878.910994295398</v>
      </c>
      <c r="L57">
        <v>1939.6320800000001</v>
      </c>
      <c r="M57">
        <v>2439.3975089507799</v>
      </c>
      <c r="N57">
        <v>0.59567371405818403</v>
      </c>
      <c r="O57">
        <v>0.19320765358758099</v>
      </c>
      <c r="P57">
        <v>3.5139509550697898E-3</v>
      </c>
      <c r="Q57">
        <v>22167.289226780598</v>
      </c>
      <c r="R57">
        <v>211.79</v>
      </c>
      <c r="S57">
        <v>67016.041314509697</v>
      </c>
      <c r="T57">
        <v>14.7221304122008</v>
      </c>
      <c r="U57">
        <v>9.1582798054676804</v>
      </c>
      <c r="V57">
        <v>28</v>
      </c>
      <c r="W57">
        <v>69.272574285714299</v>
      </c>
      <c r="X57">
        <v>0.108781481905072</v>
      </c>
      <c r="Y57">
        <v>0.208790882418463</v>
      </c>
      <c r="Z57">
        <v>0.31955414124245501</v>
      </c>
      <c r="AA57">
        <v>231.16961439408701</v>
      </c>
      <c r="AB57">
        <v>17.976240744540402</v>
      </c>
      <c r="AC57">
        <v>1.9951872948187299</v>
      </c>
      <c r="AD57">
        <v>4.5399494183556897</v>
      </c>
      <c r="AE57">
        <v>1.28617412964227</v>
      </c>
      <c r="AF57">
        <v>546</v>
      </c>
      <c r="AG57">
        <v>1.0431154381084801E-2</v>
      </c>
      <c r="AH57">
        <v>2.6</v>
      </c>
      <c r="AI57">
        <v>4.7065823916913798</v>
      </c>
      <c r="AJ57">
        <v>-559937.48</v>
      </c>
      <c r="AK57">
        <v>0.51795046271524503</v>
      </c>
      <c r="AL57">
        <v>54074830.119999997</v>
      </c>
      <c r="AM57">
        <v>1939.6320800000001</v>
      </c>
    </row>
    <row r="58" spans="1:39" ht="15" x14ac:dyDescent="0.25">
      <c r="A58" t="s">
        <v>140</v>
      </c>
      <c r="B58">
        <v>2226409.2324930001</v>
      </c>
      <c r="C58">
        <v>0.430338137800784</v>
      </c>
      <c r="D58">
        <v>2248030.7086834698</v>
      </c>
      <c r="E58">
        <v>1.239510470959E-3</v>
      </c>
      <c r="F58">
        <v>0.77731250785692796</v>
      </c>
      <c r="G58">
        <v>162.31927710843399</v>
      </c>
      <c r="H58">
        <v>405.93353364705899</v>
      </c>
      <c r="I58">
        <v>130.18742296918799</v>
      </c>
      <c r="J58">
        <v>12.1615966386554</v>
      </c>
      <c r="K58">
        <v>16203.7554361006</v>
      </c>
      <c r="L58">
        <v>3975.3895675910298</v>
      </c>
      <c r="M58">
        <v>5154.9659021569196</v>
      </c>
      <c r="N58">
        <v>0.54022579153019001</v>
      </c>
      <c r="O58">
        <v>0.16164383128892301</v>
      </c>
      <c r="P58">
        <v>5.6881135768164601E-2</v>
      </c>
      <c r="Q58">
        <v>12495.9585648312</v>
      </c>
      <c r="R58">
        <v>258.641540616246</v>
      </c>
      <c r="S58">
        <v>76232.830910869001</v>
      </c>
      <c r="T58">
        <v>15.8821522016076</v>
      </c>
      <c r="U58">
        <v>15.370267119965201</v>
      </c>
      <c r="V58">
        <v>30.365826330532201</v>
      </c>
      <c r="W58">
        <v>130.91656141080699</v>
      </c>
      <c r="X58">
        <v>0.112521228121244</v>
      </c>
      <c r="Y58">
        <v>0.174496611377498</v>
      </c>
      <c r="Z58">
        <v>0.29388793286541198</v>
      </c>
      <c r="AA58">
        <v>167.273023905586</v>
      </c>
      <c r="AB58">
        <v>8.7895820435733096</v>
      </c>
      <c r="AC58">
        <v>1.04150243565367</v>
      </c>
      <c r="AD58">
        <v>3.8591951057942202</v>
      </c>
      <c r="AE58">
        <v>0.92880504434936795</v>
      </c>
      <c r="AF58">
        <v>28.563025210084</v>
      </c>
      <c r="AG58">
        <v>9.3411543512864403E-2</v>
      </c>
      <c r="AH58">
        <v>86.2502923976608</v>
      </c>
      <c r="AI58">
        <v>4.3953919105779597</v>
      </c>
      <c r="AJ58">
        <v>56138.979551819197</v>
      </c>
      <c r="AK58">
        <v>0.53526885974744998</v>
      </c>
      <c r="AL58">
        <v>64416240.316470496</v>
      </c>
      <c r="AM58">
        <v>3975.3895675910298</v>
      </c>
    </row>
    <row r="59" spans="1:39" ht="15" x14ac:dyDescent="0.25">
      <c r="A59" t="s">
        <v>625</v>
      </c>
      <c r="B59">
        <v>-3216676</v>
      </c>
      <c r="C59">
        <v>0.23736068899919899</v>
      </c>
      <c r="D59">
        <v>-3216676</v>
      </c>
      <c r="E59">
        <v>0</v>
      </c>
      <c r="F59">
        <v>0.81648195470614904</v>
      </c>
      <c r="G59">
        <v>156</v>
      </c>
      <c r="H59">
        <v>37.699809999999999</v>
      </c>
      <c r="I59">
        <v>0</v>
      </c>
      <c r="J59">
        <v>-162.15</v>
      </c>
      <c r="K59">
        <v>17975.249532477999</v>
      </c>
      <c r="L59">
        <v>1625.466265</v>
      </c>
      <c r="M59">
        <v>2209.30432571251</v>
      </c>
      <c r="N59">
        <v>0.74035877330250199</v>
      </c>
      <c r="O59">
        <v>0.191426086594298</v>
      </c>
      <c r="P59">
        <v>1.23041618461396E-3</v>
      </c>
      <c r="Q59">
        <v>13225.0507003271</v>
      </c>
      <c r="R59">
        <v>128</v>
      </c>
      <c r="S59">
        <v>64714.8125</v>
      </c>
      <c r="T59">
        <v>11.109375</v>
      </c>
      <c r="U59">
        <v>12.6989551953125</v>
      </c>
      <c r="V59">
        <v>15</v>
      </c>
      <c r="W59">
        <v>108.36441766666699</v>
      </c>
      <c r="X59">
        <v>0.122766771119207</v>
      </c>
      <c r="Y59">
        <v>0.21284708652578699</v>
      </c>
      <c r="Z59">
        <v>0.33801976851787302</v>
      </c>
      <c r="AA59">
        <v>237.755780185324</v>
      </c>
      <c r="AB59">
        <v>9.2291782158234597</v>
      </c>
      <c r="AC59">
        <v>1.70598914776021</v>
      </c>
      <c r="AD59">
        <v>3.3810254771466401</v>
      </c>
      <c r="AE59">
        <v>1.9208058557643699</v>
      </c>
      <c r="AF59">
        <v>387</v>
      </c>
      <c r="AG59">
        <v>1.79856115107914E-3</v>
      </c>
      <c r="AH59">
        <v>2.79</v>
      </c>
      <c r="AI59">
        <v>5.3287891627638801</v>
      </c>
      <c r="AJ59">
        <v>-350588.63</v>
      </c>
      <c r="AK59">
        <v>0.56856164761917005</v>
      </c>
      <c r="AL59">
        <v>29218161.719999999</v>
      </c>
      <c r="AM59">
        <v>1625.466265</v>
      </c>
    </row>
    <row r="60" spans="1:39" ht="15" x14ac:dyDescent="0.25">
      <c r="A60" t="s">
        <v>378</v>
      </c>
      <c r="B60">
        <v>1074337.1846153799</v>
      </c>
      <c r="C60">
        <v>0.45930736082157098</v>
      </c>
      <c r="D60">
        <v>1144944.2615384599</v>
      </c>
      <c r="E60">
        <v>4.4046674626925996E-3</v>
      </c>
      <c r="F60">
        <v>0.67048021682879599</v>
      </c>
      <c r="G60">
        <v>81.823076923076897</v>
      </c>
      <c r="H60">
        <v>49.086781976923099</v>
      </c>
      <c r="I60">
        <v>10.8673846153846</v>
      </c>
      <c r="J60">
        <v>9.9610000000000607</v>
      </c>
      <c r="K60">
        <v>14842.860734686799</v>
      </c>
      <c r="L60">
        <v>1142.7131377076901</v>
      </c>
      <c r="M60">
        <v>1435.9395736635199</v>
      </c>
      <c r="N60">
        <v>0.36835631366679</v>
      </c>
      <c r="O60">
        <v>0.15381779268590801</v>
      </c>
      <c r="P60">
        <v>2.8534574023358701E-3</v>
      </c>
      <c r="Q60">
        <v>11811.8702721029</v>
      </c>
      <c r="R60">
        <v>85.413384615384601</v>
      </c>
      <c r="S60">
        <v>59659.276641924298</v>
      </c>
      <c r="T60">
        <v>14.603818172976</v>
      </c>
      <c r="U60">
        <v>13.3786190870824</v>
      </c>
      <c r="V60">
        <v>13.1711538461538</v>
      </c>
      <c r="W60">
        <v>86.758772318294604</v>
      </c>
      <c r="X60">
        <v>0.112289047814497</v>
      </c>
      <c r="Y60">
        <v>0.16241886280770501</v>
      </c>
      <c r="Z60">
        <v>0.27886004953400101</v>
      </c>
      <c r="AA60">
        <v>184.24768142265199</v>
      </c>
      <c r="AB60">
        <v>10.002111588640799</v>
      </c>
      <c r="AC60">
        <v>1.8371006308545701</v>
      </c>
      <c r="AD60">
        <v>4.2120229523093604</v>
      </c>
      <c r="AE60">
        <v>1.2163276917719099</v>
      </c>
      <c r="AF60">
        <v>90.746153846153803</v>
      </c>
      <c r="AG60">
        <v>5.4521515507005798E-2</v>
      </c>
      <c r="AH60">
        <v>6.5283846153846197</v>
      </c>
      <c r="AI60">
        <v>4.0164220752370996</v>
      </c>
      <c r="AJ60">
        <v>-43580.063153846299</v>
      </c>
      <c r="AK60">
        <v>0.49442963476347501</v>
      </c>
      <c r="AL60">
        <v>16961131.962692302</v>
      </c>
      <c r="AM60">
        <v>1142.7131377076901</v>
      </c>
    </row>
    <row r="61" spans="1:39" ht="15" x14ac:dyDescent="0.25">
      <c r="A61" t="s">
        <v>334</v>
      </c>
      <c r="B61">
        <v>-5121.25</v>
      </c>
      <c r="C61">
        <v>0.29095635285235799</v>
      </c>
      <c r="D61">
        <v>-242826.75</v>
      </c>
      <c r="E61">
        <v>1.15389328525464E-3</v>
      </c>
      <c r="F61">
        <v>0.73470554869373195</v>
      </c>
      <c r="G61">
        <v>100.163793103448</v>
      </c>
      <c r="H61">
        <v>163.99488928448301</v>
      </c>
      <c r="I61">
        <v>34.2894827586207</v>
      </c>
      <c r="J61">
        <v>-73.703189655172295</v>
      </c>
      <c r="K61">
        <v>15593.3698431393</v>
      </c>
      <c r="L61">
        <v>2094.8152929224102</v>
      </c>
      <c r="M61">
        <v>2888.2265393259499</v>
      </c>
      <c r="N61">
        <v>0.74064647254906801</v>
      </c>
      <c r="O61">
        <v>0.21147781010205</v>
      </c>
      <c r="P61">
        <v>2.9924730754298302E-3</v>
      </c>
      <c r="Q61">
        <v>11309.7879168532</v>
      </c>
      <c r="R61">
        <v>139.561896551724</v>
      </c>
      <c r="S61">
        <v>61742.571537286</v>
      </c>
      <c r="T61">
        <v>13.1116585274856</v>
      </c>
      <c r="U61">
        <v>15.009937129552</v>
      </c>
      <c r="V61">
        <v>19.1085344827586</v>
      </c>
      <c r="W61">
        <v>109.62720845036699</v>
      </c>
      <c r="X61">
        <v>0.107894347863056</v>
      </c>
      <c r="Y61">
        <v>0.208432505673638</v>
      </c>
      <c r="Z61">
        <v>0.31850310307177798</v>
      </c>
      <c r="AA61">
        <v>174.755239525273</v>
      </c>
      <c r="AB61">
        <v>15.5222222081977</v>
      </c>
      <c r="AC61">
        <v>1.7569159678564601</v>
      </c>
      <c r="AD61">
        <v>3.7679542008842302</v>
      </c>
      <c r="AE61">
        <v>1.23767259104663</v>
      </c>
      <c r="AF61">
        <v>98.525862068965495</v>
      </c>
      <c r="AG61">
        <v>3.1686002530422197E-2</v>
      </c>
      <c r="AH61">
        <v>21.727068965517201</v>
      </c>
      <c r="AI61">
        <v>3.90959851007513</v>
      </c>
      <c r="AJ61">
        <v>-96934.609827588298</v>
      </c>
      <c r="AK61">
        <v>0.63596367721903402</v>
      </c>
      <c r="AL61">
        <v>32665229.615603399</v>
      </c>
      <c r="AM61">
        <v>2094.8152929224102</v>
      </c>
    </row>
    <row r="62" spans="1:39" ht="15" x14ac:dyDescent="0.25">
      <c r="A62" t="s">
        <v>344</v>
      </c>
      <c r="B62">
        <v>1156901.7894736801</v>
      </c>
      <c r="C62">
        <v>0.85177379587066904</v>
      </c>
      <c r="D62">
        <v>1362192.63157895</v>
      </c>
      <c r="E62">
        <v>8.3275642773845201E-4</v>
      </c>
      <c r="F62">
        <v>0.55077318558506505</v>
      </c>
      <c r="G62">
        <v>39.631578947368403</v>
      </c>
      <c r="H62">
        <v>20.700386736842098</v>
      </c>
      <c r="I62">
        <v>0</v>
      </c>
      <c r="J62">
        <v>67.426315789473705</v>
      </c>
      <c r="K62">
        <v>21132.4580671732</v>
      </c>
      <c r="L62">
        <v>972.51874468420999</v>
      </c>
      <c r="M62">
        <v>1165.23000609018</v>
      </c>
      <c r="N62">
        <v>0.49019885028654703</v>
      </c>
      <c r="O62">
        <v>0.14250517309836899</v>
      </c>
      <c r="P62">
        <v>5.4118832397887201E-4</v>
      </c>
      <c r="Q62">
        <v>17637.471987644902</v>
      </c>
      <c r="R62">
        <v>68.828947368421098</v>
      </c>
      <c r="S62">
        <v>68386.728701968997</v>
      </c>
      <c r="T62">
        <v>16.685910915694901</v>
      </c>
      <c r="U62">
        <v>14.1295019300325</v>
      </c>
      <c r="V62">
        <v>9.9736842105263204</v>
      </c>
      <c r="W62">
        <v>97.508475720316596</v>
      </c>
      <c r="X62">
        <v>0.105347832546622</v>
      </c>
      <c r="Y62">
        <v>0.252111724071514</v>
      </c>
      <c r="Z62">
        <v>0.36201538450616</v>
      </c>
      <c r="AA62">
        <v>198.02102421919901</v>
      </c>
      <c r="AB62">
        <v>23.8714475988548</v>
      </c>
      <c r="AC62">
        <v>1.2640110505481801</v>
      </c>
      <c r="AD62">
        <v>4.5061346448377702</v>
      </c>
      <c r="AE62">
        <v>1.35531923244061</v>
      </c>
      <c r="AF62">
        <v>216.68421052631601</v>
      </c>
      <c r="AG62">
        <v>0</v>
      </c>
      <c r="AH62">
        <v>2.6789473684210501</v>
      </c>
      <c r="AI62">
        <v>4.1386359809615296</v>
      </c>
      <c r="AJ62">
        <v>-55462.021052631499</v>
      </c>
      <c r="AK62">
        <v>0.40681637435797802</v>
      </c>
      <c r="AL62">
        <v>20551711.591578901</v>
      </c>
      <c r="AM62">
        <v>972.51874468420999</v>
      </c>
    </row>
    <row r="63" spans="1:39" ht="15" x14ac:dyDescent="0.25">
      <c r="A63" t="s">
        <v>273</v>
      </c>
      <c r="B63">
        <v>786580.08620689705</v>
      </c>
      <c r="C63">
        <v>0.41294531498465697</v>
      </c>
      <c r="D63">
        <v>991478.83620689705</v>
      </c>
      <c r="E63">
        <v>4.3337547463897603E-3</v>
      </c>
      <c r="F63">
        <v>0.68573072730282303</v>
      </c>
      <c r="G63">
        <v>20.6883116883117</v>
      </c>
      <c r="H63">
        <v>29.4771642586207</v>
      </c>
      <c r="I63">
        <v>1.41379310344828</v>
      </c>
      <c r="J63">
        <v>54.606724137931003</v>
      </c>
      <c r="K63">
        <v>16322.138823941799</v>
      </c>
      <c r="L63">
        <v>1199.4570616982801</v>
      </c>
      <c r="M63">
        <v>1432.7025901411801</v>
      </c>
      <c r="N63">
        <v>0.41138378791493802</v>
      </c>
      <c r="O63">
        <v>0.15202072300494501</v>
      </c>
      <c r="P63">
        <v>1.3997200686054899E-3</v>
      </c>
      <c r="Q63">
        <v>13664.877001770001</v>
      </c>
      <c r="R63">
        <v>80.072931034482806</v>
      </c>
      <c r="S63">
        <v>70021.466934238793</v>
      </c>
      <c r="T63">
        <v>15.2115635961182</v>
      </c>
      <c r="U63">
        <v>14.979557338568499</v>
      </c>
      <c r="V63">
        <v>13.3633620689655</v>
      </c>
      <c r="W63">
        <v>89.757132636841604</v>
      </c>
      <c r="X63">
        <v>0.122521539774836</v>
      </c>
      <c r="Y63">
        <v>0.13646950264459801</v>
      </c>
      <c r="Z63">
        <v>0.262249831287797</v>
      </c>
      <c r="AA63">
        <v>222.602339676772</v>
      </c>
      <c r="AB63">
        <v>8.2405740830510705</v>
      </c>
      <c r="AC63">
        <v>1.6085206778486001</v>
      </c>
      <c r="AD63">
        <v>3.4769144329503399</v>
      </c>
      <c r="AE63">
        <v>1.02567287219383</v>
      </c>
      <c r="AF63">
        <v>67.836206896551701</v>
      </c>
      <c r="AG63">
        <v>1.9237601722696E-2</v>
      </c>
      <c r="AH63">
        <v>9.3119827586206902</v>
      </c>
      <c r="AI63">
        <v>4.6736754923926798</v>
      </c>
      <c r="AJ63">
        <v>-2610.9427586206002</v>
      </c>
      <c r="AK63">
        <v>0.50949580641645797</v>
      </c>
      <c r="AL63">
        <v>19577704.674396601</v>
      </c>
      <c r="AM63">
        <v>1199.4570616982801</v>
      </c>
    </row>
    <row r="64" spans="1:39" ht="15" x14ac:dyDescent="0.25">
      <c r="A64" t="s">
        <v>383</v>
      </c>
      <c r="B64">
        <v>125915.866666667</v>
      </c>
      <c r="C64">
        <v>0.57612997676497002</v>
      </c>
      <c r="D64">
        <v>-9954.8222222222194</v>
      </c>
      <c r="E64">
        <v>0</v>
      </c>
      <c r="F64">
        <v>0.66113684958648999</v>
      </c>
      <c r="G64">
        <v>41.188888888888897</v>
      </c>
      <c r="H64">
        <v>17.883783300000001</v>
      </c>
      <c r="I64">
        <v>0</v>
      </c>
      <c r="J64">
        <v>5.4046666666667003</v>
      </c>
      <c r="K64">
        <v>16262.277043706499</v>
      </c>
      <c r="L64">
        <v>803.73788468888904</v>
      </c>
      <c r="M64">
        <v>965.05376013512398</v>
      </c>
      <c r="N64">
        <v>0.44972357425528198</v>
      </c>
      <c r="O64">
        <v>0.16028178507319499</v>
      </c>
      <c r="P64">
        <v>1.1887378009130201E-2</v>
      </c>
      <c r="Q64">
        <v>13543.9171279984</v>
      </c>
      <c r="R64">
        <v>66.325666666666706</v>
      </c>
      <c r="S64">
        <v>61442.904076015402</v>
      </c>
      <c r="T64">
        <v>15.523402202264601</v>
      </c>
      <c r="U64">
        <v>12.118052106859899</v>
      </c>
      <c r="V64">
        <v>9.1444444444444404</v>
      </c>
      <c r="W64">
        <v>87.893571837181099</v>
      </c>
      <c r="X64">
        <v>0.104358378813495</v>
      </c>
      <c r="Y64">
        <v>0.21540239534283401</v>
      </c>
      <c r="Z64">
        <v>0.32442782970827699</v>
      </c>
      <c r="AA64">
        <v>278.56150319453599</v>
      </c>
      <c r="AB64">
        <v>6.1890495068048903</v>
      </c>
      <c r="AC64">
        <v>1.42503616079274</v>
      </c>
      <c r="AD64">
        <v>2.3151897438523901</v>
      </c>
      <c r="AE64">
        <v>1.29781406584737</v>
      </c>
      <c r="AF64">
        <v>113.34444444444399</v>
      </c>
      <c r="AG64">
        <v>1.2971496842464601E-2</v>
      </c>
      <c r="AH64">
        <v>4.38</v>
      </c>
      <c r="AI64">
        <v>4.6600994289433002</v>
      </c>
      <c r="AJ64">
        <v>-40432.739888888798</v>
      </c>
      <c r="AK64">
        <v>0.52109204721039604</v>
      </c>
      <c r="AL64">
        <v>13070608.1513333</v>
      </c>
      <c r="AM64">
        <v>803.73788468888904</v>
      </c>
    </row>
    <row r="65" spans="1:39" ht="15" x14ac:dyDescent="0.25">
      <c r="A65" t="s">
        <v>251</v>
      </c>
      <c r="B65">
        <v>715456.83098591503</v>
      </c>
      <c r="C65">
        <v>0.247299092144972</v>
      </c>
      <c r="D65">
        <v>718892.60563380294</v>
      </c>
      <c r="E65">
        <v>1.91108308856082E-3</v>
      </c>
      <c r="F65">
        <v>0.71385316063083704</v>
      </c>
      <c r="G65">
        <v>63.577464788732399</v>
      </c>
      <c r="H65">
        <v>19.834009929577501</v>
      </c>
      <c r="I65">
        <v>7.0422535211267601</v>
      </c>
      <c r="J65">
        <v>42.965915492957798</v>
      </c>
      <c r="K65">
        <v>16658.753333123899</v>
      </c>
      <c r="L65">
        <v>1270.74719870423</v>
      </c>
      <c r="M65">
        <v>1742.2019893798899</v>
      </c>
      <c r="N65">
        <v>0.85161831266407995</v>
      </c>
      <c r="O65">
        <v>0.19021405692051899</v>
      </c>
      <c r="P65">
        <v>4.4628157112312203E-4</v>
      </c>
      <c r="Q65">
        <v>12150.7518996156</v>
      </c>
      <c r="R65">
        <v>88.623661971830998</v>
      </c>
      <c r="S65">
        <v>63114.384607805099</v>
      </c>
      <c r="T65">
        <v>15.618345019611301</v>
      </c>
      <c r="U65">
        <v>14.3386898084637</v>
      </c>
      <c r="V65">
        <v>12.413380281690101</v>
      </c>
      <c r="W65">
        <v>102.369150857208</v>
      </c>
      <c r="X65">
        <v>9.8003358136555904E-2</v>
      </c>
      <c r="Y65">
        <v>0.204319764140103</v>
      </c>
      <c r="Z65">
        <v>0.344258039375759</v>
      </c>
      <c r="AA65">
        <v>199.393589321929</v>
      </c>
      <c r="AB65">
        <v>10.6877661635436</v>
      </c>
      <c r="AC65">
        <v>1.69694807608136</v>
      </c>
      <c r="AD65">
        <v>3.2738245458645698</v>
      </c>
      <c r="AE65">
        <v>1.64882687043859</v>
      </c>
      <c r="AF65">
        <v>89.366197183098606</v>
      </c>
      <c r="AG65">
        <v>1.33608445932249E-2</v>
      </c>
      <c r="AH65">
        <v>9.5181690140845099</v>
      </c>
      <c r="AI65">
        <v>3.1389668132880701</v>
      </c>
      <c r="AJ65">
        <v>-54127.394507042402</v>
      </c>
      <c r="AK65">
        <v>0.718765502499355</v>
      </c>
      <c r="AL65">
        <v>21169064.131971799</v>
      </c>
      <c r="AM65">
        <v>1270.74719870423</v>
      </c>
    </row>
    <row r="66" spans="1:39" ht="15" x14ac:dyDescent="0.25">
      <c r="A66" t="s">
        <v>146</v>
      </c>
      <c r="B66">
        <v>1303113.15384615</v>
      </c>
      <c r="C66">
        <v>0.63711520192134896</v>
      </c>
      <c r="D66">
        <v>1132926.6153846199</v>
      </c>
      <c r="E66">
        <v>8.2978327649000892E-3</v>
      </c>
      <c r="F66">
        <v>0.70634091454895098</v>
      </c>
      <c r="G66">
        <v>118.69230769230801</v>
      </c>
      <c r="H66">
        <v>63.458686769230802</v>
      </c>
      <c r="I66">
        <v>6.1246153846153897</v>
      </c>
      <c r="J66">
        <v>-17.9507692307693</v>
      </c>
      <c r="K66">
        <v>15195.975954334799</v>
      </c>
      <c r="L66">
        <v>1877.12470653846</v>
      </c>
      <c r="M66">
        <v>2467.0972273284201</v>
      </c>
      <c r="N66">
        <v>0.58820990770545301</v>
      </c>
      <c r="O66">
        <v>0.18921849407055799</v>
      </c>
      <c r="P66">
        <v>2.90323496246168E-3</v>
      </c>
      <c r="Q66">
        <v>11562.0663782007</v>
      </c>
      <c r="R66">
        <v>121.304615384615</v>
      </c>
      <c r="S66">
        <v>71319.805809912694</v>
      </c>
      <c r="T66">
        <v>16.2521560470779</v>
      </c>
      <c r="U66">
        <v>15.4744706175173</v>
      </c>
      <c r="V66">
        <v>18.038461538461501</v>
      </c>
      <c r="W66">
        <v>104.062350469083</v>
      </c>
      <c r="X66">
        <v>0.111790046200982</v>
      </c>
      <c r="Y66">
        <v>0.16264129085433199</v>
      </c>
      <c r="Z66">
        <v>0.27897479322226498</v>
      </c>
      <c r="AA66">
        <v>173.827842830565</v>
      </c>
      <c r="AB66">
        <v>7.6145407846331299</v>
      </c>
      <c r="AC66">
        <v>1.45611817942857</v>
      </c>
      <c r="AD66">
        <v>3.8782346662014602</v>
      </c>
      <c r="AE66">
        <v>1.56619834971532</v>
      </c>
      <c r="AF66">
        <v>158.538461538462</v>
      </c>
      <c r="AG66">
        <v>3.5872558075837897E-2</v>
      </c>
      <c r="AH66">
        <v>12.153076923076901</v>
      </c>
      <c r="AI66">
        <v>4.0725371801174299</v>
      </c>
      <c r="AJ66">
        <v>14874.416153846199</v>
      </c>
      <c r="AK66">
        <v>0.51627377394512997</v>
      </c>
      <c r="AL66">
        <v>28524741.903846201</v>
      </c>
      <c r="AM66">
        <v>1877.12470653846</v>
      </c>
    </row>
    <row r="67" spans="1:39" ht="15" x14ac:dyDescent="0.25">
      <c r="A67" t="s">
        <v>647</v>
      </c>
      <c r="B67">
        <v>-243673.25</v>
      </c>
      <c r="C67">
        <v>0.32140798000673099</v>
      </c>
      <c r="D67">
        <v>-304888.67499999999</v>
      </c>
      <c r="E67">
        <v>1.8994566625940599E-2</v>
      </c>
      <c r="F67">
        <v>0.77596717401230197</v>
      </c>
      <c r="G67">
        <v>25</v>
      </c>
      <c r="H67">
        <v>22.890208399999999</v>
      </c>
      <c r="I67">
        <v>15.064249999999999</v>
      </c>
      <c r="J67">
        <v>-12.510999999999999</v>
      </c>
      <c r="K67">
        <v>16758.6478574463</v>
      </c>
      <c r="L67">
        <v>1109.5990492000001</v>
      </c>
      <c r="M67">
        <v>1534.80693126505</v>
      </c>
      <c r="N67">
        <v>0.949347882358478</v>
      </c>
      <c r="O67">
        <v>0.17558409804917099</v>
      </c>
      <c r="P67">
        <v>1.2064259616707E-3</v>
      </c>
      <c r="Q67">
        <v>12115.777789179599</v>
      </c>
      <c r="R67">
        <v>79.930750000000003</v>
      </c>
      <c r="S67">
        <v>67303.179449085597</v>
      </c>
      <c r="T67">
        <v>15.0342640348051</v>
      </c>
      <c r="U67">
        <v>13.8820047253404</v>
      </c>
      <c r="V67">
        <v>11.675000000000001</v>
      </c>
      <c r="W67">
        <v>95.040603785867205</v>
      </c>
      <c r="X67">
        <v>0.108775468187202</v>
      </c>
      <c r="Y67">
        <v>0.209584612580823</v>
      </c>
      <c r="Z67">
        <v>0.32140698449945798</v>
      </c>
      <c r="AA67">
        <v>192.59436564412701</v>
      </c>
      <c r="AB67">
        <v>8.86061342396399</v>
      </c>
      <c r="AC67">
        <v>1.17344644266604</v>
      </c>
      <c r="AD67">
        <v>4.4844319527811001</v>
      </c>
      <c r="AE67">
        <v>1.06589560507931</v>
      </c>
      <c r="AF67">
        <v>118.825</v>
      </c>
      <c r="AG67">
        <v>1.8469730466392598E-2</v>
      </c>
      <c r="AH67">
        <v>5.43025</v>
      </c>
      <c r="AI67">
        <v>3.5221149510031999</v>
      </c>
      <c r="AJ67">
        <v>-160122.67675000001</v>
      </c>
      <c r="AK67">
        <v>0.66815676495544596</v>
      </c>
      <c r="AL67">
        <v>18595379.728500001</v>
      </c>
      <c r="AM67">
        <v>1109.5990492000001</v>
      </c>
    </row>
    <row r="68" spans="1:39" ht="15" x14ac:dyDescent="0.25">
      <c r="A68" t="s">
        <v>209</v>
      </c>
      <c r="B68">
        <v>586102.40466926096</v>
      </c>
      <c r="C68">
        <v>0.36423770880960399</v>
      </c>
      <c r="D68">
        <v>609233.87937743205</v>
      </c>
      <c r="E68">
        <v>3.3751482945230298E-3</v>
      </c>
      <c r="F68">
        <v>0.78773233403898901</v>
      </c>
      <c r="G68">
        <v>58.953307392996102</v>
      </c>
      <c r="H68">
        <v>117.763964688716</v>
      </c>
      <c r="I68">
        <v>5.6177431906614297</v>
      </c>
      <c r="J68">
        <v>3.15420233463009</v>
      </c>
      <c r="K68">
        <v>16033.692973597401</v>
      </c>
      <c r="L68">
        <v>1658.03578114786</v>
      </c>
      <c r="M68">
        <v>2108.98124666282</v>
      </c>
      <c r="N68">
        <v>0.43822820420458902</v>
      </c>
      <c r="O68">
        <v>0.161189505007683</v>
      </c>
      <c r="P68">
        <v>1.3802660211586701E-2</v>
      </c>
      <c r="Q68">
        <v>12605.3452093183</v>
      </c>
      <c r="R68">
        <v>118.492568093385</v>
      </c>
      <c r="S68">
        <v>69141.2476744999</v>
      </c>
      <c r="T68">
        <v>15.579824244834301</v>
      </c>
      <c r="U68">
        <v>13.9927407079332</v>
      </c>
      <c r="V68">
        <v>13.6264591439689</v>
      </c>
      <c r="W68">
        <v>121.67766869074801</v>
      </c>
      <c r="X68">
        <v>0.11188525793295601</v>
      </c>
      <c r="Y68">
        <v>0.183418735743755</v>
      </c>
      <c r="Z68">
        <v>0.29900108612737503</v>
      </c>
      <c r="AA68">
        <v>201.1914521098</v>
      </c>
      <c r="AB68">
        <v>9.1649342434775605</v>
      </c>
      <c r="AC68">
        <v>1.29453165495432</v>
      </c>
      <c r="AD68">
        <v>3.6137352828014402</v>
      </c>
      <c r="AE68">
        <v>1.1094833314633099</v>
      </c>
      <c r="AF68">
        <v>47.824902723735399</v>
      </c>
      <c r="AG68">
        <v>4.7673324047648E-2</v>
      </c>
      <c r="AH68">
        <v>28.647782101167302</v>
      </c>
      <c r="AI68">
        <v>4.9114560118466404</v>
      </c>
      <c r="AJ68">
        <v>-16233.5250972757</v>
      </c>
      <c r="AK68">
        <v>0.42858128933050899</v>
      </c>
      <c r="AL68">
        <v>26584436.654163402</v>
      </c>
      <c r="AM68">
        <v>1658.03578114786</v>
      </c>
    </row>
    <row r="69" spans="1:39" ht="15" x14ac:dyDescent="0.25">
      <c r="A69" t="s">
        <v>170</v>
      </c>
      <c r="B69">
        <v>424318.98425196903</v>
      </c>
      <c r="C69">
        <v>0.46563611133445598</v>
      </c>
      <c r="D69">
        <v>334180.85826771701</v>
      </c>
      <c r="E69">
        <v>4.6369838479713398E-3</v>
      </c>
      <c r="F69">
        <v>0.70969017081789498</v>
      </c>
      <c r="G69">
        <v>111.96850393700799</v>
      </c>
      <c r="H69">
        <v>33.770924874015797</v>
      </c>
      <c r="I69">
        <v>2.44629921259842</v>
      </c>
      <c r="J69">
        <v>-17.967401574803201</v>
      </c>
      <c r="K69">
        <v>16331.7840159351</v>
      </c>
      <c r="L69">
        <v>1044.97301914173</v>
      </c>
      <c r="M69">
        <v>1314.19618570381</v>
      </c>
      <c r="N69">
        <v>0.47397722559370198</v>
      </c>
      <c r="O69">
        <v>0.172704620806238</v>
      </c>
      <c r="P69">
        <v>1.8532258313392199E-3</v>
      </c>
      <c r="Q69">
        <v>12986.092819895501</v>
      </c>
      <c r="R69">
        <v>76.485984251968503</v>
      </c>
      <c r="S69">
        <v>63948.5669846362</v>
      </c>
      <c r="T69">
        <v>15.0392434618251</v>
      </c>
      <c r="U69">
        <v>13.662281127209701</v>
      </c>
      <c r="V69">
        <v>8.4299212598425193</v>
      </c>
      <c r="W69">
        <v>123.959997600411</v>
      </c>
      <c r="X69">
        <v>0.115107754649136</v>
      </c>
      <c r="Y69">
        <v>0.19082409610861001</v>
      </c>
      <c r="Z69">
        <v>0.31197287461515399</v>
      </c>
      <c r="AA69">
        <v>201.34690825508901</v>
      </c>
      <c r="AB69">
        <v>8.8972504108649808</v>
      </c>
      <c r="AC69">
        <v>1.03287959967165</v>
      </c>
      <c r="AD69">
        <v>3.8458964034554701</v>
      </c>
      <c r="AE69">
        <v>1.39313085480295</v>
      </c>
      <c r="AF69">
        <v>83.511811023622002</v>
      </c>
      <c r="AG69">
        <v>7.1114794861168703E-3</v>
      </c>
      <c r="AH69">
        <v>7.4153543307086602</v>
      </c>
      <c r="AI69">
        <v>4.4719078481658103</v>
      </c>
      <c r="AJ69">
        <v>31375.9150393698</v>
      </c>
      <c r="AK69">
        <v>0.50020497212628601</v>
      </c>
      <c r="AL69">
        <v>17066273.651102401</v>
      </c>
      <c r="AM69">
        <v>1044.97301914173</v>
      </c>
    </row>
    <row r="70" spans="1:39" ht="15" x14ac:dyDescent="0.25">
      <c r="A70" t="s">
        <v>663</v>
      </c>
      <c r="B70">
        <v>1334694.9391304301</v>
      </c>
      <c r="C70">
        <v>0.677287182012551</v>
      </c>
      <c r="D70">
        <v>1136552.2086956501</v>
      </c>
      <c r="E70">
        <v>4.4222255803768798E-4</v>
      </c>
      <c r="F70">
        <v>0.65895632187807296</v>
      </c>
      <c r="G70">
        <v>29.956521739130402</v>
      </c>
      <c r="H70">
        <v>7.1064158608695696</v>
      </c>
      <c r="I70">
        <v>0</v>
      </c>
      <c r="J70">
        <v>2.10434782608644E-2</v>
      </c>
      <c r="K70">
        <v>14656.6512764777</v>
      </c>
      <c r="L70">
        <v>656.08134681739205</v>
      </c>
      <c r="M70">
        <v>790.45676687638399</v>
      </c>
      <c r="N70">
        <v>0.23948201506533601</v>
      </c>
      <c r="O70">
        <v>0.16083539071549299</v>
      </c>
      <c r="P70">
        <v>2.2312837698722399E-3</v>
      </c>
      <c r="Q70">
        <v>12165.0619138898</v>
      </c>
      <c r="R70">
        <v>49.022695652173901</v>
      </c>
      <c r="S70">
        <v>61903.8385060336</v>
      </c>
      <c r="T70">
        <v>17.981556013984601</v>
      </c>
      <c r="U70">
        <v>13.3832164488143</v>
      </c>
      <c r="V70">
        <v>5.48</v>
      </c>
      <c r="W70">
        <v>119.72287350682301</v>
      </c>
      <c r="X70">
        <v>0.11104598261897899</v>
      </c>
      <c r="Y70">
        <v>0.18840058305459001</v>
      </c>
      <c r="Z70">
        <v>0.307267975496817</v>
      </c>
      <c r="AA70">
        <v>236.007279682866</v>
      </c>
      <c r="AB70">
        <v>7.15075935227825</v>
      </c>
      <c r="AC70">
        <v>1.3727608037627801</v>
      </c>
      <c r="AD70">
        <v>3.12708092062734</v>
      </c>
      <c r="AE70">
        <v>1.16497474056075</v>
      </c>
      <c r="AF70">
        <v>60.9652173913043</v>
      </c>
      <c r="AG70">
        <v>6.20560294152381E-2</v>
      </c>
      <c r="AH70">
        <v>6.0557391304347901</v>
      </c>
      <c r="AI70">
        <v>4.8222473074585999</v>
      </c>
      <c r="AJ70">
        <v>-21263.332434782398</v>
      </c>
      <c r="AK70">
        <v>0.65327412258051698</v>
      </c>
      <c r="AL70">
        <v>9615955.5093043502</v>
      </c>
      <c r="AM70">
        <v>656.08134681739205</v>
      </c>
    </row>
    <row r="71" spans="1:39" ht="15" x14ac:dyDescent="0.25">
      <c r="A71" t="s">
        <v>227</v>
      </c>
      <c r="B71">
        <v>404246.91031390103</v>
      </c>
      <c r="C71">
        <v>0.33544759418498798</v>
      </c>
      <c r="D71">
        <v>393632.56053811702</v>
      </c>
      <c r="E71">
        <v>4.7936671406500903E-3</v>
      </c>
      <c r="F71">
        <v>0.77362138600381003</v>
      </c>
      <c r="G71">
        <v>110.017937219731</v>
      </c>
      <c r="H71">
        <v>239.39272328251101</v>
      </c>
      <c r="I71">
        <v>41.201300448430501</v>
      </c>
      <c r="J71">
        <v>-36.046681614349701</v>
      </c>
      <c r="K71">
        <v>16187.740864020199</v>
      </c>
      <c r="L71">
        <v>1800.3614653273501</v>
      </c>
      <c r="M71">
        <v>2410.6480912290599</v>
      </c>
      <c r="N71">
        <v>1.2574339210653899E-2</v>
      </c>
      <c r="O71">
        <v>3.5923428421871999E-3</v>
      </c>
      <c r="P71">
        <v>0</v>
      </c>
      <c r="Q71">
        <v>12089.605682523401</v>
      </c>
      <c r="R71">
        <v>137.333946188341</v>
      </c>
      <c r="S71">
        <v>59392.782610356597</v>
      </c>
      <c r="T71">
        <v>15.6790083548106</v>
      </c>
      <c r="U71">
        <v>13.109369644547501</v>
      </c>
      <c r="V71">
        <v>16.809820627802701</v>
      </c>
      <c r="W71">
        <v>107.10176540192499</v>
      </c>
      <c r="X71">
        <v>0.121383869123462</v>
      </c>
      <c r="Y71">
        <v>0.226347675647109</v>
      </c>
      <c r="Z71">
        <v>0.35249099356314201</v>
      </c>
      <c r="AA71">
        <v>225.71897987682101</v>
      </c>
      <c r="AB71">
        <v>6.4351915536475799</v>
      </c>
      <c r="AC71">
        <v>1.08003548429019</v>
      </c>
      <c r="AD71">
        <v>3.3649054231359101</v>
      </c>
      <c r="AE71">
        <v>1.14410951501642</v>
      </c>
      <c r="AF71">
        <v>60.614349775784802</v>
      </c>
      <c r="AG71">
        <v>6.08987357916706E-2</v>
      </c>
      <c r="AH71">
        <v>28.6343049327354</v>
      </c>
      <c r="AI71">
        <v>4.2470983826704503</v>
      </c>
      <c r="AJ71">
        <v>-29402.265739911199</v>
      </c>
      <c r="AK71">
        <v>0.56753257412976499</v>
      </c>
      <c r="AL71">
        <v>29143784.862287</v>
      </c>
      <c r="AM71">
        <v>1800.3614653273501</v>
      </c>
    </row>
    <row r="72" spans="1:39" ht="15" x14ac:dyDescent="0.25">
      <c r="A72" t="s">
        <v>142</v>
      </c>
      <c r="B72">
        <v>-725006.09259259305</v>
      </c>
      <c r="C72">
        <v>0.41155020228133499</v>
      </c>
      <c r="D72">
        <v>-727002.31481481495</v>
      </c>
      <c r="E72">
        <v>8.3504574326813304E-3</v>
      </c>
      <c r="F72">
        <v>0.74697298694690095</v>
      </c>
      <c r="G72">
        <v>34.851851851851897</v>
      </c>
      <c r="H72">
        <v>51.167633302469099</v>
      </c>
      <c r="I72">
        <v>33.285740740740799</v>
      </c>
      <c r="J72">
        <v>-2.5711111111110401</v>
      </c>
      <c r="K72">
        <v>14734.1644677765</v>
      </c>
      <c r="L72">
        <v>1312.56398730247</v>
      </c>
      <c r="M72">
        <v>1687.22139177846</v>
      </c>
      <c r="N72">
        <v>0.69067622271437401</v>
      </c>
      <c r="O72">
        <v>0.153451869073119</v>
      </c>
      <c r="P72">
        <v>4.0887927374840399E-3</v>
      </c>
      <c r="Q72">
        <v>11462.3568416293</v>
      </c>
      <c r="R72">
        <v>90.391234567901293</v>
      </c>
      <c r="S72">
        <v>66155.569119287902</v>
      </c>
      <c r="T72">
        <v>12.522655288601401</v>
      </c>
      <c r="U72">
        <v>14.5209211222409</v>
      </c>
      <c r="V72">
        <v>11.8802469135802</v>
      </c>
      <c r="W72">
        <v>110.482887843188</v>
      </c>
      <c r="X72">
        <v>9.8213066193325302E-2</v>
      </c>
      <c r="Y72">
        <v>0.15961989981932601</v>
      </c>
      <c r="Z72">
        <v>0.266554516596546</v>
      </c>
      <c r="AA72">
        <v>189.95820295870999</v>
      </c>
      <c r="AB72">
        <v>7.6304703918851704</v>
      </c>
      <c r="AC72">
        <v>1.3864769887139601</v>
      </c>
      <c r="AD72">
        <v>3.2872487246926498</v>
      </c>
      <c r="AE72">
        <v>1.1961520795529501</v>
      </c>
      <c r="AF72">
        <v>90.376543209876502</v>
      </c>
      <c r="AG72">
        <v>4.8046010915631501E-2</v>
      </c>
      <c r="AH72">
        <v>11.612530864197501</v>
      </c>
      <c r="AI72">
        <v>3.6306230278099498</v>
      </c>
      <c r="AJ72">
        <v>-20097.286975308802</v>
      </c>
      <c r="AK72">
        <v>0.55156106496568302</v>
      </c>
      <c r="AL72">
        <v>19339533.663395099</v>
      </c>
      <c r="AM72">
        <v>1312.56398730247</v>
      </c>
    </row>
    <row r="73" spans="1:39" ht="15" x14ac:dyDescent="0.25">
      <c r="A73" t="s">
        <v>184</v>
      </c>
      <c r="B73">
        <v>1164877.81111111</v>
      </c>
      <c r="C73">
        <v>0.407415102452931</v>
      </c>
      <c r="D73">
        <v>1192970.16666667</v>
      </c>
      <c r="E73">
        <v>2.3518733167661801E-2</v>
      </c>
      <c r="F73">
        <v>0.68711265790727405</v>
      </c>
      <c r="G73">
        <v>61.125</v>
      </c>
      <c r="H73">
        <v>45.860860655555499</v>
      </c>
      <c r="I73">
        <v>5.2596666666666696</v>
      </c>
      <c r="J73">
        <v>-3.1667777777778099</v>
      </c>
      <c r="K73">
        <v>14522.586153407899</v>
      </c>
      <c r="L73">
        <v>1334.0861057777799</v>
      </c>
      <c r="M73">
        <v>1644.3051594742799</v>
      </c>
      <c r="N73">
        <v>0.49864629062633598</v>
      </c>
      <c r="O73">
        <v>0.15864403626410201</v>
      </c>
      <c r="P73">
        <v>4.7607141908226199E-3</v>
      </c>
      <c r="Q73">
        <v>11782.715814999099</v>
      </c>
      <c r="R73">
        <v>95.854111111111095</v>
      </c>
      <c r="S73">
        <v>64444.132183515001</v>
      </c>
      <c r="T73">
        <v>14.159596701932401</v>
      </c>
      <c r="U73">
        <v>13.9178809371186</v>
      </c>
      <c r="V73">
        <v>13.2111111111111</v>
      </c>
      <c r="W73">
        <v>100.98212743481901</v>
      </c>
      <c r="X73">
        <v>0.115317205370514</v>
      </c>
      <c r="Y73">
        <v>0.164260815934026</v>
      </c>
      <c r="Z73">
        <v>0.28320064736301498</v>
      </c>
      <c r="AA73">
        <v>206.672375381422</v>
      </c>
      <c r="AB73">
        <v>7.9417875836999299</v>
      </c>
      <c r="AC73">
        <v>1.6739607459082599</v>
      </c>
      <c r="AD73">
        <v>3.5553228058044901</v>
      </c>
      <c r="AE73">
        <v>1.1637032278949799</v>
      </c>
      <c r="AF73">
        <v>82.4</v>
      </c>
      <c r="AG73">
        <v>3.1312203313121602E-2</v>
      </c>
      <c r="AH73">
        <v>8.6488888888888908</v>
      </c>
      <c r="AI73">
        <v>4.06280670307906</v>
      </c>
      <c r="AJ73">
        <v>45311.9608888886</v>
      </c>
      <c r="AK73">
        <v>0.59951240731438404</v>
      </c>
      <c r="AL73">
        <v>19374380.4072222</v>
      </c>
      <c r="AM73">
        <v>1334.0861057777799</v>
      </c>
    </row>
    <row r="74" spans="1:39" ht="15" x14ac:dyDescent="0.25">
      <c r="A74" t="s">
        <v>249</v>
      </c>
      <c r="B74">
        <v>47196.166666666701</v>
      </c>
      <c r="C74">
        <v>0.45366490781786301</v>
      </c>
      <c r="D74">
        <v>11741.4197530864</v>
      </c>
      <c r="E74">
        <v>2.31758773592845E-3</v>
      </c>
      <c r="F74">
        <v>0.70869528262474601</v>
      </c>
      <c r="G74">
        <v>35.475308641975303</v>
      </c>
      <c r="H74">
        <v>79.534439098765404</v>
      </c>
      <c r="I74">
        <v>40.769506172839499</v>
      </c>
      <c r="J74">
        <v>5.4820370370369202</v>
      </c>
      <c r="K74">
        <v>16262.0998142179</v>
      </c>
      <c r="L74">
        <v>1118.3083811049401</v>
      </c>
      <c r="M74">
        <v>1499.6487875492101</v>
      </c>
      <c r="N74">
        <v>0.71296436989604794</v>
      </c>
      <c r="O74">
        <v>0.17030027256803101</v>
      </c>
      <c r="P74">
        <v>5.9062251780299902E-3</v>
      </c>
      <c r="Q74">
        <v>12126.8677490317</v>
      </c>
      <c r="R74">
        <v>92.5591358024691</v>
      </c>
      <c r="S74">
        <v>58395.829092245403</v>
      </c>
      <c r="T74">
        <v>14.800347859026401</v>
      </c>
      <c r="U74">
        <v>12.0820961800197</v>
      </c>
      <c r="V74">
        <v>9.0988271604938298</v>
      </c>
      <c r="W74">
        <v>122.90687155378799</v>
      </c>
      <c r="X74">
        <v>0.10458730749195801</v>
      </c>
      <c r="Y74">
        <v>0.19110286691117501</v>
      </c>
      <c r="Z74">
        <v>0.29987838953865997</v>
      </c>
      <c r="AA74">
        <v>198.533054713387</v>
      </c>
      <c r="AB74">
        <v>10.167830810602</v>
      </c>
      <c r="AC74">
        <v>1.95041011880999</v>
      </c>
      <c r="AD74">
        <v>4.8050247250074598</v>
      </c>
      <c r="AE74">
        <v>1.13050317546961</v>
      </c>
      <c r="AF74">
        <v>64.7777777777778</v>
      </c>
      <c r="AG74">
        <v>3.0315546840518601E-2</v>
      </c>
      <c r="AH74">
        <v>18.146358024691398</v>
      </c>
      <c r="AI74">
        <v>4.4706856642509996</v>
      </c>
      <c r="AJ74">
        <v>-109301.141296296</v>
      </c>
      <c r="AK74">
        <v>0.51309247084270704</v>
      </c>
      <c r="AL74">
        <v>18186042.5166049</v>
      </c>
      <c r="AM74">
        <v>1118.3083811049401</v>
      </c>
    </row>
    <row r="75" spans="1:39" ht="15" x14ac:dyDescent="0.25">
      <c r="A75" t="s">
        <v>180</v>
      </c>
      <c r="B75">
        <v>630150.38931297697</v>
      </c>
      <c r="C75">
        <v>0.46838433054009798</v>
      </c>
      <c r="D75">
        <v>559520.80916030495</v>
      </c>
      <c r="E75">
        <v>4.3008943488222797E-4</v>
      </c>
      <c r="F75">
        <v>0.71131250908393595</v>
      </c>
      <c r="G75">
        <v>31.0152671755725</v>
      </c>
      <c r="H75">
        <v>61.582167465648801</v>
      </c>
      <c r="I75">
        <v>3.6764885496183202</v>
      </c>
      <c r="J75">
        <v>19.891908396946398</v>
      </c>
      <c r="K75">
        <v>14548.2026614318</v>
      </c>
      <c r="L75">
        <v>1191.9741500305299</v>
      </c>
      <c r="M75">
        <v>1478.06204192212</v>
      </c>
      <c r="N75">
        <v>0.244402030725442</v>
      </c>
      <c r="O75">
        <v>0.16575202743298301</v>
      </c>
      <c r="P75">
        <v>5.10903863525633E-3</v>
      </c>
      <c r="Q75">
        <v>11732.3096121738</v>
      </c>
      <c r="R75">
        <v>84.109465648854993</v>
      </c>
      <c r="S75">
        <v>62316.377103084502</v>
      </c>
      <c r="T75">
        <v>14.780810902549799</v>
      </c>
      <c r="U75">
        <v>14.1717004243833</v>
      </c>
      <c r="V75">
        <v>13.496183206106901</v>
      </c>
      <c r="W75">
        <v>88.319351614253307</v>
      </c>
      <c r="X75">
        <v>0.115785337036815</v>
      </c>
      <c r="Y75">
        <v>0.14989670314473599</v>
      </c>
      <c r="Z75">
        <v>0.26932311440404499</v>
      </c>
      <c r="AA75">
        <v>175.691934484858</v>
      </c>
      <c r="AB75">
        <v>9.8480925752418909</v>
      </c>
      <c r="AC75">
        <v>1.5789769032296099</v>
      </c>
      <c r="AD75">
        <v>3.5312071876950601</v>
      </c>
      <c r="AE75">
        <v>1.1453012898095201</v>
      </c>
      <c r="AF75">
        <v>66.412213740458</v>
      </c>
      <c r="AG75">
        <v>3.1890845606184701E-2</v>
      </c>
      <c r="AH75">
        <v>11.346946564885499</v>
      </c>
      <c r="AI75">
        <v>4.3790036853006402</v>
      </c>
      <c r="AJ75">
        <v>-64887.597251908599</v>
      </c>
      <c r="AK75">
        <v>0.49799303626561697</v>
      </c>
      <c r="AL75">
        <v>17341081.501832101</v>
      </c>
      <c r="AM75">
        <v>1191.9741500305299</v>
      </c>
    </row>
    <row r="76" spans="1:39" ht="15" x14ac:dyDescent="0.25">
      <c r="A76" t="s">
        <v>288</v>
      </c>
      <c r="B76">
        <v>734848.12925170094</v>
      </c>
      <c r="C76">
        <v>0.58439255982627503</v>
      </c>
      <c r="D76">
        <v>730460.35374149703</v>
      </c>
      <c r="E76">
        <v>5.7995772885496399E-4</v>
      </c>
      <c r="F76">
        <v>0.66492333010770699</v>
      </c>
      <c r="G76">
        <v>42.040816326530603</v>
      </c>
      <c r="H76">
        <v>15.6394040428571</v>
      </c>
      <c r="I76">
        <v>3.12244897959184</v>
      </c>
      <c r="J76">
        <v>2.18619047619026</v>
      </c>
      <c r="K76">
        <v>14817.2062849788</v>
      </c>
      <c r="L76">
        <v>1029.7810651904799</v>
      </c>
      <c r="M76">
        <v>1288.1734227319901</v>
      </c>
      <c r="N76">
        <v>0.44583711666891201</v>
      </c>
      <c r="O76">
        <v>0.17136993141776699</v>
      </c>
      <c r="P76">
        <v>1.12293065085132E-2</v>
      </c>
      <c r="Q76">
        <v>11845.0498993621</v>
      </c>
      <c r="R76">
        <v>67.537414965986301</v>
      </c>
      <c r="S76">
        <v>68321.679520548001</v>
      </c>
      <c r="T76">
        <v>15.9630338436745</v>
      </c>
      <c r="U76">
        <v>15.2475641199637</v>
      </c>
      <c r="V76">
        <v>9.7393877551020402</v>
      </c>
      <c r="W76">
        <v>105.733655039149</v>
      </c>
      <c r="X76">
        <v>0.110748182550854</v>
      </c>
      <c r="Y76">
        <v>0.190372755802697</v>
      </c>
      <c r="Z76">
        <v>0.30951703366699901</v>
      </c>
      <c r="AA76">
        <v>180.885631845446</v>
      </c>
      <c r="AB76">
        <v>8.4820987075046901</v>
      </c>
      <c r="AC76">
        <v>1.2314199371033701</v>
      </c>
      <c r="AD76">
        <v>3.56651671429394</v>
      </c>
      <c r="AE76">
        <v>1.01149801922674</v>
      </c>
      <c r="AF76">
        <v>57.496598639455797</v>
      </c>
      <c r="AG76">
        <v>1.9958578060255298E-2</v>
      </c>
      <c r="AH76">
        <v>7.1936054421768603</v>
      </c>
      <c r="AI76">
        <v>4.5986893323086004</v>
      </c>
      <c r="AJ76">
        <v>-54131.360884353402</v>
      </c>
      <c r="AK76">
        <v>0.581643604567466</v>
      </c>
      <c r="AL76">
        <v>15258478.471292499</v>
      </c>
      <c r="AM76">
        <v>1029.7810651904799</v>
      </c>
    </row>
    <row r="77" spans="1:39" ht="15" x14ac:dyDescent="0.25">
      <c r="A77" t="s">
        <v>99</v>
      </c>
      <c r="B77">
        <v>603176.16040100297</v>
      </c>
      <c r="C77">
        <v>0.40311072237753098</v>
      </c>
      <c r="D77">
        <v>710642.48120300798</v>
      </c>
      <c r="E77">
        <v>2.2319178465235101E-3</v>
      </c>
      <c r="F77">
        <v>0.75458130960424397</v>
      </c>
      <c r="G77">
        <v>105.591478696742</v>
      </c>
      <c r="H77">
        <v>120.54772139599</v>
      </c>
      <c r="I77">
        <v>48.547167919799499</v>
      </c>
      <c r="J77">
        <v>-23.0679197994987</v>
      </c>
      <c r="K77">
        <v>14591.997645207901</v>
      </c>
      <c r="L77">
        <v>3026.0960014010002</v>
      </c>
      <c r="M77">
        <v>3845.38753881508</v>
      </c>
      <c r="N77">
        <v>0.57489394945459704</v>
      </c>
      <c r="O77">
        <v>0.14971223341311199</v>
      </c>
      <c r="P77">
        <v>1.8648585668690799E-2</v>
      </c>
      <c r="Q77">
        <v>11483.052171179401</v>
      </c>
      <c r="R77">
        <v>193.414636591479</v>
      </c>
      <c r="S77">
        <v>69631.438143980005</v>
      </c>
      <c r="T77">
        <v>16.936214534618902</v>
      </c>
      <c r="U77">
        <v>15.645641171369</v>
      </c>
      <c r="V77">
        <v>22.4009523809524</v>
      </c>
      <c r="W77">
        <v>135.08782796101599</v>
      </c>
      <c r="X77">
        <v>0.115554425308849</v>
      </c>
      <c r="Y77">
        <v>0.187958145535635</v>
      </c>
      <c r="Z77">
        <v>0.30727804773137701</v>
      </c>
      <c r="AA77">
        <v>182.791246342823</v>
      </c>
      <c r="AB77">
        <v>8.4659671309226106</v>
      </c>
      <c r="AC77">
        <v>1.27409098867082</v>
      </c>
      <c r="AD77">
        <v>3.78049810819358</v>
      </c>
      <c r="AE77">
        <v>0.97624735600060797</v>
      </c>
      <c r="AF77">
        <v>39.395989974937301</v>
      </c>
      <c r="AG77">
        <v>3.8907542167072297E-2</v>
      </c>
      <c r="AH77">
        <v>73.484210526315806</v>
      </c>
      <c r="AI77">
        <v>4.3635900502277396</v>
      </c>
      <c r="AJ77">
        <v>-155395.669849625</v>
      </c>
      <c r="AK77">
        <v>0.53452810500124703</v>
      </c>
      <c r="AL77">
        <v>44156785.726616502</v>
      </c>
      <c r="AM77">
        <v>3026.0960014010002</v>
      </c>
    </row>
    <row r="78" spans="1:39" ht="15" x14ac:dyDescent="0.25">
      <c r="A78" t="s">
        <v>97</v>
      </c>
      <c r="B78">
        <v>367066.14409221901</v>
      </c>
      <c r="C78">
        <v>0.28726030750062598</v>
      </c>
      <c r="D78">
        <v>170533.25072046099</v>
      </c>
      <c r="E78">
        <v>3.0047193231861002E-3</v>
      </c>
      <c r="F78">
        <v>0.77971544613937505</v>
      </c>
      <c r="G78">
        <v>102.274436090226</v>
      </c>
      <c r="H78">
        <v>142.39164471468899</v>
      </c>
      <c r="I78">
        <v>55.394265536723204</v>
      </c>
      <c r="J78">
        <v>14.485508474576401</v>
      </c>
      <c r="K78">
        <v>16521.588507828801</v>
      </c>
      <c r="L78">
        <v>3307.3983754604501</v>
      </c>
      <c r="M78">
        <v>4220.2848813004202</v>
      </c>
      <c r="N78">
        <v>0.44012975867409798</v>
      </c>
      <c r="O78">
        <v>0.16402757053872599</v>
      </c>
      <c r="P78">
        <v>3.6691465471525103E-2</v>
      </c>
      <c r="Q78">
        <v>12947.816682456199</v>
      </c>
      <c r="R78">
        <v>225.00197740113001</v>
      </c>
      <c r="S78">
        <v>77598.201332819503</v>
      </c>
      <c r="T78">
        <v>15.660100915622801</v>
      </c>
      <c r="U78">
        <v>14.6994191502774</v>
      </c>
      <c r="V78">
        <v>25.665762711864399</v>
      </c>
      <c r="W78">
        <v>128.864215437149</v>
      </c>
      <c r="X78">
        <v>0.109362599004932</v>
      </c>
      <c r="Y78">
        <v>0.159873605704377</v>
      </c>
      <c r="Z78">
        <v>0.29336214690624202</v>
      </c>
      <c r="AA78">
        <v>186.09957078224801</v>
      </c>
      <c r="AB78">
        <v>8.3288901038096892</v>
      </c>
      <c r="AC78">
        <v>1.2074884389485101</v>
      </c>
      <c r="AD78">
        <v>3.6017586512132702</v>
      </c>
      <c r="AE78">
        <v>0.89937774136544302</v>
      </c>
      <c r="AF78">
        <v>22.6666666666667</v>
      </c>
      <c r="AG78">
        <v>9.0377029394641706E-2</v>
      </c>
      <c r="AH78">
        <v>74.179745762711804</v>
      </c>
      <c r="AI78">
        <v>4.4816104917050898</v>
      </c>
      <c r="AJ78">
        <v>53741.125819210203</v>
      </c>
      <c r="AK78">
        <v>0.43329783138956102</v>
      </c>
      <c r="AL78">
        <v>54643474.990819201</v>
      </c>
      <c r="AM78">
        <v>3307.3983754604501</v>
      </c>
    </row>
    <row r="79" spans="1:39" ht="15" x14ac:dyDescent="0.25">
      <c r="A79" t="s">
        <v>191</v>
      </c>
      <c r="B79">
        <v>1829822.4270557</v>
      </c>
      <c r="C79">
        <v>0.55497170074736901</v>
      </c>
      <c r="D79">
        <v>1713449.84084881</v>
      </c>
      <c r="E79">
        <v>4.5675274189069604E-3</v>
      </c>
      <c r="F79">
        <v>0.68874991068382496</v>
      </c>
      <c r="G79">
        <v>41.527624309392301</v>
      </c>
      <c r="H79">
        <v>114.11872539787799</v>
      </c>
      <c r="I79">
        <v>33.292732095490699</v>
      </c>
      <c r="J79">
        <v>6.3997877984084104</v>
      </c>
      <c r="K79">
        <v>15849.8102078832</v>
      </c>
      <c r="L79">
        <v>1420.3438994801099</v>
      </c>
      <c r="M79">
        <v>1829.3783440320401</v>
      </c>
      <c r="N79">
        <v>0.66398816207967204</v>
      </c>
      <c r="O79">
        <v>0.15593540573174</v>
      </c>
      <c r="P79">
        <v>7.2590290658771503E-3</v>
      </c>
      <c r="Q79">
        <v>12305.9187347033</v>
      </c>
      <c r="R79">
        <v>100.26071618037101</v>
      </c>
      <c r="S79">
        <v>66133.667682056504</v>
      </c>
      <c r="T79">
        <v>18.692750386326999</v>
      </c>
      <c r="U79">
        <v>14.1665046250505</v>
      </c>
      <c r="V79">
        <v>13.3328116710875</v>
      </c>
      <c r="W79">
        <v>106.52996041038701</v>
      </c>
      <c r="X79">
        <v>0.113099139526547</v>
      </c>
      <c r="Y79">
        <v>0.16103053845604301</v>
      </c>
      <c r="Z79">
        <v>0.27853547099411702</v>
      </c>
      <c r="AA79">
        <v>205.69279506057501</v>
      </c>
      <c r="AB79">
        <v>9.8573182187336705</v>
      </c>
      <c r="AC79">
        <v>1.5252052476248299</v>
      </c>
      <c r="AD79">
        <v>3.91392280695122</v>
      </c>
      <c r="AE79">
        <v>1.2087066485748601</v>
      </c>
      <c r="AF79">
        <v>34.753315649867403</v>
      </c>
      <c r="AG79">
        <v>2.4169027090251299E-2</v>
      </c>
      <c r="AH79">
        <v>43.450718232044203</v>
      </c>
      <c r="AI79">
        <v>4.5992445474339698</v>
      </c>
      <c r="AJ79">
        <v>-27843.422625994499</v>
      </c>
      <c r="AK79">
        <v>0.56796278421058</v>
      </c>
      <c r="AL79">
        <v>22512181.236684401</v>
      </c>
      <c r="AM79">
        <v>1420.3438994801099</v>
      </c>
    </row>
    <row r="80" spans="1:39" ht="15" x14ac:dyDescent="0.25">
      <c r="A80" t="s">
        <v>148</v>
      </c>
      <c r="B80">
        <v>980885.77142857097</v>
      </c>
      <c r="C80">
        <v>0.38980654254014302</v>
      </c>
      <c r="D80">
        <v>956682.43571428605</v>
      </c>
      <c r="E80">
        <v>1.7009026218559702E-2</v>
      </c>
      <c r="F80">
        <v>0.73902849435815399</v>
      </c>
      <c r="G80">
        <v>91.592857142857099</v>
      </c>
      <c r="H80">
        <v>55.6710523357143</v>
      </c>
      <c r="I80">
        <v>7.35</v>
      </c>
      <c r="J80">
        <v>-6.3942142857144102</v>
      </c>
      <c r="K80">
        <v>13412.5330971237</v>
      </c>
      <c r="L80">
        <v>1869.3803441428599</v>
      </c>
      <c r="M80">
        <v>2331.8839625779401</v>
      </c>
      <c r="N80">
        <v>0.50593531642667</v>
      </c>
      <c r="O80">
        <v>0.146614719204468</v>
      </c>
      <c r="P80">
        <v>0.10365846882287499</v>
      </c>
      <c r="Q80">
        <v>10752.304205227199</v>
      </c>
      <c r="R80">
        <v>120.70307142857099</v>
      </c>
      <c r="S80">
        <v>67689.166966990393</v>
      </c>
      <c r="T80">
        <v>17.043772705511699</v>
      </c>
      <c r="U80">
        <v>15.4874297896313</v>
      </c>
      <c r="V80">
        <v>14.2197142857143</v>
      </c>
      <c r="W80">
        <v>131.46398771323501</v>
      </c>
      <c r="X80">
        <v>0.106654403609014</v>
      </c>
      <c r="Y80">
        <v>0.18190391365710401</v>
      </c>
      <c r="Z80">
        <v>0.29193059894849699</v>
      </c>
      <c r="AA80">
        <v>180.955000670918</v>
      </c>
      <c r="AB80">
        <v>10.743922322753001</v>
      </c>
      <c r="AC80">
        <v>1.31464223235448</v>
      </c>
      <c r="AD80">
        <v>3.6129236800857001</v>
      </c>
      <c r="AE80">
        <v>1.4829874714457101</v>
      </c>
      <c r="AF80">
        <v>72.785714285714306</v>
      </c>
      <c r="AG80">
        <v>1.6540998650038899E-2</v>
      </c>
      <c r="AH80">
        <v>13.746071428571399</v>
      </c>
      <c r="AI80">
        <v>4.0312442329923304</v>
      </c>
      <c r="AJ80">
        <v>29539.4777857136</v>
      </c>
      <c r="AK80">
        <v>0.44233467449391101</v>
      </c>
      <c r="AL80">
        <v>25073125.736928601</v>
      </c>
      <c r="AM80">
        <v>1869.3803441428599</v>
      </c>
    </row>
    <row r="81" spans="1:39" ht="15" x14ac:dyDescent="0.25">
      <c r="A81" t="s">
        <v>370</v>
      </c>
      <c r="B81">
        <v>1310215.0344827599</v>
      </c>
      <c r="C81">
        <v>0.53893478247869797</v>
      </c>
      <c r="D81">
        <v>1365286.5862069</v>
      </c>
      <c r="E81">
        <v>0</v>
      </c>
      <c r="F81">
        <v>0.79202225602686405</v>
      </c>
      <c r="G81">
        <v>58.620689655172399</v>
      </c>
      <c r="H81">
        <v>52.8559473793104</v>
      </c>
      <c r="I81">
        <v>2.8634482758620701</v>
      </c>
      <c r="J81">
        <v>74.063793103448305</v>
      </c>
      <c r="K81">
        <v>14317.0109396759</v>
      </c>
      <c r="L81">
        <v>2417.9383724137901</v>
      </c>
      <c r="M81">
        <v>3018.9080945680998</v>
      </c>
      <c r="N81">
        <v>0.31919974039211702</v>
      </c>
      <c r="O81">
        <v>0.17399672191240101</v>
      </c>
      <c r="P81">
        <v>1.9526271374920901E-2</v>
      </c>
      <c r="Q81">
        <v>11466.9440224423</v>
      </c>
      <c r="R81">
        <v>146.68448275862099</v>
      </c>
      <c r="S81">
        <v>74289.645810265996</v>
      </c>
      <c r="T81">
        <v>15.0616500346745</v>
      </c>
      <c r="U81">
        <v>16.483941088660899</v>
      </c>
      <c r="V81">
        <v>16.5293103448276</v>
      </c>
      <c r="W81">
        <v>146.28186669448201</v>
      </c>
      <c r="X81">
        <v>0.118480665070004</v>
      </c>
      <c r="Y81">
        <v>0.16562356884837001</v>
      </c>
      <c r="Z81">
        <v>0.294380962924778</v>
      </c>
      <c r="AA81">
        <v>224.437424981688</v>
      </c>
      <c r="AB81">
        <v>7.4655311260929196</v>
      </c>
      <c r="AC81">
        <v>1.02559490964315</v>
      </c>
      <c r="AD81">
        <v>2.58685582172631</v>
      </c>
      <c r="AE81">
        <v>1.1085610732631099</v>
      </c>
      <c r="AF81">
        <v>149.827586206897</v>
      </c>
      <c r="AG81">
        <v>1.7954999129956399E-2</v>
      </c>
      <c r="AH81">
        <v>6.86</v>
      </c>
      <c r="AI81">
        <v>4.6776488940006002</v>
      </c>
      <c r="AJ81">
        <v>7923.1937931024004</v>
      </c>
      <c r="AK81">
        <v>0.45341205809917301</v>
      </c>
      <c r="AL81">
        <v>34617650.129310302</v>
      </c>
      <c r="AM81">
        <v>2417.9383724137901</v>
      </c>
    </row>
    <row r="82" spans="1:39" ht="15" x14ac:dyDescent="0.25">
      <c r="A82" t="s">
        <v>310</v>
      </c>
      <c r="B82">
        <v>1422294.81111111</v>
      </c>
      <c r="C82">
        <v>0.62859454144981197</v>
      </c>
      <c r="D82">
        <v>1371238.9</v>
      </c>
      <c r="E82">
        <v>2.1208351157183902E-2</v>
      </c>
      <c r="F82">
        <v>0.67493261863532195</v>
      </c>
      <c r="G82">
        <v>51.422222222222203</v>
      </c>
      <c r="H82">
        <v>19.408698511111101</v>
      </c>
      <c r="I82">
        <v>0.72222222222222199</v>
      </c>
      <c r="J82">
        <v>-38.903888888888901</v>
      </c>
      <c r="K82">
        <v>13931.4437354538</v>
      </c>
      <c r="L82">
        <v>1361.74495724444</v>
      </c>
      <c r="M82">
        <v>1695.8086534723</v>
      </c>
      <c r="N82">
        <v>0.47794970397174602</v>
      </c>
      <c r="O82">
        <v>0.18498728982813401</v>
      </c>
      <c r="P82">
        <v>1.06545650046143E-2</v>
      </c>
      <c r="Q82">
        <v>11187.036470797701</v>
      </c>
      <c r="R82">
        <v>101.715444444444</v>
      </c>
      <c r="S82">
        <v>60726.200762694098</v>
      </c>
      <c r="T82">
        <v>14.727251078444301</v>
      </c>
      <c r="U82">
        <v>13.3877894815493</v>
      </c>
      <c r="V82">
        <v>11.744444444444399</v>
      </c>
      <c r="W82">
        <v>115.948009604541</v>
      </c>
      <c r="X82">
        <v>0.11380339538412999</v>
      </c>
      <c r="Y82">
        <v>0.15358223335792301</v>
      </c>
      <c r="Z82">
        <v>0.284537424181037</v>
      </c>
      <c r="AA82">
        <v>203.503786873808</v>
      </c>
      <c r="AB82">
        <v>6.3423983109939899</v>
      </c>
      <c r="AC82">
        <v>1.5738856059401101</v>
      </c>
      <c r="AD82">
        <v>3.2437258277323102</v>
      </c>
      <c r="AE82">
        <v>1.37116114516988</v>
      </c>
      <c r="AF82">
        <v>108.21111111111099</v>
      </c>
      <c r="AG82">
        <v>1.19571346807033E-2</v>
      </c>
      <c r="AH82">
        <v>7.0281111111111096</v>
      </c>
      <c r="AI82">
        <v>4.2637782851013499</v>
      </c>
      <c r="AJ82">
        <v>-5367.7522222219304</v>
      </c>
      <c r="AK82">
        <v>0.55811429074469998</v>
      </c>
      <c r="AL82">
        <v>18971073.253888901</v>
      </c>
      <c r="AM82">
        <v>1361.74495724444</v>
      </c>
    </row>
    <row r="83" spans="1:39" ht="15" x14ac:dyDescent="0.25">
      <c r="A83" t="s">
        <v>754</v>
      </c>
      <c r="B83">
        <v>1691706</v>
      </c>
      <c r="C83">
        <v>1.0094037464052601</v>
      </c>
      <c r="D83">
        <v>2006516</v>
      </c>
      <c r="E83">
        <v>0</v>
      </c>
      <c r="F83">
        <v>0.76521068696639805</v>
      </c>
      <c r="G83">
        <v>142</v>
      </c>
      <c r="H83">
        <v>45.626299000000003</v>
      </c>
      <c r="I83">
        <v>3</v>
      </c>
      <c r="J83">
        <v>-89.6</v>
      </c>
      <c r="K83">
        <v>19308.527084388701</v>
      </c>
      <c r="L83">
        <v>1661.993614</v>
      </c>
      <c r="M83">
        <v>2330.3885124081298</v>
      </c>
      <c r="N83">
        <v>0.98516401700205403</v>
      </c>
      <c r="O83">
        <v>0.188160151378295</v>
      </c>
      <c r="P83">
        <v>6.5441286346603302E-5</v>
      </c>
      <c r="Q83">
        <v>13770.514461058199</v>
      </c>
      <c r="R83">
        <v>131.30000000000001</v>
      </c>
      <c r="S83">
        <v>69561.698400609297</v>
      </c>
      <c r="T83">
        <v>18.004569687738002</v>
      </c>
      <c r="U83">
        <v>12.6579863975628</v>
      </c>
      <c r="V83">
        <v>15.2</v>
      </c>
      <c r="W83">
        <v>109.341685131579</v>
      </c>
      <c r="X83">
        <v>0.102266943042501</v>
      </c>
      <c r="Y83">
        <v>0.23471121683836699</v>
      </c>
      <c r="Z83">
        <v>0.33922939217674403</v>
      </c>
      <c r="AA83">
        <v>245.75365185488599</v>
      </c>
      <c r="AB83">
        <v>8.1890845923891096</v>
      </c>
      <c r="AC83">
        <v>1.14271463932367</v>
      </c>
      <c r="AD83">
        <v>3.5723383548664298</v>
      </c>
      <c r="AE83">
        <v>1.30565979068511</v>
      </c>
      <c r="AF83">
        <v>416</v>
      </c>
      <c r="AG83">
        <v>0</v>
      </c>
      <c r="AH83">
        <v>1.75</v>
      </c>
      <c r="AI83">
        <v>4.11490145730812</v>
      </c>
      <c r="AJ83">
        <v>-339239.9</v>
      </c>
      <c r="AK83">
        <v>0.68572599354297104</v>
      </c>
      <c r="AL83">
        <v>32090648.710000001</v>
      </c>
      <c r="AM83">
        <v>1661.993614</v>
      </c>
    </row>
    <row r="84" spans="1:39" ht="15" x14ac:dyDescent="0.25">
      <c r="A84" t="s">
        <v>182</v>
      </c>
      <c r="B84">
        <v>731666.47222222202</v>
      </c>
      <c r="C84">
        <v>0.28682988519936398</v>
      </c>
      <c r="D84">
        <v>733780.375</v>
      </c>
      <c r="E84">
        <v>4.2840628856866403E-3</v>
      </c>
      <c r="F84">
        <v>0.76787701946820897</v>
      </c>
      <c r="G84">
        <v>207.944444444444</v>
      </c>
      <c r="H84">
        <v>92.676809750000004</v>
      </c>
      <c r="I84">
        <v>7.9335416666666703</v>
      </c>
      <c r="J84">
        <v>4.3879166666666798</v>
      </c>
      <c r="K84">
        <v>13636.203086281001</v>
      </c>
      <c r="L84">
        <v>4428.1041521944398</v>
      </c>
      <c r="M84">
        <v>5416.1974268055501</v>
      </c>
      <c r="N84">
        <v>0.25783684411803398</v>
      </c>
      <c r="O84">
        <v>0.14103167907150799</v>
      </c>
      <c r="P84">
        <v>5.5748799285781102E-2</v>
      </c>
      <c r="Q84">
        <v>11148.5093227374</v>
      </c>
      <c r="R84">
        <v>254.36972222222201</v>
      </c>
      <c r="S84">
        <v>77883.061256799294</v>
      </c>
      <c r="T84">
        <v>16.8563147911341</v>
      </c>
      <c r="U84">
        <v>17.408141635371098</v>
      </c>
      <c r="V84">
        <v>27.9922222222222</v>
      </c>
      <c r="W84">
        <v>158.19051867483</v>
      </c>
      <c r="X84">
        <v>0.11219775396277699</v>
      </c>
      <c r="Y84">
        <v>0.168827661480665</v>
      </c>
      <c r="Z84">
        <v>0.287541163016799</v>
      </c>
      <c r="AA84">
        <v>148.601286149994</v>
      </c>
      <c r="AB84">
        <v>6.8651564759045698</v>
      </c>
      <c r="AC84">
        <v>1.3777625349263301</v>
      </c>
      <c r="AD84">
        <v>3.0287139563179899</v>
      </c>
      <c r="AE84">
        <v>1.0825628089289201</v>
      </c>
      <c r="AF84">
        <v>39.3125</v>
      </c>
      <c r="AG84">
        <v>6.9502158220827295E-2</v>
      </c>
      <c r="AH84">
        <v>95.592777777777798</v>
      </c>
      <c r="AI84">
        <v>4.6113500200344104</v>
      </c>
      <c r="AJ84">
        <v>174892.43048611001</v>
      </c>
      <c r="AK84">
        <v>0.41102487525912301</v>
      </c>
      <c r="AL84">
        <v>60382527.506527796</v>
      </c>
      <c r="AM84">
        <v>4428.1041521944398</v>
      </c>
    </row>
    <row r="85" spans="1:39" ht="15" x14ac:dyDescent="0.25">
      <c r="A85" t="s">
        <v>118</v>
      </c>
      <c r="B85">
        <v>1405088.9024390201</v>
      </c>
      <c r="C85">
        <v>0.61172814789407004</v>
      </c>
      <c r="D85">
        <v>1445455.9918699199</v>
      </c>
      <c r="E85">
        <v>3.8586919872210502E-4</v>
      </c>
      <c r="F85">
        <v>0.67872691149349496</v>
      </c>
      <c r="G85">
        <v>67.926829268292707</v>
      </c>
      <c r="H85">
        <v>31.634451252032498</v>
      </c>
      <c r="I85">
        <v>0.53658536585365901</v>
      </c>
      <c r="J85">
        <v>10.583414634146299</v>
      </c>
      <c r="K85">
        <v>14932.7378462301</v>
      </c>
      <c r="L85">
        <v>1258.7253294959401</v>
      </c>
      <c r="M85">
        <v>1566.40756867251</v>
      </c>
      <c r="N85">
        <v>0.50913446239426696</v>
      </c>
      <c r="O85">
        <v>0.163839007486655</v>
      </c>
      <c r="P85">
        <v>2.4261548484120501E-3</v>
      </c>
      <c r="Q85">
        <v>11999.5687850907</v>
      </c>
      <c r="R85">
        <v>87.0337398373984</v>
      </c>
      <c r="S85">
        <v>60852.352108097599</v>
      </c>
      <c r="T85">
        <v>16.309906913961999</v>
      </c>
      <c r="U85">
        <v>14.462498472978</v>
      </c>
      <c r="V85">
        <v>11.6219512195122</v>
      </c>
      <c r="W85">
        <v>108.30585206575699</v>
      </c>
      <c r="X85">
        <v>0.123458109402103</v>
      </c>
      <c r="Y85">
        <v>0.194104979700919</v>
      </c>
      <c r="Z85">
        <v>0.321394080559255</v>
      </c>
      <c r="AA85">
        <v>189.400258223527</v>
      </c>
      <c r="AB85">
        <v>8.9718384509082494</v>
      </c>
      <c r="AC85">
        <v>1.53543458762523</v>
      </c>
      <c r="AD85">
        <v>4.2359076946224503</v>
      </c>
      <c r="AE85">
        <v>1.3353556951332</v>
      </c>
      <c r="AF85">
        <v>111.292682926829</v>
      </c>
      <c r="AG85">
        <v>1.8348962728742799E-2</v>
      </c>
      <c r="AH85">
        <v>9.4858536585365894</v>
      </c>
      <c r="AI85">
        <v>3.64385740669448</v>
      </c>
      <c r="AJ85">
        <v>-44530.964471544801</v>
      </c>
      <c r="AK85">
        <v>0.55723497808058697</v>
      </c>
      <c r="AL85">
        <v>18796215.3657724</v>
      </c>
      <c r="AM85">
        <v>1258.7253294959401</v>
      </c>
    </row>
    <row r="86" spans="1:39" ht="15" x14ac:dyDescent="0.25">
      <c r="A86" t="s">
        <v>266</v>
      </c>
      <c r="B86">
        <v>951692.74778761098</v>
      </c>
      <c r="C86">
        <v>0.57530422904325296</v>
      </c>
      <c r="D86">
        <v>855480.55752212403</v>
      </c>
      <c r="E86">
        <v>0</v>
      </c>
      <c r="F86">
        <v>0.74638319787308705</v>
      </c>
      <c r="G86">
        <v>108.73366834170901</v>
      </c>
      <c r="H86">
        <v>35.182270238938003</v>
      </c>
      <c r="I86">
        <v>6.5698230088496103</v>
      </c>
      <c r="J86">
        <v>24.8593362831859</v>
      </c>
      <c r="K86">
        <v>15176.396974109401</v>
      </c>
      <c r="L86">
        <v>1406.2866884380501</v>
      </c>
      <c r="M86">
        <v>1684.28350679459</v>
      </c>
      <c r="N86">
        <v>0.42531433652287598</v>
      </c>
      <c r="O86">
        <v>0.135352299939837</v>
      </c>
      <c r="P86">
        <v>1.7905777436974898E-2</v>
      </c>
      <c r="Q86">
        <v>12671.480161768601</v>
      </c>
      <c r="R86">
        <v>99.225840707964593</v>
      </c>
      <c r="S86">
        <v>65853.770495392702</v>
      </c>
      <c r="T86">
        <v>16.5584988923097</v>
      </c>
      <c r="U86">
        <v>14.172585270171201</v>
      </c>
      <c r="V86">
        <v>12.513495575221199</v>
      </c>
      <c r="W86">
        <v>112.381602725199</v>
      </c>
      <c r="X86">
        <v>0.117993203346548</v>
      </c>
      <c r="Y86">
        <v>0.18642834431202901</v>
      </c>
      <c r="Z86">
        <v>0.310172359184061</v>
      </c>
      <c r="AA86">
        <v>193.39671483756399</v>
      </c>
      <c r="AB86">
        <v>8.0172143148862798</v>
      </c>
      <c r="AC86">
        <v>1.4509560804494901</v>
      </c>
      <c r="AD86">
        <v>3.2769480874774302</v>
      </c>
      <c r="AE86">
        <v>1.1164661059574901</v>
      </c>
      <c r="AF86">
        <v>57.331858407079601</v>
      </c>
      <c r="AG86">
        <v>7.7579064353226201E-2</v>
      </c>
      <c r="AH86">
        <v>14.3566371681415</v>
      </c>
      <c r="AI86">
        <v>4.22103179157362</v>
      </c>
      <c r="AJ86">
        <v>19538.5149115034</v>
      </c>
      <c r="AK86">
        <v>0.51192535708503095</v>
      </c>
      <c r="AL86">
        <v>21342365.0431416</v>
      </c>
      <c r="AM86">
        <v>1406.2866884380501</v>
      </c>
    </row>
    <row r="87" spans="1:39" ht="15" x14ac:dyDescent="0.25">
      <c r="A87" t="s">
        <v>129</v>
      </c>
      <c r="B87">
        <v>323182.52666666702</v>
      </c>
      <c r="C87">
        <v>0.59897406402030795</v>
      </c>
      <c r="D87">
        <v>345992.23333333299</v>
      </c>
      <c r="E87">
        <v>3.6240961502535299E-3</v>
      </c>
      <c r="F87">
        <v>0.76612825340329005</v>
      </c>
      <c r="G87">
        <v>38.426666666666698</v>
      </c>
      <c r="H87">
        <v>11.83223046</v>
      </c>
      <c r="I87">
        <v>7.4800000000000005E-2</v>
      </c>
      <c r="J87">
        <v>-8.6787333333333105</v>
      </c>
      <c r="K87">
        <v>16076.926188638599</v>
      </c>
      <c r="L87">
        <v>636.22321222666699</v>
      </c>
      <c r="M87">
        <v>785.17437078017304</v>
      </c>
      <c r="N87">
        <v>0.397100857872069</v>
      </c>
      <c r="O87">
        <v>0.18013863283227</v>
      </c>
      <c r="P87">
        <v>5.4982697468034698E-3</v>
      </c>
      <c r="Q87">
        <v>13027.059979432701</v>
      </c>
      <c r="R87">
        <v>51.123266666666701</v>
      </c>
      <c r="S87">
        <v>63520.108132109497</v>
      </c>
      <c r="T87">
        <v>14.443260668006401</v>
      </c>
      <c r="U87">
        <v>12.444885738130999</v>
      </c>
      <c r="V87">
        <v>7.5377333333333301</v>
      </c>
      <c r="W87">
        <v>84.405110142748498</v>
      </c>
      <c r="X87">
        <v>0.11644682158951</v>
      </c>
      <c r="Y87">
        <v>0.18224506588769701</v>
      </c>
      <c r="Z87">
        <v>0.30347227125022502</v>
      </c>
      <c r="AA87">
        <v>219.75343031577799</v>
      </c>
      <c r="AB87">
        <v>8.4410355669878196</v>
      </c>
      <c r="AC87">
        <v>1.48366450765992</v>
      </c>
      <c r="AD87">
        <v>3.2897323915622998</v>
      </c>
      <c r="AE87">
        <v>1.10765283955865</v>
      </c>
      <c r="AF87">
        <v>65.2</v>
      </c>
      <c r="AG87">
        <v>2.5637253994879101E-2</v>
      </c>
      <c r="AH87">
        <v>4.5288000000000004</v>
      </c>
      <c r="AI87">
        <v>4.8314816464183501</v>
      </c>
      <c r="AJ87">
        <v>-5967.3652666666903</v>
      </c>
      <c r="AK87">
        <v>0.56284794242676495</v>
      </c>
      <c r="AL87">
        <v>10228513.6224667</v>
      </c>
      <c r="AM87">
        <v>636.22321222666699</v>
      </c>
    </row>
    <row r="88" spans="1:39" ht="15" x14ac:dyDescent="0.25">
      <c r="A88" t="s">
        <v>123</v>
      </c>
      <c r="B88">
        <v>2123446.3333333302</v>
      </c>
      <c r="C88">
        <v>0.51326673203156703</v>
      </c>
      <c r="D88">
        <v>1970516.57142857</v>
      </c>
      <c r="E88">
        <v>5.2831841461349997E-3</v>
      </c>
      <c r="F88">
        <v>0.75713382639640103</v>
      </c>
      <c r="G88">
        <v>57.829545454545503</v>
      </c>
      <c r="H88">
        <v>49.449641823863701</v>
      </c>
      <c r="I88">
        <v>6.54960227272728</v>
      </c>
      <c r="J88">
        <v>38.472556818181701</v>
      </c>
      <c r="K88">
        <v>14998.1931988448</v>
      </c>
      <c r="L88">
        <v>2098.74532784659</v>
      </c>
      <c r="M88">
        <v>2531.3675176853799</v>
      </c>
      <c r="N88">
        <v>0.29076155371957102</v>
      </c>
      <c r="O88">
        <v>0.134717658801766</v>
      </c>
      <c r="P88">
        <v>1.29453356731187E-2</v>
      </c>
      <c r="Q88">
        <v>12434.9339565667</v>
      </c>
      <c r="R88">
        <v>142.56539772727299</v>
      </c>
      <c r="S88">
        <v>74390.716394111005</v>
      </c>
      <c r="T88">
        <v>14.7014268969863</v>
      </c>
      <c r="U88">
        <v>14.7212813298601</v>
      </c>
      <c r="V88">
        <v>15.817272727272799</v>
      </c>
      <c r="W88">
        <v>132.686928020648</v>
      </c>
      <c r="X88">
        <v>0.11132643733117301</v>
      </c>
      <c r="Y88">
        <v>0.168022314896318</v>
      </c>
      <c r="Z88">
        <v>0.283326132093423</v>
      </c>
      <c r="AA88">
        <v>172.01529982134701</v>
      </c>
      <c r="AB88">
        <v>7.9796194784389396</v>
      </c>
      <c r="AC88">
        <v>1.5095125845014199</v>
      </c>
      <c r="AD88">
        <v>3.97044365771692</v>
      </c>
      <c r="AE88">
        <v>1.18167556591278</v>
      </c>
      <c r="AF88">
        <v>54.3125</v>
      </c>
      <c r="AG88">
        <v>4.1385688427063499E-2</v>
      </c>
      <c r="AH88">
        <v>34.372613636363603</v>
      </c>
      <c r="AI88">
        <v>4.6960169689354103</v>
      </c>
      <c r="AJ88">
        <v>17820.552215908399</v>
      </c>
      <c r="AK88">
        <v>0.434122858366009</v>
      </c>
      <c r="AL88">
        <v>31477387.902215902</v>
      </c>
      <c r="AM88">
        <v>2098.74532784659</v>
      </c>
    </row>
    <row r="89" spans="1:39" ht="15" x14ac:dyDescent="0.25">
      <c r="A89" t="s">
        <v>346</v>
      </c>
      <c r="B89">
        <v>446164.41379310301</v>
      </c>
      <c r="C89">
        <v>0.39662763559998498</v>
      </c>
      <c r="D89">
        <v>476894.48275862099</v>
      </c>
      <c r="E89">
        <v>3.30010508616681E-3</v>
      </c>
      <c r="F89">
        <v>0.705273406078748</v>
      </c>
      <c r="G89">
        <v>27.879310344827601</v>
      </c>
      <c r="H89">
        <v>20.9938195862069</v>
      </c>
      <c r="I89">
        <v>3.89</v>
      </c>
      <c r="J89">
        <v>43.151724137930998</v>
      </c>
      <c r="K89">
        <v>16052.6906718759</v>
      </c>
      <c r="L89">
        <v>894.29830768965496</v>
      </c>
      <c r="M89">
        <v>1084.7378802093899</v>
      </c>
      <c r="N89">
        <v>0.39069768691252998</v>
      </c>
      <c r="O89">
        <v>0.15636554692947799</v>
      </c>
      <c r="P89">
        <v>5.9501522483630699E-3</v>
      </c>
      <c r="Q89">
        <v>13234.436045464699</v>
      </c>
      <c r="R89">
        <v>68.211206896551701</v>
      </c>
      <c r="S89">
        <v>62079.551979778902</v>
      </c>
      <c r="T89">
        <v>16.350584518167501</v>
      </c>
      <c r="U89">
        <v>13.1107240053081</v>
      </c>
      <c r="V89">
        <v>8.0939655172413794</v>
      </c>
      <c r="W89">
        <v>110.48951293215499</v>
      </c>
      <c r="X89">
        <v>0.11358456918811</v>
      </c>
      <c r="Y89">
        <v>0.21030065205346801</v>
      </c>
      <c r="Z89">
        <v>0.32617964846998698</v>
      </c>
      <c r="AA89">
        <v>187.68222539225701</v>
      </c>
      <c r="AB89">
        <v>14.554184239953701</v>
      </c>
      <c r="AC89">
        <v>1.4312030400579501</v>
      </c>
      <c r="AD89">
        <v>3.45771951791001</v>
      </c>
      <c r="AE89">
        <v>1.1189632048245499</v>
      </c>
      <c r="AF89">
        <v>105.465517241379</v>
      </c>
      <c r="AG89">
        <v>8.4666655369898106E-2</v>
      </c>
      <c r="AH89">
        <v>3.3070689655172401</v>
      </c>
      <c r="AI89">
        <v>4.9572529660696798</v>
      </c>
      <c r="AJ89">
        <v>-5432.5039655172704</v>
      </c>
      <c r="AK89">
        <v>0.49536364963910001</v>
      </c>
      <c r="AL89">
        <v>14355894.101724099</v>
      </c>
      <c r="AM89">
        <v>894.29830768965496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59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9.140625" style="34"/>
    <col min="2" max="12" width="9.42578125" style="34" bestFit="1" customWidth="1"/>
    <col min="13" max="13" width="9.42578125" style="34" customWidth="1"/>
    <col min="14" max="37" width="9.42578125" style="34" bestFit="1" customWidth="1"/>
    <col min="38" max="38" width="10" style="34" bestFit="1" customWidth="1"/>
    <col min="39" max="39" width="9.42578125" style="34" bestFit="1" customWidth="1"/>
    <col min="40" max="16384" width="9.140625" style="34"/>
  </cols>
  <sheetData>
    <row r="1" spans="1:39" x14ac:dyDescent="0.2">
      <c r="A1" s="33" t="s">
        <v>871</v>
      </c>
      <c r="B1" s="33" t="s">
        <v>850</v>
      </c>
      <c r="C1" s="33" t="s">
        <v>66</v>
      </c>
      <c r="D1" s="33" t="s">
        <v>851</v>
      </c>
      <c r="E1" s="33" t="s">
        <v>68</v>
      </c>
      <c r="F1" s="33" t="s">
        <v>69</v>
      </c>
      <c r="G1" s="33" t="s">
        <v>852</v>
      </c>
      <c r="H1" s="33" t="s">
        <v>869</v>
      </c>
      <c r="I1" s="33" t="s">
        <v>870</v>
      </c>
      <c r="J1" s="33" t="s">
        <v>64</v>
      </c>
      <c r="K1" s="33" t="s">
        <v>853</v>
      </c>
      <c r="L1" s="33" t="s">
        <v>854</v>
      </c>
      <c r="M1" s="33" t="s">
        <v>910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861</v>
      </c>
      <c r="U1" s="33" t="s">
        <v>78</v>
      </c>
      <c r="V1" s="33" t="s">
        <v>862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863</v>
      </c>
      <c r="AF1" s="33" t="s">
        <v>864</v>
      </c>
      <c r="AG1" s="33" t="s">
        <v>865</v>
      </c>
      <c r="AH1" s="33" t="s">
        <v>866</v>
      </c>
      <c r="AI1" s="33" t="s">
        <v>90</v>
      </c>
      <c r="AJ1" s="33" t="s">
        <v>91</v>
      </c>
      <c r="AK1" s="33" t="s">
        <v>92</v>
      </c>
      <c r="AL1" s="33" t="s">
        <v>867</v>
      </c>
      <c r="AM1" s="33" t="s">
        <v>868</v>
      </c>
    </row>
    <row r="2" spans="1:39" ht="15" x14ac:dyDescent="0.25">
      <c r="A2" t="s">
        <v>94</v>
      </c>
      <c r="B2">
        <v>7372</v>
      </c>
      <c r="C2">
        <v>0.51809967985440897</v>
      </c>
      <c r="D2">
        <v>64784.9</v>
      </c>
      <c r="E2">
        <v>1.0314990179034899E-2</v>
      </c>
      <c r="F2">
        <v>0.72201081232592101</v>
      </c>
      <c r="G2">
        <v>45.882352941176499</v>
      </c>
      <c r="H2">
        <v>26.608101449999999</v>
      </c>
      <c r="I2">
        <v>4.4524999999999997</v>
      </c>
      <c r="J2">
        <v>-15.413500000000001</v>
      </c>
      <c r="K2">
        <v>17578.588483252399</v>
      </c>
      <c r="L2">
        <v>1004.8963758</v>
      </c>
      <c r="M2">
        <v>1384.9112756622701</v>
      </c>
      <c r="N2">
        <v>0.90990210420659401</v>
      </c>
      <c r="O2">
        <v>0.18013372399307601</v>
      </c>
      <c r="P2">
        <v>4.8768326944144202E-4</v>
      </c>
      <c r="Q2">
        <v>12755.0841479377</v>
      </c>
      <c r="R2">
        <v>79.691500000000005</v>
      </c>
      <c r="S2">
        <v>63052.240471066601</v>
      </c>
      <c r="T2">
        <v>14.9909337884216</v>
      </c>
      <c r="U2">
        <v>12.6098313596808</v>
      </c>
      <c r="V2">
        <v>11.461</v>
      </c>
      <c r="W2">
        <v>87.679641898612701</v>
      </c>
      <c r="X2">
        <v>0.105170007387175</v>
      </c>
      <c r="Y2">
        <v>0.188475865839382</v>
      </c>
      <c r="Z2">
        <v>0.29717510970921501</v>
      </c>
      <c r="AA2">
        <v>221.79824245316999</v>
      </c>
      <c r="AB2">
        <v>9.3813524733129405</v>
      </c>
      <c r="AC2">
        <v>1.54796749658175</v>
      </c>
      <c r="AD2">
        <v>4.1373167798980903</v>
      </c>
      <c r="AE2">
        <v>1.29163802554102</v>
      </c>
      <c r="AF2">
        <v>143.44999999999999</v>
      </c>
      <c r="AG2">
        <v>1.8315521449595199E-2</v>
      </c>
      <c r="AH2">
        <v>5.1565000000000003</v>
      </c>
      <c r="AI2">
        <v>3.78246721670549</v>
      </c>
      <c r="AJ2">
        <v>-131682.34849999999</v>
      </c>
      <c r="AK2">
        <v>0.64127065344676903</v>
      </c>
      <c r="AL2">
        <v>17664659.8585</v>
      </c>
      <c r="AM2">
        <v>1004.8963758</v>
      </c>
    </row>
    <row r="3" spans="1:39" ht="15" x14ac:dyDescent="0.25">
      <c r="A3" t="s">
        <v>96</v>
      </c>
      <c r="B3">
        <v>12931551.6</v>
      </c>
      <c r="C3">
        <v>0.33894714748717197</v>
      </c>
      <c r="D3">
        <v>11473052.699999999</v>
      </c>
      <c r="E3">
        <v>1.8995303197900298E-2</v>
      </c>
      <c r="F3">
        <v>0.75457058330703697</v>
      </c>
      <c r="G3">
        <v>290</v>
      </c>
      <c r="H3">
        <v>3689.03530155</v>
      </c>
      <c r="I3">
        <v>1376.2460000000001</v>
      </c>
      <c r="J3">
        <v>-199.86500000000001</v>
      </c>
      <c r="K3">
        <v>20232.623614063199</v>
      </c>
      <c r="L3">
        <v>12632.862791400001</v>
      </c>
      <c r="M3">
        <v>18568.721115296801</v>
      </c>
      <c r="N3">
        <v>0.92159446184088301</v>
      </c>
      <c r="O3">
        <v>0.205560208982703</v>
      </c>
      <c r="P3">
        <v>0.119485417286221</v>
      </c>
      <c r="Q3">
        <v>13764.866004473601</v>
      </c>
      <c r="R3">
        <v>863.86199999999997</v>
      </c>
      <c r="S3">
        <v>76929.542863906507</v>
      </c>
      <c r="T3">
        <v>13.480162340744201</v>
      </c>
      <c r="U3">
        <v>14.6237047021399</v>
      </c>
      <c r="V3">
        <v>145.31200000000001</v>
      </c>
      <c r="W3">
        <v>86.936129097390406</v>
      </c>
      <c r="X3">
        <v>0.11714813652518299</v>
      </c>
      <c r="Y3">
        <v>0.154633789540181</v>
      </c>
      <c r="Z3">
        <v>0.27898478528971199</v>
      </c>
      <c r="AA3">
        <v>197.51124437911199</v>
      </c>
      <c r="AB3">
        <v>11.746236046306899</v>
      </c>
      <c r="AC3">
        <v>1.5186010211602201</v>
      </c>
      <c r="AD3">
        <v>4.2305151149390898</v>
      </c>
      <c r="AE3">
        <v>0.81220183969757498</v>
      </c>
      <c r="AF3">
        <v>43.4</v>
      </c>
      <c r="AG3">
        <v>0.18513855872332499</v>
      </c>
      <c r="AH3">
        <v>127.833</v>
      </c>
      <c r="AI3">
        <v>3.8419623867489001</v>
      </c>
      <c r="AJ3">
        <v>199745.75449999599</v>
      </c>
      <c r="AK3">
        <v>0.61457770590358196</v>
      </c>
      <c r="AL3">
        <v>255595958.02649999</v>
      </c>
      <c r="AM3">
        <v>12632.862791400001</v>
      </c>
    </row>
    <row r="4" spans="1:39" ht="15" x14ac:dyDescent="0.25">
      <c r="A4" t="s">
        <v>98</v>
      </c>
      <c r="B4">
        <v>1921401.75</v>
      </c>
      <c r="C4">
        <v>0.37250566500201898</v>
      </c>
      <c r="D4">
        <v>1769003.1</v>
      </c>
      <c r="E4">
        <v>2.5381610137925601E-3</v>
      </c>
      <c r="F4">
        <v>0.71446133982318405</v>
      </c>
      <c r="G4">
        <v>83.3333333333333</v>
      </c>
      <c r="H4">
        <v>347.31680920000002</v>
      </c>
      <c r="I4">
        <v>147.04150000000001</v>
      </c>
      <c r="J4">
        <v>-196.7945</v>
      </c>
      <c r="K4">
        <v>17267.347986188001</v>
      </c>
      <c r="L4">
        <v>2955.2129218</v>
      </c>
      <c r="M4">
        <v>4285.7711278125998</v>
      </c>
      <c r="N4">
        <v>0.87660400353559398</v>
      </c>
      <c r="O4">
        <v>0.17978714460154099</v>
      </c>
      <c r="P4">
        <v>3.7387362543306303E-2</v>
      </c>
      <c r="Q4">
        <v>11906.536390347201</v>
      </c>
      <c r="R4">
        <v>214.452</v>
      </c>
      <c r="S4">
        <v>67293.734628261795</v>
      </c>
      <c r="T4">
        <v>14.4193106149628</v>
      </c>
      <c r="U4">
        <v>13.7803001221719</v>
      </c>
      <c r="V4">
        <v>28.325500000000002</v>
      </c>
      <c r="W4">
        <v>104.33047684242101</v>
      </c>
      <c r="X4">
        <v>0.11158432875770501</v>
      </c>
      <c r="Y4">
        <v>0.18103443237344299</v>
      </c>
      <c r="Z4">
        <v>0.29640152232191203</v>
      </c>
      <c r="AA4">
        <v>198.29429063374201</v>
      </c>
      <c r="AB4">
        <v>11.8992979996565</v>
      </c>
      <c r="AC4">
        <v>1.5114418256529401</v>
      </c>
      <c r="AD4">
        <v>3.9048831117171399</v>
      </c>
      <c r="AE4">
        <v>1.0234395720289899</v>
      </c>
      <c r="AF4">
        <v>15.5</v>
      </c>
      <c r="AG4">
        <v>6.8082598728070196E-2</v>
      </c>
      <c r="AH4">
        <v>109.6185</v>
      </c>
      <c r="AI4">
        <v>3.8667341727750499</v>
      </c>
      <c r="AJ4">
        <v>-495.61500000022397</v>
      </c>
      <c r="AK4">
        <v>0.699514176485872</v>
      </c>
      <c r="AL4">
        <v>51028689.894000001</v>
      </c>
      <c r="AM4">
        <v>2955.2129218</v>
      </c>
    </row>
    <row r="5" spans="1:39" ht="15" x14ac:dyDescent="0.25">
      <c r="A5" t="s">
        <v>100</v>
      </c>
      <c r="B5">
        <v>1313381.3</v>
      </c>
      <c r="C5">
        <v>0.43103403104201599</v>
      </c>
      <c r="D5">
        <v>959257.65</v>
      </c>
      <c r="E5">
        <v>7.2756151389665796E-3</v>
      </c>
      <c r="F5">
        <v>0.73754152017947205</v>
      </c>
      <c r="G5">
        <v>96.631578947368396</v>
      </c>
      <c r="H5">
        <v>75.278661049999997</v>
      </c>
      <c r="I5">
        <v>2.7054999999999998</v>
      </c>
      <c r="J5">
        <v>19.445</v>
      </c>
      <c r="K5">
        <v>13646.248797841101</v>
      </c>
      <c r="L5">
        <v>2265.7037663999999</v>
      </c>
      <c r="M5">
        <v>2824.5057529239898</v>
      </c>
      <c r="N5">
        <v>0.39359022541897598</v>
      </c>
      <c r="O5">
        <v>0.14347791375944999</v>
      </c>
      <c r="P5">
        <v>6.5523370796123203E-3</v>
      </c>
      <c r="Q5">
        <v>10946.466392037901</v>
      </c>
      <c r="R5">
        <v>145.26949999999999</v>
      </c>
      <c r="S5">
        <v>67719.929090414706</v>
      </c>
      <c r="T5">
        <v>15.697376255855501</v>
      </c>
      <c r="U5">
        <v>15.5965551364877</v>
      </c>
      <c r="V5">
        <v>16.500499999999999</v>
      </c>
      <c r="W5">
        <v>137.311218835793</v>
      </c>
      <c r="X5">
        <v>0.116093886937046</v>
      </c>
      <c r="Y5">
        <v>0.16925974131857599</v>
      </c>
      <c r="Z5">
        <v>0.29042176010107301</v>
      </c>
      <c r="AA5">
        <v>175.77167673282301</v>
      </c>
      <c r="AB5">
        <v>7.6850953259984296</v>
      </c>
      <c r="AC5">
        <v>1.40748884453613</v>
      </c>
      <c r="AD5">
        <v>3.44777378109114</v>
      </c>
      <c r="AE5">
        <v>1.19941643478694</v>
      </c>
      <c r="AF5">
        <v>69.650000000000006</v>
      </c>
      <c r="AG5">
        <v>2.7226229240309902E-2</v>
      </c>
      <c r="AH5">
        <v>21.14</v>
      </c>
      <c r="AI5">
        <v>4.1732356588638497</v>
      </c>
      <c r="AJ5">
        <v>-3174.2829999998198</v>
      </c>
      <c r="AK5">
        <v>0.49934803437250502</v>
      </c>
      <c r="AL5">
        <v>30918357.298500001</v>
      </c>
      <c r="AM5">
        <v>2265.7037663999999</v>
      </c>
    </row>
    <row r="6" spans="1:39" ht="15" x14ac:dyDescent="0.25">
      <c r="A6" t="s">
        <v>102</v>
      </c>
      <c r="B6">
        <v>1599011.1</v>
      </c>
      <c r="C6">
        <v>0.368060632791125</v>
      </c>
      <c r="D6">
        <v>1582759.45</v>
      </c>
      <c r="E6">
        <v>1.82779696875897E-3</v>
      </c>
      <c r="F6">
        <v>0.71984129796088003</v>
      </c>
      <c r="G6">
        <v>108.157894736842</v>
      </c>
      <c r="H6">
        <v>443.89959069999998</v>
      </c>
      <c r="I6">
        <v>179.77250000000001</v>
      </c>
      <c r="J6">
        <v>-194.33750000000001</v>
      </c>
      <c r="K6">
        <v>17728.461118120998</v>
      </c>
      <c r="L6">
        <v>2876.2954814999998</v>
      </c>
      <c r="M6">
        <v>4115.5467460515702</v>
      </c>
      <c r="N6">
        <v>0.90482824422571395</v>
      </c>
      <c r="O6">
        <v>0.17990929147520501</v>
      </c>
      <c r="P6">
        <v>2.86179050377234E-2</v>
      </c>
      <c r="Q6">
        <v>12390.162414488899</v>
      </c>
      <c r="R6">
        <v>210.48949999999999</v>
      </c>
      <c r="S6">
        <v>66484.283052123705</v>
      </c>
      <c r="T6">
        <v>14.438249888949301</v>
      </c>
      <c r="U6">
        <v>13.664793167830201</v>
      </c>
      <c r="V6">
        <v>29.984500000000001</v>
      </c>
      <c r="W6">
        <v>95.926077856892704</v>
      </c>
      <c r="X6">
        <v>0.112817860311185</v>
      </c>
      <c r="Y6">
        <v>0.180431264302163</v>
      </c>
      <c r="Z6">
        <v>0.29837031069249098</v>
      </c>
      <c r="AA6">
        <v>200.52270488538801</v>
      </c>
      <c r="AB6">
        <v>11.8279170769669</v>
      </c>
      <c r="AC6">
        <v>1.5455270353458299</v>
      </c>
      <c r="AD6">
        <v>4.1682428098010202</v>
      </c>
      <c r="AE6">
        <v>1.01207802909334</v>
      </c>
      <c r="AF6">
        <v>30.8</v>
      </c>
      <c r="AG6">
        <v>8.3799444853267097E-2</v>
      </c>
      <c r="AH6">
        <v>81.188500000000005</v>
      </c>
      <c r="AI6">
        <v>3.8599836211675198</v>
      </c>
      <c r="AJ6">
        <v>-32513.9454999999</v>
      </c>
      <c r="AK6">
        <v>0.68625898271123498</v>
      </c>
      <c r="AL6">
        <v>50992292.608000003</v>
      </c>
      <c r="AM6">
        <v>2876.2954814999998</v>
      </c>
    </row>
    <row r="7" spans="1:39" ht="15" x14ac:dyDescent="0.25">
      <c r="A7" t="s">
        <v>104</v>
      </c>
      <c r="B7">
        <v>1795026.75</v>
      </c>
      <c r="C7">
        <v>0.46793550894858199</v>
      </c>
      <c r="D7">
        <v>1652167.1</v>
      </c>
      <c r="E7">
        <v>4.4063826651906503E-3</v>
      </c>
      <c r="F7">
        <v>0.73884587664766899</v>
      </c>
      <c r="G7">
        <v>79.349999999999994</v>
      </c>
      <c r="H7">
        <v>77.328610749999996</v>
      </c>
      <c r="I7">
        <v>11.188499999999999</v>
      </c>
      <c r="J7">
        <v>30.479500000000002</v>
      </c>
      <c r="K7">
        <v>14746.042176019801</v>
      </c>
      <c r="L7">
        <v>2151.8883526999998</v>
      </c>
      <c r="M7">
        <v>2681.1065130070401</v>
      </c>
      <c r="N7">
        <v>0.43079079399582498</v>
      </c>
      <c r="O7">
        <v>0.13929709460711501</v>
      </c>
      <c r="P7">
        <v>3.2951463704439403E-2</v>
      </c>
      <c r="Q7">
        <v>11835.350909431299</v>
      </c>
      <c r="R7">
        <v>145.23150000000001</v>
      </c>
      <c r="S7">
        <v>70885.107215032505</v>
      </c>
      <c r="T7">
        <v>15.6797939840875</v>
      </c>
      <c r="U7">
        <v>14.816953296633301</v>
      </c>
      <c r="V7">
        <v>16.093</v>
      </c>
      <c r="W7">
        <v>133.71579896228201</v>
      </c>
      <c r="X7">
        <v>0.11318510175219</v>
      </c>
      <c r="Y7">
        <v>0.167681768890068</v>
      </c>
      <c r="Z7">
        <v>0.28586372220599099</v>
      </c>
      <c r="AA7">
        <v>196.30435262590601</v>
      </c>
      <c r="AB7">
        <v>8.0793814689730201</v>
      </c>
      <c r="AC7">
        <v>1.2403192708387001</v>
      </c>
      <c r="AD7">
        <v>3.50925051319755</v>
      </c>
      <c r="AE7">
        <v>1.0927108268880801</v>
      </c>
      <c r="AF7">
        <v>46.15</v>
      </c>
      <c r="AG7">
        <v>4.7264702547925801E-2</v>
      </c>
      <c r="AH7">
        <v>31.169</v>
      </c>
      <c r="AI7">
        <v>4.3243239260163699</v>
      </c>
      <c r="AJ7">
        <v>52653.923499999597</v>
      </c>
      <c r="AK7">
        <v>0.44073615566997798</v>
      </c>
      <c r="AL7">
        <v>31731836.407000002</v>
      </c>
      <c r="AM7">
        <v>2151.8883526999998</v>
      </c>
    </row>
    <row r="8" spans="1:39" ht="15" x14ac:dyDescent="0.25">
      <c r="A8" t="s">
        <v>106</v>
      </c>
      <c r="B8">
        <v>2281505.6</v>
      </c>
      <c r="C8">
        <v>0.42690328895789198</v>
      </c>
      <c r="D8">
        <v>2283736.4</v>
      </c>
      <c r="E8">
        <v>1.56705772477088E-3</v>
      </c>
      <c r="F8">
        <v>0.72119377390226003</v>
      </c>
      <c r="G8">
        <v>118.65</v>
      </c>
      <c r="H8">
        <v>334.46908574999998</v>
      </c>
      <c r="I8">
        <v>83.216999999999999</v>
      </c>
      <c r="J8">
        <v>-50.154499999999999</v>
      </c>
      <c r="K8">
        <v>15680.1527525891</v>
      </c>
      <c r="L8">
        <v>3574.5369371000002</v>
      </c>
      <c r="M8">
        <v>4964.6521532957904</v>
      </c>
      <c r="N8">
        <v>0.78447453933011402</v>
      </c>
      <c r="O8">
        <v>0.186525973093154</v>
      </c>
      <c r="P8">
        <v>2.9339654533010601E-2</v>
      </c>
      <c r="Q8">
        <v>11289.6701446226</v>
      </c>
      <c r="R8">
        <v>248.55600000000001</v>
      </c>
      <c r="S8">
        <v>68330.255246302593</v>
      </c>
      <c r="T8">
        <v>14.2223482836866</v>
      </c>
      <c r="U8">
        <v>14.3812136383753</v>
      </c>
      <c r="V8">
        <v>28.498000000000001</v>
      </c>
      <c r="W8">
        <v>125.43115085620001</v>
      </c>
      <c r="X8">
        <v>0.112803274621934</v>
      </c>
      <c r="Y8">
        <v>0.17206049246921601</v>
      </c>
      <c r="Z8">
        <v>0.28815812095614601</v>
      </c>
      <c r="AA8">
        <v>177.28696364070399</v>
      </c>
      <c r="AB8">
        <v>10.6035636247497</v>
      </c>
      <c r="AC8">
        <v>1.3592045707023399</v>
      </c>
      <c r="AD8">
        <v>3.8065903425935899</v>
      </c>
      <c r="AE8">
        <v>1.0751267103775799</v>
      </c>
      <c r="AF8">
        <v>16.5</v>
      </c>
      <c r="AG8">
        <v>5.3541124315640599E-2</v>
      </c>
      <c r="AH8">
        <v>110.5265</v>
      </c>
      <c r="AI8">
        <v>3.7759035828683798</v>
      </c>
      <c r="AJ8">
        <v>68326.905500000299</v>
      </c>
      <c r="AK8">
        <v>0.586420713196104</v>
      </c>
      <c r="AL8">
        <v>56049285.193499997</v>
      </c>
      <c r="AM8">
        <v>3574.5369371000002</v>
      </c>
    </row>
    <row r="9" spans="1:39" ht="15" x14ac:dyDescent="0.25">
      <c r="A9" t="s">
        <v>107</v>
      </c>
      <c r="B9">
        <v>1515855.35</v>
      </c>
      <c r="C9">
        <v>0.37995004853362901</v>
      </c>
      <c r="D9">
        <v>1353936.4</v>
      </c>
      <c r="E9">
        <v>4.2536215562391502E-3</v>
      </c>
      <c r="F9">
        <v>0.77871466035893</v>
      </c>
      <c r="G9">
        <v>70.55</v>
      </c>
      <c r="H9">
        <v>37.205195600000003</v>
      </c>
      <c r="I9">
        <v>2.4900000000000002</v>
      </c>
      <c r="J9">
        <v>-17.11</v>
      </c>
      <c r="K9">
        <v>15327.151275321599</v>
      </c>
      <c r="L9">
        <v>3214.5865172499998</v>
      </c>
      <c r="M9">
        <v>3790.3628524981</v>
      </c>
      <c r="N9">
        <v>0.13186402738745601</v>
      </c>
      <c r="O9">
        <v>0.10226675542434401</v>
      </c>
      <c r="P9">
        <v>2.2699475020639199E-2</v>
      </c>
      <c r="Q9">
        <v>12998.8752409357</v>
      </c>
      <c r="R9">
        <v>207.1865</v>
      </c>
      <c r="S9">
        <v>82151.161159148905</v>
      </c>
      <c r="T9">
        <v>16.897095129267601</v>
      </c>
      <c r="U9">
        <v>15.5154245920946</v>
      </c>
      <c r="V9">
        <v>22.8215</v>
      </c>
      <c r="W9">
        <v>140.85781027758901</v>
      </c>
      <c r="X9">
        <v>0.116619573867157</v>
      </c>
      <c r="Y9">
        <v>0.14357844826456201</v>
      </c>
      <c r="Z9">
        <v>0.26665320827921402</v>
      </c>
      <c r="AA9">
        <v>174.49703001923501</v>
      </c>
      <c r="AB9">
        <v>7.8930698120890099</v>
      </c>
      <c r="AC9">
        <v>1.4165322511061</v>
      </c>
      <c r="AD9">
        <v>3.4494274460642398</v>
      </c>
      <c r="AE9">
        <v>0.85336908136653999</v>
      </c>
      <c r="AF9">
        <v>14.85</v>
      </c>
      <c r="AG9">
        <v>0.14620547362698799</v>
      </c>
      <c r="AH9">
        <v>122.532352941176</v>
      </c>
      <c r="AI9">
        <v>5.53668750654849</v>
      </c>
      <c r="AJ9">
        <v>109700.168333333</v>
      </c>
      <c r="AK9">
        <v>0.30897035718737198</v>
      </c>
      <c r="AL9">
        <v>49270453.837499999</v>
      </c>
      <c r="AM9">
        <v>3214.5865172499998</v>
      </c>
    </row>
    <row r="10" spans="1:39" ht="15" x14ac:dyDescent="0.25">
      <c r="A10" t="s">
        <v>109</v>
      </c>
      <c r="B10">
        <v>2018916.6</v>
      </c>
      <c r="C10">
        <v>0.43183409671301898</v>
      </c>
      <c r="D10">
        <v>1382638.55</v>
      </c>
      <c r="E10">
        <v>3.3848979220007002E-3</v>
      </c>
      <c r="F10">
        <v>0.77838791646371797</v>
      </c>
      <c r="G10">
        <v>54.9</v>
      </c>
      <c r="H10">
        <v>34.141162649999998</v>
      </c>
      <c r="I10">
        <v>2.54</v>
      </c>
      <c r="J10">
        <v>-13.7615</v>
      </c>
      <c r="K10">
        <v>16083.5764233468</v>
      </c>
      <c r="L10">
        <v>3143.3989440999999</v>
      </c>
      <c r="M10">
        <v>3738.55962440651</v>
      </c>
      <c r="N10">
        <v>0.126022936809703</v>
      </c>
      <c r="O10">
        <v>0.100637344233305</v>
      </c>
      <c r="P10">
        <v>2.50629621155379E-2</v>
      </c>
      <c r="Q10">
        <v>13523.148545350799</v>
      </c>
      <c r="R10">
        <v>206.2295</v>
      </c>
      <c r="S10">
        <v>82740.789722129906</v>
      </c>
      <c r="T10">
        <v>16.878768556389801</v>
      </c>
      <c r="U10">
        <v>15.242237139206599</v>
      </c>
      <c r="V10">
        <v>21.851500000000001</v>
      </c>
      <c r="W10">
        <v>143.85277642724799</v>
      </c>
      <c r="X10">
        <v>0.117821859521242</v>
      </c>
      <c r="Y10">
        <v>0.141096857610085</v>
      </c>
      <c r="Z10">
        <v>0.26383180204826501</v>
      </c>
      <c r="AA10">
        <v>182.325186904996</v>
      </c>
      <c r="AB10">
        <v>8.9026402767095494</v>
      </c>
      <c r="AC10">
        <v>1.3778076183938901</v>
      </c>
      <c r="AD10">
        <v>3.66389421915938</v>
      </c>
      <c r="AE10">
        <v>0.93868289310159903</v>
      </c>
      <c r="AF10">
        <v>14.25</v>
      </c>
      <c r="AG10">
        <v>0.13856341333797301</v>
      </c>
      <c r="AH10">
        <v>117.12588235294101</v>
      </c>
      <c r="AI10">
        <v>5.7385907428948499</v>
      </c>
      <c r="AJ10">
        <v>73581.181052631699</v>
      </c>
      <c r="AK10">
        <v>0.324015241074747</v>
      </c>
      <c r="AL10">
        <v>50557097.146499999</v>
      </c>
      <c r="AM10">
        <v>3143.3989440999999</v>
      </c>
    </row>
    <row r="11" spans="1:39" ht="15" x14ac:dyDescent="0.25">
      <c r="A11" t="s">
        <v>110</v>
      </c>
      <c r="B11">
        <v>2419862.4</v>
      </c>
      <c r="C11">
        <v>0.50217829213654097</v>
      </c>
      <c r="D11">
        <v>2303742.4</v>
      </c>
      <c r="E11">
        <v>4.4949404933071098E-3</v>
      </c>
      <c r="F11">
        <v>0.73974161343308997</v>
      </c>
      <c r="G11">
        <v>104.9375</v>
      </c>
      <c r="H11">
        <v>360.35577235</v>
      </c>
      <c r="I11">
        <v>140.18549999999999</v>
      </c>
      <c r="J11">
        <v>-32.067500000000003</v>
      </c>
      <c r="K11">
        <v>15959.478335996801</v>
      </c>
      <c r="L11">
        <v>3549.9525609000002</v>
      </c>
      <c r="M11">
        <v>4848.2331807257297</v>
      </c>
      <c r="N11">
        <v>0.68352750378298699</v>
      </c>
      <c r="O11">
        <v>0.15949302966360099</v>
      </c>
      <c r="P11">
        <v>8.6646175187766003E-2</v>
      </c>
      <c r="Q11">
        <v>11685.780959285299</v>
      </c>
      <c r="R11">
        <v>244.46600000000001</v>
      </c>
      <c r="S11">
        <v>72610.0381402731</v>
      </c>
      <c r="T11">
        <v>13.367093992620701</v>
      </c>
      <c r="U11">
        <v>14.5212526932171</v>
      </c>
      <c r="V11">
        <v>31.349</v>
      </c>
      <c r="W11">
        <v>113.239738457367</v>
      </c>
      <c r="X11">
        <v>0.11372303938882899</v>
      </c>
      <c r="Y11">
        <v>0.165546458411195</v>
      </c>
      <c r="Z11">
        <v>0.28360436031431402</v>
      </c>
      <c r="AA11">
        <v>165.241729272935</v>
      </c>
      <c r="AB11">
        <v>8.6752664898057503</v>
      </c>
      <c r="AC11">
        <v>1.43458471466857</v>
      </c>
      <c r="AD11">
        <v>3.8042692946116801</v>
      </c>
      <c r="AE11">
        <v>0.972720608896954</v>
      </c>
      <c r="AF11">
        <v>17.75</v>
      </c>
      <c r="AG11">
        <v>7.7350894182167604E-2</v>
      </c>
      <c r="AH11">
        <v>126.816315789474</v>
      </c>
      <c r="AI11">
        <v>3.8033833807261899</v>
      </c>
      <c r="AJ11">
        <v>-11072.942000000299</v>
      </c>
      <c r="AK11">
        <v>0.57365148424385404</v>
      </c>
      <c r="AL11">
        <v>56655390.989500001</v>
      </c>
      <c r="AM11">
        <v>3549.9525609000002</v>
      </c>
    </row>
    <row r="12" spans="1:39" ht="15" x14ac:dyDescent="0.25">
      <c r="A12" t="s">
        <v>111</v>
      </c>
      <c r="B12">
        <v>995929.85</v>
      </c>
      <c r="C12">
        <v>0.44665757649438198</v>
      </c>
      <c r="D12">
        <v>925190.9</v>
      </c>
      <c r="E12">
        <v>6.0601073374797901E-3</v>
      </c>
      <c r="F12">
        <v>0.70082561222472795</v>
      </c>
      <c r="G12">
        <v>62.65</v>
      </c>
      <c r="H12">
        <v>50.205245750000003</v>
      </c>
      <c r="I12">
        <v>12.7685</v>
      </c>
      <c r="J12">
        <v>28.9315</v>
      </c>
      <c r="K12">
        <v>14822.720157429299</v>
      </c>
      <c r="L12">
        <v>1301.6896882000001</v>
      </c>
      <c r="M12">
        <v>1672.0808586125099</v>
      </c>
      <c r="N12">
        <v>0.53821360213645397</v>
      </c>
      <c r="O12">
        <v>0.15662291350861099</v>
      </c>
      <c r="P12">
        <v>4.5653740318229502E-3</v>
      </c>
      <c r="Q12">
        <v>11539.2637148006</v>
      </c>
      <c r="R12">
        <v>93.787000000000006</v>
      </c>
      <c r="S12">
        <v>62747.561570366903</v>
      </c>
      <c r="T12">
        <v>15.0234040965166</v>
      </c>
      <c r="U12">
        <v>13.8792123449945</v>
      </c>
      <c r="V12">
        <v>12.4275</v>
      </c>
      <c r="W12">
        <v>104.74268261516799</v>
      </c>
      <c r="X12">
        <v>0.11058938086721801</v>
      </c>
      <c r="Y12">
        <v>0.188196837803945</v>
      </c>
      <c r="Z12">
        <v>0.30512892982880901</v>
      </c>
      <c r="AA12">
        <v>218.86994464399999</v>
      </c>
      <c r="AB12">
        <v>7.67060274323602</v>
      </c>
      <c r="AC12">
        <v>1.49138932593193</v>
      </c>
      <c r="AD12">
        <v>3.0093421358139598</v>
      </c>
      <c r="AE12">
        <v>1.1884133375982</v>
      </c>
      <c r="AF12">
        <v>59.2</v>
      </c>
      <c r="AG12">
        <v>2.9719119605711799E-2</v>
      </c>
      <c r="AH12">
        <v>13.698</v>
      </c>
      <c r="AI12">
        <v>3.9931401290885198</v>
      </c>
      <c r="AJ12">
        <v>16729.6764999999</v>
      </c>
      <c r="AK12">
        <v>0.52199396893606498</v>
      </c>
      <c r="AL12">
        <v>19294581.98</v>
      </c>
      <c r="AM12">
        <v>1301.6896882000001</v>
      </c>
    </row>
    <row r="13" spans="1:39" ht="15" x14ac:dyDescent="0.25">
      <c r="A13" t="s">
        <v>113</v>
      </c>
      <c r="B13">
        <v>789974.2</v>
      </c>
      <c r="C13">
        <v>0.363189074567696</v>
      </c>
      <c r="D13">
        <v>409650.2</v>
      </c>
      <c r="E13">
        <v>3.9041243897839301E-3</v>
      </c>
      <c r="F13">
        <v>0.72976821546833504</v>
      </c>
      <c r="G13">
        <v>110.058823529412</v>
      </c>
      <c r="H13">
        <v>105.737458809524</v>
      </c>
      <c r="I13">
        <v>7.7604761904761901</v>
      </c>
      <c r="J13">
        <v>-50.567142857142898</v>
      </c>
      <c r="K13">
        <v>14507.5039412476</v>
      </c>
      <c r="L13">
        <v>2211.5849112381002</v>
      </c>
      <c r="M13">
        <v>2853.07957728874</v>
      </c>
      <c r="N13">
        <v>0.48629142381825902</v>
      </c>
      <c r="O13">
        <v>0.15764392544257499</v>
      </c>
      <c r="P13">
        <v>1.9713100822760898E-2</v>
      </c>
      <c r="Q13">
        <v>11245.594785225099</v>
      </c>
      <c r="R13">
        <v>148.717619047619</v>
      </c>
      <c r="S13">
        <v>68858.9755272857</v>
      </c>
      <c r="T13">
        <v>15.9109466006205</v>
      </c>
      <c r="U13">
        <v>14.871034954708</v>
      </c>
      <c r="V13">
        <v>16.749047619047602</v>
      </c>
      <c r="W13">
        <v>132.04242781679099</v>
      </c>
      <c r="X13">
        <v>0.11426121735112001</v>
      </c>
      <c r="Y13">
        <v>0.156240896501983</v>
      </c>
      <c r="Z13">
        <v>0.29405755875274903</v>
      </c>
      <c r="AA13">
        <v>182.93644260937899</v>
      </c>
      <c r="AB13">
        <v>7.4292468452546103</v>
      </c>
      <c r="AC13">
        <v>1.3550691705873501</v>
      </c>
      <c r="AD13">
        <v>3.5177101820832402</v>
      </c>
      <c r="AE13">
        <v>1.1025804688509999</v>
      </c>
      <c r="AF13">
        <v>42.047619047619101</v>
      </c>
      <c r="AG13">
        <v>4.2415807867181798E-2</v>
      </c>
      <c r="AH13">
        <v>31.23</v>
      </c>
      <c r="AI13">
        <v>4.2591925178436103</v>
      </c>
      <c r="AJ13">
        <v>-46730.759523809698</v>
      </c>
      <c r="AK13">
        <v>0.518988096524717</v>
      </c>
      <c r="AL13">
        <v>32084576.8161905</v>
      </c>
      <c r="AM13">
        <v>2211.5849112381002</v>
      </c>
    </row>
    <row r="14" spans="1:39" ht="15" x14ac:dyDescent="0.25">
      <c r="A14" t="s">
        <v>115</v>
      </c>
      <c r="B14">
        <v>1882130.15</v>
      </c>
      <c r="C14">
        <v>0.51008240590370901</v>
      </c>
      <c r="D14">
        <v>1758746.45</v>
      </c>
      <c r="E14">
        <v>8.1705365472959507E-3</v>
      </c>
      <c r="F14">
        <v>0.72105998209195998</v>
      </c>
      <c r="G14">
        <v>91.8</v>
      </c>
      <c r="H14">
        <v>50.6219453</v>
      </c>
      <c r="I14">
        <v>4.4960000000000004</v>
      </c>
      <c r="J14">
        <v>14.159000000000001</v>
      </c>
      <c r="K14">
        <v>14119.7750723546</v>
      </c>
      <c r="L14">
        <v>1769.9149399999999</v>
      </c>
      <c r="M14">
        <v>2212.7310584245001</v>
      </c>
      <c r="N14">
        <v>0.50902792125140195</v>
      </c>
      <c r="O14">
        <v>0.16227356490928299</v>
      </c>
      <c r="P14">
        <v>1.2055373745814E-2</v>
      </c>
      <c r="Q14">
        <v>11294.0977417264</v>
      </c>
      <c r="R14">
        <v>120.024</v>
      </c>
      <c r="S14">
        <v>65775.278202692803</v>
      </c>
      <c r="T14">
        <v>16.266746650669901</v>
      </c>
      <c r="U14">
        <v>14.746341898287</v>
      </c>
      <c r="V14">
        <v>14.77</v>
      </c>
      <c r="W14">
        <v>119.831749492214</v>
      </c>
      <c r="X14">
        <v>0.111937123709808</v>
      </c>
      <c r="Y14">
        <v>0.18414272243004701</v>
      </c>
      <c r="Z14">
        <v>0.303707734492138</v>
      </c>
      <c r="AA14">
        <v>189.52419261458999</v>
      </c>
      <c r="AB14">
        <v>7.1268936897231301</v>
      </c>
      <c r="AC14">
        <v>1.40015238564555</v>
      </c>
      <c r="AD14">
        <v>3.0830642731658</v>
      </c>
      <c r="AE14">
        <v>1.2156252434969901</v>
      </c>
      <c r="AF14">
        <v>89.2</v>
      </c>
      <c r="AG14">
        <v>2.2837964878041399E-2</v>
      </c>
      <c r="AH14">
        <v>11.528499999999999</v>
      </c>
      <c r="AI14">
        <v>4.2845619249892799</v>
      </c>
      <c r="AJ14">
        <v>24099.5994999998</v>
      </c>
      <c r="AK14">
        <v>0.55903471207994304</v>
      </c>
      <c r="AL14">
        <v>24990800.850000001</v>
      </c>
      <c r="AM14">
        <v>1769.9149399999999</v>
      </c>
    </row>
    <row r="15" spans="1:39" ht="15" x14ac:dyDescent="0.25">
      <c r="A15" t="s">
        <v>117</v>
      </c>
      <c r="B15">
        <v>859355.25</v>
      </c>
      <c r="C15">
        <v>0.45847455708206902</v>
      </c>
      <c r="D15">
        <v>804208.95</v>
      </c>
      <c r="E15">
        <v>6.4247864344506404E-3</v>
      </c>
      <c r="F15">
        <v>0.70028122217503197</v>
      </c>
      <c r="G15">
        <v>45.35</v>
      </c>
      <c r="H15">
        <v>45.044780750000001</v>
      </c>
      <c r="I15">
        <v>1.1805000000000001</v>
      </c>
      <c r="J15">
        <v>8.00599999999997</v>
      </c>
      <c r="K15">
        <v>14910.10618646</v>
      </c>
      <c r="L15">
        <v>1176.0373972</v>
      </c>
      <c r="M15">
        <v>1495.64085946149</v>
      </c>
      <c r="N15">
        <v>0.55961219185454003</v>
      </c>
      <c r="O15">
        <v>0.16008646136444499</v>
      </c>
      <c r="P15">
        <v>4.7068771904526597E-3</v>
      </c>
      <c r="Q15">
        <v>11723.9659244221</v>
      </c>
      <c r="R15">
        <v>85.585999999999999</v>
      </c>
      <c r="S15">
        <v>62308.125978547898</v>
      </c>
      <c r="T15">
        <v>15.1315635734816</v>
      </c>
      <c r="U15">
        <v>13.7410020003272</v>
      </c>
      <c r="V15">
        <v>12.1335</v>
      </c>
      <c r="W15">
        <v>96.924827724893902</v>
      </c>
      <c r="X15">
        <v>0.112765708640095</v>
      </c>
      <c r="Y15">
        <v>0.17620928113100101</v>
      </c>
      <c r="Z15">
        <v>0.29375725779074702</v>
      </c>
      <c r="AA15">
        <v>215.994109205016</v>
      </c>
      <c r="AB15">
        <v>7.5324208700081901</v>
      </c>
      <c r="AC15">
        <v>1.47145077802818</v>
      </c>
      <c r="AD15">
        <v>3.47846379466898</v>
      </c>
      <c r="AE15">
        <v>1.1541596628784401</v>
      </c>
      <c r="AF15">
        <v>33.5</v>
      </c>
      <c r="AG15">
        <v>3.4587819571982502E-2</v>
      </c>
      <c r="AH15">
        <v>21.06</v>
      </c>
      <c r="AI15">
        <v>4.1921677245923696</v>
      </c>
      <c r="AJ15">
        <v>-4283.5635000001603</v>
      </c>
      <c r="AK15">
        <v>0.51988544214486898</v>
      </c>
      <c r="AL15">
        <v>17534842.471500002</v>
      </c>
      <c r="AM15">
        <v>1176.0373972</v>
      </c>
    </row>
    <row r="16" spans="1:39" ht="15" x14ac:dyDescent="0.25">
      <c r="A16" t="s">
        <v>119</v>
      </c>
      <c r="B16">
        <v>2616571.25</v>
      </c>
      <c r="C16">
        <v>0.36710374866915002</v>
      </c>
      <c r="D16">
        <v>2608565.25</v>
      </c>
      <c r="E16">
        <v>1.78969970120662E-3</v>
      </c>
      <c r="F16">
        <v>0.79281070492842398</v>
      </c>
      <c r="G16">
        <v>159.1</v>
      </c>
      <c r="H16">
        <v>259.11779745000001</v>
      </c>
      <c r="I16">
        <v>29.808499999999999</v>
      </c>
      <c r="J16">
        <v>-85.665999999999997</v>
      </c>
      <c r="K16">
        <v>15035.7310138514</v>
      </c>
      <c r="L16">
        <v>5158.9998752000001</v>
      </c>
      <c r="M16">
        <v>6657.9857853534504</v>
      </c>
      <c r="N16">
        <v>0.47690954138753799</v>
      </c>
      <c r="O16">
        <v>0.16854087825817099</v>
      </c>
      <c r="P16">
        <v>3.6033044949975598E-2</v>
      </c>
      <c r="Q16">
        <v>11650.5707468827</v>
      </c>
      <c r="R16">
        <v>331.82400000000001</v>
      </c>
      <c r="S16">
        <v>77519.566691981294</v>
      </c>
      <c r="T16">
        <v>15.480043637591001</v>
      </c>
      <c r="U16">
        <v>15.547398244852699</v>
      </c>
      <c r="V16">
        <v>35.383499999999998</v>
      </c>
      <c r="W16">
        <v>145.802418505801</v>
      </c>
      <c r="X16">
        <v>0.113545763085314</v>
      </c>
      <c r="Y16">
        <v>0.166869550030252</v>
      </c>
      <c r="Z16">
        <v>0.28678220818196498</v>
      </c>
      <c r="AA16">
        <v>162.45710801989699</v>
      </c>
      <c r="AB16">
        <v>7.4344198644531598</v>
      </c>
      <c r="AC16">
        <v>1.1765486158124601</v>
      </c>
      <c r="AD16">
        <v>3.8424992811259302</v>
      </c>
      <c r="AE16">
        <v>0.88926961741206201</v>
      </c>
      <c r="AF16">
        <v>26.85</v>
      </c>
      <c r="AG16">
        <v>0.11402270174913701</v>
      </c>
      <c r="AH16">
        <v>85.339500000000001</v>
      </c>
      <c r="AI16">
        <v>4.7971052129673399</v>
      </c>
      <c r="AJ16">
        <v>-27267.069999999399</v>
      </c>
      <c r="AK16">
        <v>0.44528984945724998</v>
      </c>
      <c r="AL16">
        <v>77569334.423999995</v>
      </c>
      <c r="AM16">
        <v>5158.9998752000001</v>
      </c>
    </row>
    <row r="17" spans="1:39" ht="15" x14ac:dyDescent="0.25">
      <c r="A17" t="s">
        <v>120</v>
      </c>
      <c r="B17">
        <v>1573225.75</v>
      </c>
      <c r="C17">
        <v>0.43268125309114902</v>
      </c>
      <c r="D17">
        <v>1435446.9</v>
      </c>
      <c r="E17">
        <v>4.2972693251150003E-3</v>
      </c>
      <c r="F17">
        <v>0.77069658499997395</v>
      </c>
      <c r="G17">
        <v>50.1</v>
      </c>
      <c r="H17">
        <v>25.26913055</v>
      </c>
      <c r="I17">
        <v>1.5325</v>
      </c>
      <c r="J17">
        <v>-8.8364999999999991</v>
      </c>
      <c r="K17">
        <v>16937.7721914865</v>
      </c>
      <c r="L17">
        <v>2962.8759393</v>
      </c>
      <c r="M17">
        <v>3517.1815750257101</v>
      </c>
      <c r="N17">
        <v>0.104959749605133</v>
      </c>
      <c r="O17">
        <v>0.112925336650797</v>
      </c>
      <c r="P17">
        <v>2.4261005210019899E-2</v>
      </c>
      <c r="Q17">
        <v>14268.3897947843</v>
      </c>
      <c r="R17">
        <v>198.6765</v>
      </c>
      <c r="S17">
        <v>85052.510309472898</v>
      </c>
      <c r="T17">
        <v>16.661255860657899</v>
      </c>
      <c r="U17">
        <v>14.9130669168221</v>
      </c>
      <c r="V17">
        <v>22.045999999999999</v>
      </c>
      <c r="W17">
        <v>134.39517097432599</v>
      </c>
      <c r="X17">
        <v>0.115481541609467</v>
      </c>
      <c r="Y17">
        <v>0.143064755760207</v>
      </c>
      <c r="Z17">
        <v>0.26411199792339701</v>
      </c>
      <c r="AA17">
        <v>184.234190422757</v>
      </c>
      <c r="AB17">
        <v>8.0783454668712196</v>
      </c>
      <c r="AC17">
        <v>1.4345233928180301</v>
      </c>
      <c r="AD17">
        <v>3.4387048940205802</v>
      </c>
      <c r="AE17">
        <v>0.90461612629255395</v>
      </c>
      <c r="AF17">
        <v>15.2</v>
      </c>
      <c r="AG17">
        <v>0.113327157493018</v>
      </c>
      <c r="AH17">
        <v>120.156470588235</v>
      </c>
      <c r="AI17">
        <v>6.3153463708204098</v>
      </c>
      <c r="AJ17">
        <v>106736.724444444</v>
      </c>
      <c r="AK17">
        <v>0.30266388938560201</v>
      </c>
      <c r="AL17">
        <v>50184517.691500001</v>
      </c>
      <c r="AM17">
        <v>2962.8759393</v>
      </c>
    </row>
    <row r="18" spans="1:39" ht="15" x14ac:dyDescent="0.25">
      <c r="A18" t="s">
        <v>122</v>
      </c>
      <c r="B18">
        <v>1374745.95</v>
      </c>
      <c r="C18">
        <v>0.482657365214403</v>
      </c>
      <c r="D18">
        <v>1247091.3999999999</v>
      </c>
      <c r="E18">
        <v>3.63612340729894E-3</v>
      </c>
      <c r="F18">
        <v>0.76081619858967997</v>
      </c>
      <c r="G18">
        <v>95</v>
      </c>
      <c r="H18">
        <v>90.460979050000006</v>
      </c>
      <c r="I18">
        <v>12.195499999999999</v>
      </c>
      <c r="J18">
        <v>-6.6984999999999699</v>
      </c>
      <c r="K18">
        <v>15234.7129051379</v>
      </c>
      <c r="L18">
        <v>2389.9448164999999</v>
      </c>
      <c r="M18">
        <v>3003.75225930854</v>
      </c>
      <c r="N18">
        <v>0.42526618191479099</v>
      </c>
      <c r="O18">
        <v>0.151063509064081</v>
      </c>
      <c r="P18">
        <v>3.3725927893197401E-2</v>
      </c>
      <c r="Q18">
        <v>12121.5466507486</v>
      </c>
      <c r="R18">
        <v>160.8365</v>
      </c>
      <c r="S18">
        <v>73541.122633854902</v>
      </c>
      <c r="T18">
        <v>15.8850758378851</v>
      </c>
      <c r="U18">
        <v>14.8594679472632</v>
      </c>
      <c r="V18">
        <v>18.5565</v>
      </c>
      <c r="W18">
        <v>128.79286592299201</v>
      </c>
      <c r="X18">
        <v>0.11378601844323299</v>
      </c>
      <c r="Y18">
        <v>0.16489717460361999</v>
      </c>
      <c r="Z18">
        <v>0.28371429368401602</v>
      </c>
      <c r="AA18">
        <v>194.500767043129</v>
      </c>
      <c r="AB18">
        <v>7.9569141431970696</v>
      </c>
      <c r="AC18">
        <v>1.2295611224876399</v>
      </c>
      <c r="AD18">
        <v>3.7183141463378999</v>
      </c>
      <c r="AE18">
        <v>1.0675579526415999</v>
      </c>
      <c r="AF18">
        <v>46.75</v>
      </c>
      <c r="AG18">
        <v>5.8769768477230103E-2</v>
      </c>
      <c r="AH18">
        <v>31.657499999999999</v>
      </c>
      <c r="AI18">
        <v>4.42312463802494</v>
      </c>
      <c r="AJ18">
        <v>39248.649500000298</v>
      </c>
      <c r="AK18">
        <v>0.44737434631056</v>
      </c>
      <c r="AL18">
        <v>36410123.138499998</v>
      </c>
      <c r="AM18">
        <v>2389.9448164999999</v>
      </c>
    </row>
    <row r="19" spans="1:39" ht="15" x14ac:dyDescent="0.25">
      <c r="A19" t="s">
        <v>124</v>
      </c>
      <c r="B19">
        <v>2717436.2</v>
      </c>
      <c r="C19">
        <v>0.38027971408116501</v>
      </c>
      <c r="D19">
        <v>2329218.9</v>
      </c>
      <c r="E19">
        <v>2.0584479849358101E-3</v>
      </c>
      <c r="F19">
        <v>0.78545081660763405</v>
      </c>
      <c r="G19">
        <v>132.55000000000001</v>
      </c>
      <c r="H19">
        <v>77.508068499999993</v>
      </c>
      <c r="I19">
        <v>4.335</v>
      </c>
      <c r="J19">
        <v>-25.112500000000001</v>
      </c>
      <c r="K19">
        <v>15183.1851319079</v>
      </c>
      <c r="L19">
        <v>4431.5805876000004</v>
      </c>
      <c r="M19">
        <v>5309.1867904424998</v>
      </c>
      <c r="N19">
        <v>0.178474124867114</v>
      </c>
      <c r="O19">
        <v>0.113376358055152</v>
      </c>
      <c r="P19">
        <v>2.7128236037586701E-2</v>
      </c>
      <c r="Q19">
        <v>12673.411417663099</v>
      </c>
      <c r="R19">
        <v>275.71949999999998</v>
      </c>
      <c r="S19">
        <v>82238.316038582707</v>
      </c>
      <c r="T19">
        <v>16.693414865470199</v>
      </c>
      <c r="U19">
        <v>16.0727862468922</v>
      </c>
      <c r="V19">
        <v>26.736000000000001</v>
      </c>
      <c r="W19">
        <v>165.75331342010799</v>
      </c>
      <c r="X19">
        <v>0.115629059021933</v>
      </c>
      <c r="Y19">
        <v>0.160027382374612</v>
      </c>
      <c r="Z19">
        <v>0.28184855354640798</v>
      </c>
      <c r="AA19">
        <v>166.923005320008</v>
      </c>
      <c r="AB19">
        <v>8.3640021244158795</v>
      </c>
      <c r="AC19">
        <v>1.2661294974435</v>
      </c>
      <c r="AD19">
        <v>3.59080265406662</v>
      </c>
      <c r="AE19">
        <v>0.94860116371320202</v>
      </c>
      <c r="AF19">
        <v>24.5</v>
      </c>
      <c r="AG19">
        <v>9.2360287368534494E-2</v>
      </c>
      <c r="AH19">
        <v>113.7975</v>
      </c>
      <c r="AI19">
        <v>4.7985603124060701</v>
      </c>
      <c r="AJ19">
        <v>226682.28150000001</v>
      </c>
      <c r="AK19">
        <v>0.41861368446476799</v>
      </c>
      <c r="AL19">
        <v>67285508.488499999</v>
      </c>
      <c r="AM19">
        <v>4431.5805876000004</v>
      </c>
    </row>
    <row r="20" spans="1:39" ht="15" x14ac:dyDescent="0.25">
      <c r="A20" t="s">
        <v>125</v>
      </c>
      <c r="B20">
        <v>1650370.1904761901</v>
      </c>
      <c r="C20">
        <v>0.50461269544587295</v>
      </c>
      <c r="D20">
        <v>1565992.42857143</v>
      </c>
      <c r="E20">
        <v>4.3569822901837899E-3</v>
      </c>
      <c r="F20">
        <v>0.71783257394212496</v>
      </c>
      <c r="G20">
        <v>53.117647058823501</v>
      </c>
      <c r="H20">
        <v>124.031749047619</v>
      </c>
      <c r="I20">
        <v>29.418571428571401</v>
      </c>
      <c r="J20">
        <v>18.336190476190499</v>
      </c>
      <c r="K20">
        <v>16070.936098754601</v>
      </c>
      <c r="L20">
        <v>1871.3373323333301</v>
      </c>
      <c r="M20">
        <v>2486.6728347981498</v>
      </c>
      <c r="N20">
        <v>0.66231596624172895</v>
      </c>
      <c r="O20">
        <v>0.16984123464051501</v>
      </c>
      <c r="P20">
        <v>3.1101566876724399E-2</v>
      </c>
      <c r="Q20">
        <v>12094.1292582963</v>
      </c>
      <c r="R20">
        <v>132.572857142857</v>
      </c>
      <c r="S20">
        <v>71907.724280988303</v>
      </c>
      <c r="T20">
        <v>15.1848220026365</v>
      </c>
      <c r="U20">
        <v>14.1155389773099</v>
      </c>
      <c r="V20">
        <v>16.643809523809502</v>
      </c>
      <c r="W20">
        <v>112.434435737583</v>
      </c>
      <c r="X20">
        <v>0.114311743196348</v>
      </c>
      <c r="Y20">
        <v>0.146699041122339</v>
      </c>
      <c r="Z20">
        <v>0.28210137440569</v>
      </c>
      <c r="AA20">
        <v>189.13377568157799</v>
      </c>
      <c r="AB20">
        <v>7.5683030825707602</v>
      </c>
      <c r="AC20">
        <v>1.4242608752393999</v>
      </c>
      <c r="AD20">
        <v>3.6313636071923701</v>
      </c>
      <c r="AE20">
        <v>0.96673211702036699</v>
      </c>
      <c r="AF20">
        <v>11.619047619047601</v>
      </c>
      <c r="AG20">
        <v>8.1059235697678894E-2</v>
      </c>
      <c r="AH20">
        <v>94.988421052631594</v>
      </c>
      <c r="AI20">
        <v>4.11081165571958</v>
      </c>
      <c r="AJ20">
        <v>5718.8047368419402</v>
      </c>
      <c r="AK20">
        <v>0.50663665970685401</v>
      </c>
      <c r="AL20">
        <v>30074142.687142901</v>
      </c>
      <c r="AM20">
        <v>1871.3373323333301</v>
      </c>
    </row>
    <row r="21" spans="1:39" ht="15" x14ac:dyDescent="0.25">
      <c r="A21" t="s">
        <v>126</v>
      </c>
      <c r="B21">
        <v>250194.8</v>
      </c>
      <c r="C21">
        <v>0.37105745771943</v>
      </c>
      <c r="D21">
        <v>283180.25</v>
      </c>
      <c r="E21">
        <v>2.6750223552565399E-3</v>
      </c>
      <c r="F21">
        <v>0.81009589564950002</v>
      </c>
      <c r="G21">
        <v>208.4</v>
      </c>
      <c r="H21">
        <v>126.51265785</v>
      </c>
      <c r="I21">
        <v>10.071999999999999</v>
      </c>
      <c r="J21">
        <v>-68.13</v>
      </c>
      <c r="K21">
        <v>14177.1279974359</v>
      </c>
      <c r="L21">
        <v>4943.4407867500004</v>
      </c>
      <c r="M21">
        <v>6129.0787775766803</v>
      </c>
      <c r="N21">
        <v>0.29064656050924398</v>
      </c>
      <c r="O21">
        <v>0.13468385925336901</v>
      </c>
      <c r="P21">
        <v>1.5790419126536899E-2</v>
      </c>
      <c r="Q21">
        <v>11434.637296212</v>
      </c>
      <c r="R21">
        <v>308.279</v>
      </c>
      <c r="S21">
        <v>77682.558249183407</v>
      </c>
      <c r="T21">
        <v>15.5044618673345</v>
      </c>
      <c r="U21">
        <v>16.035606663931102</v>
      </c>
      <c r="V21">
        <v>34.140500000000003</v>
      </c>
      <c r="W21">
        <v>144.79696509277801</v>
      </c>
      <c r="X21">
        <v>0.11887013251966699</v>
      </c>
      <c r="Y21">
        <v>0.16015532320927101</v>
      </c>
      <c r="Z21">
        <v>0.28406639376027798</v>
      </c>
      <c r="AA21">
        <v>160.33180818599001</v>
      </c>
      <c r="AB21">
        <v>7.3034910441806797</v>
      </c>
      <c r="AC21">
        <v>1.21615419078798</v>
      </c>
      <c r="AD21">
        <v>3.67830646659033</v>
      </c>
      <c r="AE21">
        <v>0.92948534624217505</v>
      </c>
      <c r="AF21">
        <v>34.25</v>
      </c>
      <c r="AG21">
        <v>9.3839115669429499E-2</v>
      </c>
      <c r="AH21">
        <v>84.555000000000007</v>
      </c>
      <c r="AI21">
        <v>5.0549581156066896</v>
      </c>
      <c r="AJ21">
        <v>75761.708500000605</v>
      </c>
      <c r="AK21">
        <v>0.41891958577057298</v>
      </c>
      <c r="AL21">
        <v>70083792.781499997</v>
      </c>
      <c r="AM21">
        <v>4943.4407867500004</v>
      </c>
    </row>
    <row r="22" spans="1:39" ht="15" x14ac:dyDescent="0.25">
      <c r="A22" t="s">
        <v>128</v>
      </c>
      <c r="B22">
        <v>1129986.8947368399</v>
      </c>
      <c r="C22">
        <v>0.41063998693645398</v>
      </c>
      <c r="D22">
        <v>679335.47368421103</v>
      </c>
      <c r="E22">
        <v>1.03207548088705E-2</v>
      </c>
      <c r="F22">
        <v>0.73884328054497905</v>
      </c>
      <c r="G22">
        <v>76</v>
      </c>
      <c r="H22">
        <v>63.956483249999998</v>
      </c>
      <c r="I22">
        <v>4.0644999999999998</v>
      </c>
      <c r="J22">
        <v>19.738</v>
      </c>
      <c r="K22">
        <v>13971.7610580033</v>
      </c>
      <c r="L22">
        <v>1962.9277508499999</v>
      </c>
      <c r="M22">
        <v>2455.4186750219701</v>
      </c>
      <c r="N22">
        <v>0.48358377881659398</v>
      </c>
      <c r="O22">
        <v>0.15087749534936001</v>
      </c>
      <c r="P22">
        <v>1.6720024634522601E-2</v>
      </c>
      <c r="Q22">
        <v>11169.401694297499</v>
      </c>
      <c r="R22">
        <v>128.21350000000001</v>
      </c>
      <c r="S22">
        <v>66671.552239038807</v>
      </c>
      <c r="T22">
        <v>16.007674698842202</v>
      </c>
      <c r="U22">
        <v>15.3098367242919</v>
      </c>
      <c r="V22">
        <v>15.449</v>
      </c>
      <c r="W22">
        <v>127.05856371609801</v>
      </c>
      <c r="X22">
        <v>0.11436482708972601</v>
      </c>
      <c r="Y22">
        <v>0.16689042089532299</v>
      </c>
      <c r="Z22">
        <v>0.28924455661908599</v>
      </c>
      <c r="AA22">
        <v>184.62971948053899</v>
      </c>
      <c r="AB22">
        <v>7.5698536359442299</v>
      </c>
      <c r="AC22">
        <v>1.3970269591639199</v>
      </c>
      <c r="AD22">
        <v>3.3295216475706799</v>
      </c>
      <c r="AE22">
        <v>1.19876647391627</v>
      </c>
      <c r="AF22">
        <v>62.25</v>
      </c>
      <c r="AG22">
        <v>2.0635807889569101E-2</v>
      </c>
      <c r="AH22">
        <v>21.036999999999999</v>
      </c>
      <c r="AI22">
        <v>4.0021789115459896</v>
      </c>
      <c r="AJ22">
        <v>18627.1765000001</v>
      </c>
      <c r="AK22">
        <v>0.53215931015568096</v>
      </c>
      <c r="AL22">
        <v>27425557.509</v>
      </c>
      <c r="AM22">
        <v>1962.9277508499999</v>
      </c>
    </row>
    <row r="23" spans="1:39" ht="15" x14ac:dyDescent="0.25">
      <c r="A23" t="s">
        <v>130</v>
      </c>
      <c r="B23">
        <v>1434156.0476190499</v>
      </c>
      <c r="C23">
        <v>0.37975720815756803</v>
      </c>
      <c r="D23">
        <v>1410992.57142857</v>
      </c>
      <c r="E23">
        <v>4.2857132972264102E-3</v>
      </c>
      <c r="F23">
        <v>0.70602315257082005</v>
      </c>
      <c r="G23">
        <v>49.7368421052632</v>
      </c>
      <c r="H23">
        <v>84.129105238095207</v>
      </c>
      <c r="I23">
        <v>7.2033333333333296</v>
      </c>
      <c r="J23">
        <v>-21.3180952380952</v>
      </c>
      <c r="K23">
        <v>15333.969574200501</v>
      </c>
      <c r="L23">
        <v>1465.1996139523801</v>
      </c>
      <c r="M23">
        <v>1961.3112626472</v>
      </c>
      <c r="N23">
        <v>0.60222873991746295</v>
      </c>
      <c r="O23">
        <v>0.162583867538559</v>
      </c>
      <c r="P23">
        <v>1.0522782597798999E-2</v>
      </c>
      <c r="Q23">
        <v>11455.257881990499</v>
      </c>
      <c r="R23">
        <v>109.041904761905</v>
      </c>
      <c r="S23">
        <v>65185.600367704901</v>
      </c>
      <c r="T23">
        <v>15.527451220151301</v>
      </c>
      <c r="U23">
        <v>13.4370324615264</v>
      </c>
      <c r="V23">
        <v>14.137619047618999</v>
      </c>
      <c r="W23">
        <v>103.638357280474</v>
      </c>
      <c r="X23">
        <v>0.112058510776748</v>
      </c>
      <c r="Y23">
        <v>0.171621905129728</v>
      </c>
      <c r="Z23">
        <v>0.31016576365552301</v>
      </c>
      <c r="AA23">
        <v>212.89353398618999</v>
      </c>
      <c r="AB23">
        <v>7.0440761265979903</v>
      </c>
      <c r="AC23">
        <v>1.34017138376829</v>
      </c>
      <c r="AD23">
        <v>3.3589348745954899</v>
      </c>
      <c r="AE23">
        <v>1.10389155008826</v>
      </c>
      <c r="AF23">
        <v>18.238095238095202</v>
      </c>
      <c r="AG23">
        <v>3.7134964486632803E-2</v>
      </c>
      <c r="AH23">
        <v>52.170999999999999</v>
      </c>
      <c r="AI23">
        <v>4.1145035246440598</v>
      </c>
      <c r="AJ23">
        <v>-5953.3614999998799</v>
      </c>
      <c r="AK23">
        <v>0.52518784411857999</v>
      </c>
      <c r="AL23">
        <v>22467326.300476201</v>
      </c>
      <c r="AM23">
        <v>1465.1996139523801</v>
      </c>
    </row>
    <row r="24" spans="1:39" ht="15" x14ac:dyDescent="0.25">
      <c r="A24" t="s">
        <v>132</v>
      </c>
      <c r="B24">
        <v>1098342.95</v>
      </c>
      <c r="C24">
        <v>0.48443481525110099</v>
      </c>
      <c r="D24">
        <v>1079455.6499999999</v>
      </c>
      <c r="E24">
        <v>1.1009854132007999E-2</v>
      </c>
      <c r="F24">
        <v>0.71469666027183398</v>
      </c>
      <c r="G24">
        <v>56.894736842105303</v>
      </c>
      <c r="H24">
        <v>62.772592799999998</v>
      </c>
      <c r="I24">
        <v>4.9924999999999997</v>
      </c>
      <c r="J24">
        <v>-35.5505</v>
      </c>
      <c r="K24">
        <v>15160.092983881699</v>
      </c>
      <c r="L24">
        <v>1537.6218902999999</v>
      </c>
      <c r="M24">
        <v>2065.8955415586302</v>
      </c>
      <c r="N24">
        <v>0.66380577425368104</v>
      </c>
      <c r="O24">
        <v>0.17262178083209601</v>
      </c>
      <c r="P24">
        <v>4.8725631751628E-3</v>
      </c>
      <c r="Q24">
        <v>11283.4799059652</v>
      </c>
      <c r="R24">
        <v>106.46550000000001</v>
      </c>
      <c r="S24">
        <v>65177.292226120197</v>
      </c>
      <c r="T24">
        <v>15.131662369500001</v>
      </c>
      <c r="U24">
        <v>14.442442765966399</v>
      </c>
      <c r="V24">
        <v>14.253</v>
      </c>
      <c r="W24">
        <v>107.880578846559</v>
      </c>
      <c r="X24">
        <v>0.11066912132397801</v>
      </c>
      <c r="Y24">
        <v>0.198208225472112</v>
      </c>
      <c r="Z24">
        <v>0.31291431740259801</v>
      </c>
      <c r="AA24">
        <v>202.992882690492</v>
      </c>
      <c r="AB24">
        <v>8.0677652203611192</v>
      </c>
      <c r="AC24">
        <v>1.5595815459959601</v>
      </c>
      <c r="AD24">
        <v>3.7162793571064001</v>
      </c>
      <c r="AE24">
        <v>1.2628648987281701</v>
      </c>
      <c r="AF24">
        <v>59.4</v>
      </c>
      <c r="AG24">
        <v>1.9597049310536099E-2</v>
      </c>
      <c r="AH24">
        <v>17.209</v>
      </c>
      <c r="AI24">
        <v>3.9048434687370599</v>
      </c>
      <c r="AJ24">
        <v>-74114.798499999903</v>
      </c>
      <c r="AK24">
        <v>0.554862605866277</v>
      </c>
      <c r="AL24">
        <v>23310490.831</v>
      </c>
      <c r="AM24">
        <v>1537.6218902999999</v>
      </c>
    </row>
    <row r="25" spans="1:39" ht="15" x14ac:dyDescent="0.25">
      <c r="A25" t="s">
        <v>134</v>
      </c>
      <c r="B25">
        <v>1430983.4</v>
      </c>
      <c r="C25">
        <v>0.43736897755190901</v>
      </c>
      <c r="D25">
        <v>1448155.55</v>
      </c>
      <c r="E25">
        <v>5.1215356173215203E-3</v>
      </c>
      <c r="F25">
        <v>0.71523893046267795</v>
      </c>
      <c r="G25">
        <v>49.117647058823501</v>
      </c>
      <c r="H25">
        <v>342.70120125</v>
      </c>
      <c r="I25">
        <v>173.649</v>
      </c>
      <c r="J25">
        <v>-51.097499999999897</v>
      </c>
      <c r="K25">
        <v>19072.617819012299</v>
      </c>
      <c r="L25">
        <v>2195.4803038499999</v>
      </c>
      <c r="M25">
        <v>3184.0330335752201</v>
      </c>
      <c r="N25">
        <v>0.76394135720954803</v>
      </c>
      <c r="O25">
        <v>0.14823398002218399</v>
      </c>
      <c r="P25">
        <v>3.2549050280563298E-2</v>
      </c>
      <c r="Q25">
        <v>13151.1062614454</v>
      </c>
      <c r="R25">
        <v>166.26150000000001</v>
      </c>
      <c r="S25">
        <v>68231.139975279904</v>
      </c>
      <c r="T25">
        <v>12.938353136474801</v>
      </c>
      <c r="U25">
        <v>13.2049831371063</v>
      </c>
      <c r="V25">
        <v>25.497</v>
      </c>
      <c r="W25">
        <v>86.107397099658797</v>
      </c>
      <c r="X25">
        <v>0.11392629908278799</v>
      </c>
      <c r="Y25">
        <v>0.16584317733621001</v>
      </c>
      <c r="Z25">
        <v>0.28500135426554701</v>
      </c>
      <c r="AA25">
        <v>217.34861349619399</v>
      </c>
      <c r="AB25">
        <v>11.0903722678812</v>
      </c>
      <c r="AC25">
        <v>1.5895726957659599</v>
      </c>
      <c r="AD25">
        <v>3.6867877180026301</v>
      </c>
      <c r="AE25">
        <v>0.848991751751077</v>
      </c>
      <c r="AF25">
        <v>8.4</v>
      </c>
      <c r="AG25">
        <v>8.4219736159893893E-2</v>
      </c>
      <c r="AH25">
        <v>110.806842105263</v>
      </c>
      <c r="AI25">
        <v>3.7946953982176401</v>
      </c>
      <c r="AJ25">
        <v>63586.049763158</v>
      </c>
      <c r="AK25">
        <v>0.67118874356676805</v>
      </c>
      <c r="AL25">
        <v>41873556.7645</v>
      </c>
      <c r="AM25">
        <v>2195.4803038499999</v>
      </c>
    </row>
    <row r="26" spans="1:39" ht="15" x14ac:dyDescent="0.25">
      <c r="A26" t="s">
        <v>136</v>
      </c>
      <c r="B26">
        <v>3662985.4210526301</v>
      </c>
      <c r="C26">
        <v>0.372621283466886</v>
      </c>
      <c r="D26">
        <v>4363253.3684210498</v>
      </c>
      <c r="E26">
        <v>1.47927591386324E-3</v>
      </c>
      <c r="F26">
        <v>0.73024331728273995</v>
      </c>
      <c r="G26">
        <v>149.68421052631601</v>
      </c>
      <c r="H26">
        <v>1616.2604333500001</v>
      </c>
      <c r="I26">
        <v>851.52449999999999</v>
      </c>
      <c r="J26">
        <v>-401.459</v>
      </c>
      <c r="K26">
        <v>19571.925553966601</v>
      </c>
      <c r="L26">
        <v>6480.3418277000001</v>
      </c>
      <c r="M26">
        <v>9469.8044399012197</v>
      </c>
      <c r="N26">
        <v>0.91105988101023305</v>
      </c>
      <c r="O26">
        <v>0.18998253777871499</v>
      </c>
      <c r="P26">
        <v>7.3031090131239498E-2</v>
      </c>
      <c r="Q26">
        <v>13393.3882817672</v>
      </c>
      <c r="R26">
        <v>481.19349999999997</v>
      </c>
      <c r="S26">
        <v>70175.671473118404</v>
      </c>
      <c r="T26">
        <v>13.5596179083882</v>
      </c>
      <c r="U26">
        <v>13.467226443624</v>
      </c>
      <c r="V26">
        <v>78.613500000000002</v>
      </c>
      <c r="W26">
        <v>82.432938715360606</v>
      </c>
      <c r="X26">
        <v>0.115270329787027</v>
      </c>
      <c r="Y26">
        <v>0.15159058270082901</v>
      </c>
      <c r="Z26">
        <v>0.27521852518006701</v>
      </c>
      <c r="AA26">
        <v>202.587615731677</v>
      </c>
      <c r="AB26">
        <v>11.554322791024299</v>
      </c>
      <c r="AC26">
        <v>1.49200170051575</v>
      </c>
      <c r="AD26">
        <v>4.1389694307061697</v>
      </c>
      <c r="AE26">
        <v>0.82605104616787695</v>
      </c>
      <c r="AF26">
        <v>21.8</v>
      </c>
      <c r="AG26">
        <v>0.163403287591316</v>
      </c>
      <c r="AH26">
        <v>122.0365</v>
      </c>
      <c r="AI26">
        <v>4.0668506915134701</v>
      </c>
      <c r="AJ26">
        <v>-79539.828499998897</v>
      </c>
      <c r="AK26">
        <v>0.64300204624151103</v>
      </c>
      <c r="AL26">
        <v>126832767.816</v>
      </c>
      <c r="AM26">
        <v>6480.3418277000001</v>
      </c>
    </row>
    <row r="27" spans="1:39" ht="15" x14ac:dyDescent="0.25">
      <c r="A27" t="s">
        <v>137</v>
      </c>
      <c r="B27">
        <v>1456440.95</v>
      </c>
      <c r="C27">
        <v>0.44942414678431902</v>
      </c>
      <c r="D27">
        <v>1143244.45</v>
      </c>
      <c r="E27">
        <v>8.2704905357272006E-3</v>
      </c>
      <c r="F27">
        <v>0.72084709416432802</v>
      </c>
      <c r="G27">
        <v>105.4</v>
      </c>
      <c r="H27">
        <v>72.878345699999997</v>
      </c>
      <c r="I27">
        <v>13.336499999999999</v>
      </c>
      <c r="J27">
        <v>32.415999999999997</v>
      </c>
      <c r="K27">
        <v>14167.558005246599</v>
      </c>
      <c r="L27">
        <v>2094.1647955499998</v>
      </c>
      <c r="M27">
        <v>2636.9743646827001</v>
      </c>
      <c r="N27">
        <v>0.51854926353338804</v>
      </c>
      <c r="O27">
        <v>0.168254249426182</v>
      </c>
      <c r="P27">
        <v>9.8933664838724601E-3</v>
      </c>
      <c r="Q27">
        <v>11251.2285333005</v>
      </c>
      <c r="R27">
        <v>137.10550000000001</v>
      </c>
      <c r="S27">
        <v>66909.158972470104</v>
      </c>
      <c r="T27">
        <v>15.5497044246949</v>
      </c>
      <c r="U27">
        <v>15.274112238750501</v>
      </c>
      <c r="V27">
        <v>15.1915</v>
      </c>
      <c r="W27">
        <v>137.85108748642301</v>
      </c>
      <c r="X27">
        <v>0.110691036295711</v>
      </c>
      <c r="Y27">
        <v>0.178027245153315</v>
      </c>
      <c r="Z27">
        <v>0.29647044709876103</v>
      </c>
      <c r="AA27">
        <v>180.94206377893099</v>
      </c>
      <c r="AB27">
        <v>8.4250894708020798</v>
      </c>
      <c r="AC27">
        <v>1.4679078004077399</v>
      </c>
      <c r="AD27">
        <v>3.26756832333789</v>
      </c>
      <c r="AE27">
        <v>1.3332605964639801</v>
      </c>
      <c r="AF27">
        <v>91.9</v>
      </c>
      <c r="AG27">
        <v>2.5355673410879201E-2</v>
      </c>
      <c r="AH27">
        <v>14.619</v>
      </c>
      <c r="AI27">
        <v>4.1733461229713198</v>
      </c>
      <c r="AJ27">
        <v>34826.035499999998</v>
      </c>
      <c r="AK27">
        <v>0.532793419406702</v>
      </c>
      <c r="AL27">
        <v>29669201.213500001</v>
      </c>
      <c r="AM27">
        <v>2094.1647955499998</v>
      </c>
    </row>
    <row r="28" spans="1:39" ht="15" x14ac:dyDescent="0.25">
      <c r="A28" t="s">
        <v>139</v>
      </c>
      <c r="B28">
        <v>2824858.6</v>
      </c>
      <c r="C28">
        <v>0.39223500764602698</v>
      </c>
      <c r="D28">
        <v>2278237.4500000002</v>
      </c>
      <c r="E28">
        <v>1.98061342726818E-3</v>
      </c>
      <c r="F28">
        <v>0.79576039456209202</v>
      </c>
      <c r="G28">
        <v>183.45</v>
      </c>
      <c r="H28">
        <v>134.49610385</v>
      </c>
      <c r="I28">
        <v>15.247</v>
      </c>
      <c r="J28">
        <v>-13.1275</v>
      </c>
      <c r="K28">
        <v>15100.6427236004</v>
      </c>
      <c r="L28">
        <v>7201.6790838999996</v>
      </c>
      <c r="M28">
        <v>8911.7506556721</v>
      </c>
      <c r="N28">
        <v>0.25271335513528898</v>
      </c>
      <c r="O28">
        <v>0.13422505983514599</v>
      </c>
      <c r="P28">
        <v>6.2651502009953397E-2</v>
      </c>
      <c r="Q28">
        <v>12202.987612404</v>
      </c>
      <c r="R28">
        <v>435.5675</v>
      </c>
      <c r="S28">
        <v>83863.052307621707</v>
      </c>
      <c r="T28">
        <v>15.4956464841844</v>
      </c>
      <c r="U28">
        <v>16.534013864441199</v>
      </c>
      <c r="V28">
        <v>43.463999999999999</v>
      </c>
      <c r="W28">
        <v>165.69296622262101</v>
      </c>
      <c r="X28">
        <v>0.117376415444771</v>
      </c>
      <c r="Y28">
        <v>0.15356034218637701</v>
      </c>
      <c r="Z28">
        <v>0.27639305419141802</v>
      </c>
      <c r="AA28">
        <v>155.97106409686199</v>
      </c>
      <c r="AB28">
        <v>7.7229539359123303</v>
      </c>
      <c r="AC28">
        <v>1.4149201696268801</v>
      </c>
      <c r="AD28">
        <v>3.896119694881</v>
      </c>
      <c r="AE28">
        <v>0.905863852265959</v>
      </c>
      <c r="AF28">
        <v>29.5</v>
      </c>
      <c r="AG28">
        <v>7.9928236831883506E-2</v>
      </c>
      <c r="AH28">
        <v>131.05549999999999</v>
      </c>
      <c r="AI28">
        <v>4.6828961091488202</v>
      </c>
      <c r="AJ28">
        <v>225939.96350000001</v>
      </c>
      <c r="AK28">
        <v>0.393188630088179</v>
      </c>
      <c r="AL28">
        <v>108749982.85600001</v>
      </c>
      <c r="AM28">
        <v>7201.6790838999996</v>
      </c>
    </row>
    <row r="29" spans="1:39" ht="15" x14ac:dyDescent="0.25">
      <c r="A29" t="s">
        <v>141</v>
      </c>
      <c r="B29">
        <v>1390177.65</v>
      </c>
      <c r="C29">
        <v>0.31056507839076097</v>
      </c>
      <c r="D29">
        <v>1424377</v>
      </c>
      <c r="E29">
        <v>2.2380721820855101E-3</v>
      </c>
      <c r="F29">
        <v>0.71480073353499096</v>
      </c>
      <c r="G29">
        <v>101.157894736842</v>
      </c>
      <c r="H29">
        <v>290.73377525000001</v>
      </c>
      <c r="I29">
        <v>84.032499999999999</v>
      </c>
      <c r="J29">
        <v>-154.755</v>
      </c>
      <c r="K29">
        <v>16718.383787314899</v>
      </c>
      <c r="L29">
        <v>2615.9325829499999</v>
      </c>
      <c r="M29">
        <v>3776.8633078959801</v>
      </c>
      <c r="N29">
        <v>0.90668292776692505</v>
      </c>
      <c r="O29">
        <v>0.18605610271543599</v>
      </c>
      <c r="P29">
        <v>3.08845953930856E-2</v>
      </c>
      <c r="Q29">
        <v>11579.493701047801</v>
      </c>
      <c r="R29">
        <v>188.4325</v>
      </c>
      <c r="S29">
        <v>66117.227734069194</v>
      </c>
      <c r="T29">
        <v>14.6514003688323</v>
      </c>
      <c r="U29">
        <v>13.8825976567206</v>
      </c>
      <c r="V29">
        <v>24.070499999999999</v>
      </c>
      <c r="W29">
        <v>108.677949479654</v>
      </c>
      <c r="X29">
        <v>0.110380057713722</v>
      </c>
      <c r="Y29">
        <v>0.19265188211179701</v>
      </c>
      <c r="Z29">
        <v>0.30645324012798197</v>
      </c>
      <c r="AA29">
        <v>197.30701523582201</v>
      </c>
      <c r="AB29">
        <v>11.685263254665401</v>
      </c>
      <c r="AC29">
        <v>1.4475439464945501</v>
      </c>
      <c r="AD29">
        <v>3.7839063631441601</v>
      </c>
      <c r="AE29">
        <v>1.0917165351220499</v>
      </c>
      <c r="AF29">
        <v>17.5</v>
      </c>
      <c r="AG29">
        <v>5.3526288694432003E-2</v>
      </c>
      <c r="AH29">
        <v>95.905500000000004</v>
      </c>
      <c r="AI29">
        <v>3.7182922726400802</v>
      </c>
      <c r="AJ29">
        <v>-20961.742499999898</v>
      </c>
      <c r="AK29">
        <v>0.66923605000349196</v>
      </c>
      <c r="AL29">
        <v>43734164.883500002</v>
      </c>
      <c r="AM29">
        <v>2615.9325829499999</v>
      </c>
    </row>
    <row r="30" spans="1:39" ht="15" x14ac:dyDescent="0.25">
      <c r="A30" t="s">
        <v>143</v>
      </c>
      <c r="B30">
        <v>16399534.4</v>
      </c>
      <c r="C30">
        <v>0.36036591602510498</v>
      </c>
      <c r="D30">
        <v>14505184.6</v>
      </c>
      <c r="E30">
        <v>1.8350649768294101E-3</v>
      </c>
      <c r="F30">
        <v>0.76952460643801601</v>
      </c>
      <c r="G30">
        <v>399.18181818181802</v>
      </c>
      <c r="H30">
        <v>5323.52399945455</v>
      </c>
      <c r="I30">
        <v>1587.6263636363601</v>
      </c>
      <c r="J30">
        <v>-139.38454545454599</v>
      </c>
      <c r="K30">
        <v>20600.5077432041</v>
      </c>
      <c r="L30">
        <v>17559.475916636398</v>
      </c>
      <c r="M30">
        <v>25866.312791115299</v>
      </c>
      <c r="N30">
        <v>0.89157157787919905</v>
      </c>
      <c r="O30">
        <v>0.20598916872779399</v>
      </c>
      <c r="P30">
        <v>0.14054196828423199</v>
      </c>
      <c r="Q30">
        <v>13984.7578009465</v>
      </c>
      <c r="R30">
        <v>1191.3318181818199</v>
      </c>
      <c r="S30">
        <v>78378.139707661001</v>
      </c>
      <c r="T30">
        <v>13.3776941772577</v>
      </c>
      <c r="U30">
        <v>14.739366185514299</v>
      </c>
      <c r="V30">
        <v>198.553636363636</v>
      </c>
      <c r="W30">
        <v>88.4369394498395</v>
      </c>
      <c r="X30">
        <v>0.114036227731744</v>
      </c>
      <c r="Y30">
        <v>0.15897001305253</v>
      </c>
      <c r="Z30">
        <v>0.28165529327018601</v>
      </c>
      <c r="AA30">
        <v>198.43490868077501</v>
      </c>
      <c r="AB30">
        <v>11.4497056705234</v>
      </c>
      <c r="AC30">
        <v>1.45426543033478</v>
      </c>
      <c r="AD30">
        <v>4.1364501233454103</v>
      </c>
      <c r="AE30">
        <v>0.83934864292417999</v>
      </c>
      <c r="AF30">
        <v>60.454545454545503</v>
      </c>
      <c r="AG30">
        <v>0.192804621151175</v>
      </c>
      <c r="AH30">
        <v>129.755454545455</v>
      </c>
      <c r="AI30">
        <v>3.7734912385688699</v>
      </c>
      <c r="AJ30">
        <v>730836.811818182</v>
      </c>
      <c r="AK30">
        <v>0.60225380081485202</v>
      </c>
      <c r="AL30">
        <v>361734119.587273</v>
      </c>
      <c r="AM30">
        <v>17559.475916636398</v>
      </c>
    </row>
    <row r="31" spans="1:39" ht="15" x14ac:dyDescent="0.25">
      <c r="A31" t="s">
        <v>145</v>
      </c>
      <c r="B31">
        <v>1194762.05</v>
      </c>
      <c r="C31">
        <v>0.36529896057437999</v>
      </c>
      <c r="D31">
        <v>1172414.55</v>
      </c>
      <c r="E31">
        <v>4.6207179720181698E-3</v>
      </c>
      <c r="F31">
        <v>0.74106790867963901</v>
      </c>
      <c r="G31">
        <v>72.210526315789494</v>
      </c>
      <c r="H31">
        <v>96.303366150000102</v>
      </c>
      <c r="I31">
        <v>18.916</v>
      </c>
      <c r="J31">
        <v>-101.7315</v>
      </c>
      <c r="K31">
        <v>15808.012809797799</v>
      </c>
      <c r="L31">
        <v>1688.0823582999999</v>
      </c>
      <c r="M31">
        <v>2339.7064692185299</v>
      </c>
      <c r="N31">
        <v>0.83640255551386999</v>
      </c>
      <c r="O31">
        <v>0.18026813351479801</v>
      </c>
      <c r="P31">
        <v>6.6717990651487301E-3</v>
      </c>
      <c r="Q31">
        <v>11405.374090756401</v>
      </c>
      <c r="R31">
        <v>121.6895</v>
      </c>
      <c r="S31">
        <v>65125.787048184102</v>
      </c>
      <c r="T31">
        <v>14.0188759095896</v>
      </c>
      <c r="U31">
        <v>13.8720461362731</v>
      </c>
      <c r="V31">
        <v>16.021999999999998</v>
      </c>
      <c r="W31">
        <v>105.360277012857</v>
      </c>
      <c r="X31">
        <v>0.108909326134569</v>
      </c>
      <c r="Y31">
        <v>0.194817068967398</v>
      </c>
      <c r="Z31">
        <v>0.30848006501157998</v>
      </c>
      <c r="AA31">
        <v>205.73975451633601</v>
      </c>
      <c r="AB31">
        <v>7.8739977797654603</v>
      </c>
      <c r="AC31">
        <v>1.4425192377377101</v>
      </c>
      <c r="AD31">
        <v>3.49298140989068</v>
      </c>
      <c r="AE31">
        <v>1.22079711865078</v>
      </c>
      <c r="AF31">
        <v>48.5</v>
      </c>
      <c r="AG31">
        <v>3.6801203315350903E-2</v>
      </c>
      <c r="AH31">
        <v>37.9465</v>
      </c>
      <c r="AI31">
        <v>3.6872415850025302</v>
      </c>
      <c r="AJ31">
        <v>-109820.9855</v>
      </c>
      <c r="AK31">
        <v>0.62175530803109103</v>
      </c>
      <c r="AL31">
        <v>26685227.544</v>
      </c>
      <c r="AM31">
        <v>1688.0823582999999</v>
      </c>
    </row>
    <row r="32" spans="1:39" ht="15" x14ac:dyDescent="0.25">
      <c r="A32" t="s">
        <v>147</v>
      </c>
      <c r="B32">
        <v>487354.9</v>
      </c>
      <c r="C32">
        <v>0.38011780893772801</v>
      </c>
      <c r="D32">
        <v>557967.25</v>
      </c>
      <c r="E32">
        <v>1.1149820602116899E-2</v>
      </c>
      <c r="F32">
        <v>0.74341233223507397</v>
      </c>
      <c r="G32">
        <v>57.2222222222222</v>
      </c>
      <c r="H32">
        <v>49.1881828</v>
      </c>
      <c r="I32">
        <v>7.9085000000000001</v>
      </c>
      <c r="J32">
        <v>-11.308999999999999</v>
      </c>
      <c r="K32">
        <v>16540.712241557001</v>
      </c>
      <c r="L32">
        <v>1422.01927015</v>
      </c>
      <c r="M32">
        <v>2008.2408120877201</v>
      </c>
      <c r="N32">
        <v>0.92488919595391095</v>
      </c>
      <c r="O32">
        <v>0.195475841140098</v>
      </c>
      <c r="P32">
        <v>2.24003690868689E-3</v>
      </c>
      <c r="Q32">
        <v>11712.346152873901</v>
      </c>
      <c r="R32">
        <v>102.8425</v>
      </c>
      <c r="S32">
        <v>66202.105151080497</v>
      </c>
      <c r="T32">
        <v>14.867394316552</v>
      </c>
      <c r="U32">
        <v>13.827155797943499</v>
      </c>
      <c r="V32">
        <v>13.872</v>
      </c>
      <c r="W32">
        <v>102.510039659025</v>
      </c>
      <c r="X32">
        <v>0.105520986131122</v>
      </c>
      <c r="Y32">
        <v>0.20132291336932701</v>
      </c>
      <c r="Z32">
        <v>0.31008331536175898</v>
      </c>
      <c r="AA32">
        <v>203.92877655547599</v>
      </c>
      <c r="AB32">
        <v>8.2743221221097993</v>
      </c>
      <c r="AC32">
        <v>1.4571926732810201</v>
      </c>
      <c r="AD32">
        <v>3.9439243541128</v>
      </c>
      <c r="AE32">
        <v>1.2597683411535501</v>
      </c>
      <c r="AF32">
        <v>85.55</v>
      </c>
      <c r="AG32">
        <v>2.1329222152734199E-2</v>
      </c>
      <c r="AH32">
        <v>13.756500000000001</v>
      </c>
      <c r="AI32">
        <v>3.73879969719719</v>
      </c>
      <c r="AJ32">
        <v>-129550.99400000001</v>
      </c>
      <c r="AK32">
        <v>0.64130088907024896</v>
      </c>
      <c r="AL32">
        <v>23521211.5495</v>
      </c>
      <c r="AM32">
        <v>1422.01927015</v>
      </c>
    </row>
    <row r="33" spans="1:39" ht="15" x14ac:dyDescent="0.25">
      <c r="A33" t="s">
        <v>149</v>
      </c>
      <c r="B33">
        <v>18089517</v>
      </c>
      <c r="C33">
        <v>0.37533949077761503</v>
      </c>
      <c r="D33">
        <v>18260986.416666701</v>
      </c>
      <c r="E33">
        <v>2.63510386656821E-2</v>
      </c>
      <c r="F33">
        <v>0.74811540456652503</v>
      </c>
      <c r="G33">
        <v>375.230769230769</v>
      </c>
      <c r="H33">
        <v>4363.2674376923096</v>
      </c>
      <c r="I33">
        <v>2108.1330769230799</v>
      </c>
      <c r="J33">
        <v>-353.37461538461503</v>
      </c>
      <c r="K33">
        <v>20626.228245513001</v>
      </c>
      <c r="L33">
        <v>15315.550987307701</v>
      </c>
      <c r="M33">
        <v>22414.7917975048</v>
      </c>
      <c r="N33">
        <v>0.93045061308311505</v>
      </c>
      <c r="O33">
        <v>0.20139617194530601</v>
      </c>
      <c r="P33">
        <v>0.124186289595913</v>
      </c>
      <c r="Q33">
        <v>14093.463513909001</v>
      </c>
      <c r="R33">
        <v>1084.08153846154</v>
      </c>
      <c r="S33">
        <v>76921.774684844902</v>
      </c>
      <c r="T33">
        <v>13.2387856150474</v>
      </c>
      <c r="U33">
        <v>14.1276743897351</v>
      </c>
      <c r="V33">
        <v>151.929230769231</v>
      </c>
      <c r="W33">
        <v>100.80713836148399</v>
      </c>
      <c r="X33">
        <v>0.117167369932548</v>
      </c>
      <c r="Y33">
        <v>0.14594550531334899</v>
      </c>
      <c r="Z33">
        <v>0.270407333532588</v>
      </c>
      <c r="AA33">
        <v>190.107824350295</v>
      </c>
      <c r="AB33">
        <v>12.6212686421364</v>
      </c>
      <c r="AC33">
        <v>1.5231769090488001</v>
      </c>
      <c r="AD33">
        <v>4.34927125074163</v>
      </c>
      <c r="AE33">
        <v>0.72216265179414096</v>
      </c>
      <c r="AF33">
        <v>49.692307692307701</v>
      </c>
      <c r="AG33">
        <v>0.191811884597752</v>
      </c>
      <c r="AH33">
        <v>117.060769230769</v>
      </c>
      <c r="AI33">
        <v>3.9633910062979201</v>
      </c>
      <c r="AJ33">
        <v>5876.9046153854597</v>
      </c>
      <c r="AK33">
        <v>0.61556566644192601</v>
      </c>
      <c r="AL33">
        <v>315902050.37</v>
      </c>
      <c r="AM33">
        <v>15315.550987307701</v>
      </c>
    </row>
    <row r="34" spans="1:39" ht="15" x14ac:dyDescent="0.25">
      <c r="A34" t="s">
        <v>150</v>
      </c>
      <c r="B34">
        <v>-1248244.5</v>
      </c>
      <c r="C34">
        <v>0.40067561836023602</v>
      </c>
      <c r="D34">
        <v>-2002046.16666667</v>
      </c>
      <c r="E34">
        <v>2.3414363597369101E-3</v>
      </c>
      <c r="F34">
        <v>0.73082977860409404</v>
      </c>
      <c r="G34">
        <v>140.166666666667</v>
      </c>
      <c r="H34">
        <v>284.93345983333302</v>
      </c>
      <c r="I34">
        <v>135.85833333333301</v>
      </c>
      <c r="J34">
        <v>-8.09</v>
      </c>
      <c r="K34">
        <v>16146.4986036017</v>
      </c>
      <c r="L34">
        <v>4909.9550301666704</v>
      </c>
      <c r="M34">
        <v>6811.5077141366201</v>
      </c>
      <c r="N34">
        <v>0.70310546772621196</v>
      </c>
      <c r="O34">
        <v>0.14890692151787699</v>
      </c>
      <c r="P34">
        <v>0.144498610436883</v>
      </c>
      <c r="Q34">
        <v>11638.9183372425</v>
      </c>
      <c r="R34">
        <v>338.81333333333299</v>
      </c>
      <c r="S34">
        <v>75374.002479241302</v>
      </c>
      <c r="T34">
        <v>13.951635118649399</v>
      </c>
      <c r="U34">
        <v>14.491622811479299</v>
      </c>
      <c r="V34">
        <v>46.453333333333298</v>
      </c>
      <c r="W34">
        <v>105.69650610289899</v>
      </c>
      <c r="X34">
        <v>0.11819945717830201</v>
      </c>
      <c r="Y34">
        <v>0.14683322075715499</v>
      </c>
      <c r="Z34">
        <v>0.271836856713077</v>
      </c>
      <c r="AA34">
        <v>181.94990134217301</v>
      </c>
      <c r="AB34">
        <v>7.2448386243410896</v>
      </c>
      <c r="AC34">
        <v>1.3164522204882501</v>
      </c>
      <c r="AD34">
        <v>3.0438668854398001</v>
      </c>
      <c r="AE34">
        <v>0.83929647178347999</v>
      </c>
      <c r="AF34">
        <v>19.3333333333333</v>
      </c>
      <c r="AG34">
        <v>0.1729938159263</v>
      </c>
      <c r="AH34">
        <v>147.375</v>
      </c>
      <c r="AI34">
        <v>3.4458045787663201</v>
      </c>
      <c r="AJ34">
        <v>368209.53399999999</v>
      </c>
      <c r="AK34">
        <v>0.54389009869104199</v>
      </c>
      <c r="AL34">
        <v>79278582.038333297</v>
      </c>
      <c r="AM34">
        <v>4909.9550301666704</v>
      </c>
    </row>
    <row r="35" spans="1:39" ht="15" x14ac:dyDescent="0.25">
      <c r="A35" t="s">
        <v>151</v>
      </c>
      <c r="B35">
        <v>876196.5</v>
      </c>
      <c r="C35">
        <v>0.257859122106258</v>
      </c>
      <c r="D35">
        <v>-1571972.5</v>
      </c>
      <c r="E35">
        <v>3.4029657120381099E-2</v>
      </c>
      <c r="F35">
        <v>0.76806064248059003</v>
      </c>
      <c r="G35">
        <v>448.142857142857</v>
      </c>
      <c r="H35">
        <v>6010.5586565714302</v>
      </c>
      <c r="I35">
        <v>2276.3271428571402</v>
      </c>
      <c r="J35">
        <v>-202.228571428571</v>
      </c>
      <c r="K35">
        <v>20651.974137578301</v>
      </c>
      <c r="L35">
        <v>21740.466929857099</v>
      </c>
      <c r="M35">
        <v>32038.3253271248</v>
      </c>
      <c r="N35">
        <v>0.89895732580424503</v>
      </c>
      <c r="O35">
        <v>0.21990743461408099</v>
      </c>
      <c r="P35">
        <v>0.111033737214027</v>
      </c>
      <c r="Q35">
        <v>14013.952233457099</v>
      </c>
      <c r="R35">
        <v>1514.31714285714</v>
      </c>
      <c r="S35">
        <v>77944.440907830198</v>
      </c>
      <c r="T35">
        <v>13.9982000373577</v>
      </c>
      <c r="U35">
        <v>14.356614156027</v>
      </c>
      <c r="V35">
        <v>268.83714285714302</v>
      </c>
      <c r="W35">
        <v>80.868538844016001</v>
      </c>
      <c r="X35">
        <v>0.112864108687623</v>
      </c>
      <c r="Y35">
        <v>0.15182859633871401</v>
      </c>
      <c r="Z35">
        <v>0.27327659303231999</v>
      </c>
      <c r="AA35">
        <v>211.60373486192799</v>
      </c>
      <c r="AB35">
        <v>10.455695148098201</v>
      </c>
      <c r="AC35">
        <v>1.40846564905361</v>
      </c>
      <c r="AD35">
        <v>4.0183699165668498</v>
      </c>
      <c r="AE35">
        <v>0.72599742121762401</v>
      </c>
      <c r="AF35">
        <v>73.571428571428598</v>
      </c>
      <c r="AG35">
        <v>0.22593386851275499</v>
      </c>
      <c r="AH35">
        <v>82.297142857142902</v>
      </c>
      <c r="AI35">
        <v>3.8744199727723001</v>
      </c>
      <c r="AJ35">
        <v>784257.42714285699</v>
      </c>
      <c r="AK35">
        <v>0.60712481598083701</v>
      </c>
      <c r="AL35">
        <v>448983560.77428597</v>
      </c>
      <c r="AM35">
        <v>21740.466929857099</v>
      </c>
    </row>
    <row r="36" spans="1:39" ht="15" x14ac:dyDescent="0.25">
      <c r="A36" t="s">
        <v>152</v>
      </c>
      <c r="B36">
        <v>1368289.35</v>
      </c>
      <c r="C36">
        <v>0.47162325583155801</v>
      </c>
      <c r="D36">
        <v>1379198.8</v>
      </c>
      <c r="E36">
        <v>7.4767459242957501E-3</v>
      </c>
      <c r="F36">
        <v>0.70824025071125296</v>
      </c>
      <c r="G36">
        <v>59.210526315789501</v>
      </c>
      <c r="H36">
        <v>68.568041100000002</v>
      </c>
      <c r="I36">
        <v>2.7450000000000001</v>
      </c>
      <c r="J36">
        <v>-46.844499999999996</v>
      </c>
      <c r="K36">
        <v>14821.233867065401</v>
      </c>
      <c r="L36">
        <v>1541.36069135</v>
      </c>
      <c r="M36">
        <v>2041.1431769736801</v>
      </c>
      <c r="N36">
        <v>0.54934221117212201</v>
      </c>
      <c r="O36">
        <v>0.14926613747265799</v>
      </c>
      <c r="P36">
        <v>5.19336979003205E-3</v>
      </c>
      <c r="Q36">
        <v>11192.192462398099</v>
      </c>
      <c r="R36">
        <v>110.22199999999999</v>
      </c>
      <c r="S36">
        <v>62829.251193046701</v>
      </c>
      <c r="T36">
        <v>15.069586833844401</v>
      </c>
      <c r="U36">
        <v>13.984147369399899</v>
      </c>
      <c r="V36">
        <v>12.97</v>
      </c>
      <c r="W36">
        <v>118.84045422899</v>
      </c>
      <c r="X36">
        <v>0.116319183087503</v>
      </c>
      <c r="Y36">
        <v>0.19565014589502699</v>
      </c>
      <c r="Z36">
        <v>0.31613690830998897</v>
      </c>
      <c r="AA36">
        <v>206.52060986529801</v>
      </c>
      <c r="AB36">
        <v>7.1607856774295904</v>
      </c>
      <c r="AC36">
        <v>1.48298835380129</v>
      </c>
      <c r="AD36">
        <v>3.6052472011504002</v>
      </c>
      <c r="AE36">
        <v>1.21838072965581</v>
      </c>
      <c r="AF36">
        <v>50.95</v>
      </c>
      <c r="AG36">
        <v>1.8773903450226202E-2</v>
      </c>
      <c r="AH36">
        <v>18.556999999999999</v>
      </c>
      <c r="AI36">
        <v>3.9562404798897002</v>
      </c>
      <c r="AJ36">
        <v>-22384.163499999799</v>
      </c>
      <c r="AK36">
        <v>0.54209533766727602</v>
      </c>
      <c r="AL36">
        <v>22844867.280000001</v>
      </c>
      <c r="AM36">
        <v>1541.36069135</v>
      </c>
    </row>
    <row r="37" spans="1:39" ht="15" x14ac:dyDescent="0.25">
      <c r="A37" t="s">
        <v>153</v>
      </c>
      <c r="B37">
        <v>1123677.8500000001</v>
      </c>
      <c r="C37">
        <v>0.37362875287993602</v>
      </c>
      <c r="D37">
        <v>1179731.3500000001</v>
      </c>
      <c r="E37">
        <v>5.2423310245502796E-3</v>
      </c>
      <c r="F37">
        <v>0.70470921970804001</v>
      </c>
      <c r="G37">
        <v>65.2222222222222</v>
      </c>
      <c r="H37">
        <v>134.57279455</v>
      </c>
      <c r="I37">
        <v>37.241</v>
      </c>
      <c r="J37">
        <v>-85.165000000000006</v>
      </c>
      <c r="K37">
        <v>16399.2470574693</v>
      </c>
      <c r="L37">
        <v>1886.9434812500001</v>
      </c>
      <c r="M37">
        <v>2664.56016232404</v>
      </c>
      <c r="N37">
        <v>0.94311622771610804</v>
      </c>
      <c r="O37">
        <v>0.18431416269532699</v>
      </c>
      <c r="P37">
        <v>1.39412531755182E-2</v>
      </c>
      <c r="Q37">
        <v>11613.3434590984</v>
      </c>
      <c r="R37">
        <v>134.495</v>
      </c>
      <c r="S37">
        <v>65744.416115840795</v>
      </c>
      <c r="T37">
        <v>14.068180973270399</v>
      </c>
      <c r="U37">
        <v>14.0298411186289</v>
      </c>
      <c r="V37">
        <v>17.832999999999998</v>
      </c>
      <c r="W37">
        <v>105.811892628834</v>
      </c>
      <c r="X37">
        <v>0.108368579195893</v>
      </c>
      <c r="Y37">
        <v>0.18586517541354899</v>
      </c>
      <c r="Z37">
        <v>0.29770097369959098</v>
      </c>
      <c r="AA37">
        <v>197.51799865945199</v>
      </c>
      <c r="AB37">
        <v>12.628128809812999</v>
      </c>
      <c r="AC37">
        <v>1.5097084948885899</v>
      </c>
      <c r="AD37">
        <v>3.80047697738669</v>
      </c>
      <c r="AE37">
        <v>1.12041265050585</v>
      </c>
      <c r="AF37">
        <v>19.649999999999999</v>
      </c>
      <c r="AG37">
        <v>4.3795065098971499E-2</v>
      </c>
      <c r="AH37">
        <v>71.701499999999996</v>
      </c>
      <c r="AI37">
        <v>3.6986601623811799</v>
      </c>
      <c r="AJ37">
        <v>-58643.853499999503</v>
      </c>
      <c r="AK37">
        <v>0.66458123133157898</v>
      </c>
      <c r="AL37">
        <v>30944452.3325</v>
      </c>
      <c r="AM37">
        <v>1886.9434812500001</v>
      </c>
    </row>
    <row r="38" spans="1:39" ht="15" x14ac:dyDescent="0.25">
      <c r="A38" t="s">
        <v>155</v>
      </c>
      <c r="B38">
        <v>2569891.0499999998</v>
      </c>
      <c r="C38">
        <v>0.39187628513241901</v>
      </c>
      <c r="D38">
        <v>2601194</v>
      </c>
      <c r="E38">
        <v>3.1207744359289802E-3</v>
      </c>
      <c r="F38">
        <v>0.78198675422708896</v>
      </c>
      <c r="G38">
        <v>112.7</v>
      </c>
      <c r="H38">
        <v>267.20012055000001</v>
      </c>
      <c r="I38">
        <v>31.141500000000001</v>
      </c>
      <c r="J38">
        <v>3.10450000000003</v>
      </c>
      <c r="K38">
        <v>15158.5790368405</v>
      </c>
      <c r="L38">
        <v>4649.1869712999996</v>
      </c>
      <c r="M38">
        <v>6052.9790861662104</v>
      </c>
      <c r="N38">
        <v>0.50447090359633096</v>
      </c>
      <c r="O38">
        <v>0.162465879671601</v>
      </c>
      <c r="P38">
        <v>4.9205522645614903E-2</v>
      </c>
      <c r="Q38">
        <v>11643.0384374807</v>
      </c>
      <c r="R38">
        <v>303.08949999999999</v>
      </c>
      <c r="S38">
        <v>76680.668394979002</v>
      </c>
      <c r="T38">
        <v>16.010782293678901</v>
      </c>
      <c r="U38">
        <v>15.3393204690364</v>
      </c>
      <c r="V38">
        <v>30.768999999999998</v>
      </c>
      <c r="W38">
        <v>151.09970981507399</v>
      </c>
      <c r="X38">
        <v>0.11672312798250099</v>
      </c>
      <c r="Y38">
        <v>0.16507887614784</v>
      </c>
      <c r="Z38">
        <v>0.28748268131270199</v>
      </c>
      <c r="AA38">
        <v>164.99518189639599</v>
      </c>
      <c r="AB38">
        <v>7.3254363291721498</v>
      </c>
      <c r="AC38">
        <v>1.25067554220415</v>
      </c>
      <c r="AD38">
        <v>3.7651233914199098</v>
      </c>
      <c r="AE38">
        <v>0.900594777102809</v>
      </c>
      <c r="AF38">
        <v>21.3</v>
      </c>
      <c r="AG38">
        <v>9.9998500161789503E-2</v>
      </c>
      <c r="AH38">
        <v>102.9165</v>
      </c>
      <c r="AI38">
        <v>4.2679112648378599</v>
      </c>
      <c r="AJ38">
        <v>108142.4935</v>
      </c>
      <c r="AK38">
        <v>0.46643477954031098</v>
      </c>
      <c r="AL38">
        <v>70475068.161500007</v>
      </c>
      <c r="AM38">
        <v>4649.1869712999996</v>
      </c>
    </row>
    <row r="39" spans="1:39" ht="15" x14ac:dyDescent="0.25">
      <c r="A39" t="s">
        <v>156</v>
      </c>
      <c r="B39">
        <v>5704808.6315789502</v>
      </c>
      <c r="C39">
        <v>0.30878349509035702</v>
      </c>
      <c r="D39">
        <v>5001451.1578947399</v>
      </c>
      <c r="E39">
        <v>7.8138513169226701E-4</v>
      </c>
      <c r="F39">
        <v>0.76512286982938305</v>
      </c>
      <c r="G39">
        <v>159.31578947368399</v>
      </c>
      <c r="H39">
        <v>2092.6693187999999</v>
      </c>
      <c r="I39">
        <v>761.18399999999997</v>
      </c>
      <c r="J39">
        <v>-294.88549999999998</v>
      </c>
      <c r="K39">
        <v>20395.283718449398</v>
      </c>
      <c r="L39">
        <v>7943.3629604500002</v>
      </c>
      <c r="M39">
        <v>11804.2356181375</v>
      </c>
      <c r="N39">
        <v>0.93791260499418705</v>
      </c>
      <c r="O39">
        <v>0.20761544391980999</v>
      </c>
      <c r="P39">
        <v>7.9391949856748495E-2</v>
      </c>
      <c r="Q39">
        <v>13724.492334605</v>
      </c>
      <c r="R39">
        <v>564.89400000000001</v>
      </c>
      <c r="S39">
        <v>73296.056217626698</v>
      </c>
      <c r="T39">
        <v>14.2444423201521</v>
      </c>
      <c r="U39">
        <v>14.0616876094453</v>
      </c>
      <c r="V39">
        <v>105.89149999999999</v>
      </c>
      <c r="W39">
        <v>75.014169791248605</v>
      </c>
      <c r="X39">
        <v>0.114239350018964</v>
      </c>
      <c r="Y39">
        <v>0.16316958652996799</v>
      </c>
      <c r="Z39">
        <v>0.28681436259436</v>
      </c>
      <c r="AA39">
        <v>215.49118534840699</v>
      </c>
      <c r="AB39">
        <v>10.377974015330899</v>
      </c>
      <c r="AC39">
        <v>1.49827772071058</v>
      </c>
      <c r="AD39">
        <v>4.0695087676774202</v>
      </c>
      <c r="AE39">
        <v>0.81099672772882803</v>
      </c>
      <c r="AF39">
        <v>25.45</v>
      </c>
      <c r="AG39">
        <v>0.16998530977700199</v>
      </c>
      <c r="AH39">
        <v>121.88200000000001</v>
      </c>
      <c r="AI39">
        <v>3.9696818728795402</v>
      </c>
      <c r="AJ39">
        <v>-134171.78899999999</v>
      </c>
      <c r="AK39">
        <v>0.63821632149133101</v>
      </c>
      <c r="AL39">
        <v>162007141.257</v>
      </c>
      <c r="AM39">
        <v>7943.3629604500002</v>
      </c>
    </row>
    <row r="40" spans="1:39" ht="15" x14ac:dyDescent="0.25">
      <c r="A40" t="s">
        <v>157</v>
      </c>
      <c r="B40">
        <v>1130685.3</v>
      </c>
      <c r="C40">
        <v>0.45683491641866503</v>
      </c>
      <c r="D40">
        <v>1068464.8500000001</v>
      </c>
      <c r="E40">
        <v>1.8369479770512099E-3</v>
      </c>
      <c r="F40">
        <v>0.75337063319420305</v>
      </c>
      <c r="G40">
        <v>58</v>
      </c>
      <c r="H40">
        <v>90.413314200000002</v>
      </c>
      <c r="I40">
        <v>6.6265000000000001</v>
      </c>
      <c r="J40">
        <v>38.448500000000003</v>
      </c>
      <c r="K40">
        <v>15440.087546025499</v>
      </c>
      <c r="L40">
        <v>2099.6890137999999</v>
      </c>
      <c r="M40">
        <v>2656.3071264530899</v>
      </c>
      <c r="N40">
        <v>0.45495262361314198</v>
      </c>
      <c r="O40">
        <v>0.15337203211212</v>
      </c>
      <c r="P40">
        <v>3.2130661615409201E-2</v>
      </c>
      <c r="Q40">
        <v>12204.6814051163</v>
      </c>
      <c r="R40">
        <v>145.286</v>
      </c>
      <c r="S40">
        <v>74132.612082375505</v>
      </c>
      <c r="T40">
        <v>16.107539611524899</v>
      </c>
      <c r="U40">
        <v>14.4521083504261</v>
      </c>
      <c r="V40">
        <v>17.873000000000001</v>
      </c>
      <c r="W40">
        <v>117.478264074302</v>
      </c>
      <c r="X40">
        <v>0.116997730187047</v>
      </c>
      <c r="Y40">
        <v>0.16134185378033</v>
      </c>
      <c r="Z40">
        <v>0.28444156335432902</v>
      </c>
      <c r="AA40">
        <v>183.79421784066099</v>
      </c>
      <c r="AB40">
        <v>7.7769115691790898</v>
      </c>
      <c r="AC40">
        <v>1.3729448833629101</v>
      </c>
      <c r="AD40">
        <v>3.55013278849226</v>
      </c>
      <c r="AE40">
        <v>0.88407548156506099</v>
      </c>
      <c r="AF40">
        <v>13</v>
      </c>
      <c r="AG40">
        <v>9.6375001892137796E-2</v>
      </c>
      <c r="AH40">
        <v>78.215000000000003</v>
      </c>
      <c r="AI40">
        <v>4.4059375807318899</v>
      </c>
      <c r="AJ40">
        <v>90955.820000000196</v>
      </c>
      <c r="AK40">
        <v>0.41673512644764099</v>
      </c>
      <c r="AL40">
        <v>32419382.192499999</v>
      </c>
      <c r="AM40">
        <v>2099.6890137999999</v>
      </c>
    </row>
    <row r="41" spans="1:39" ht="15" x14ac:dyDescent="0.25">
      <c r="A41" t="s">
        <v>158</v>
      </c>
      <c r="B41">
        <v>1075073.7142857099</v>
      </c>
      <c r="C41">
        <v>0.41743291419565798</v>
      </c>
      <c r="D41">
        <v>1061383.42857143</v>
      </c>
      <c r="E41">
        <v>5.1910365957280602E-3</v>
      </c>
      <c r="F41">
        <v>0.73832393137999697</v>
      </c>
      <c r="G41">
        <v>94.176470588235304</v>
      </c>
      <c r="H41">
        <v>115.25572699999999</v>
      </c>
      <c r="I41">
        <v>11.9385714285714</v>
      </c>
      <c r="J41">
        <v>-87.3333333333333</v>
      </c>
      <c r="K41">
        <v>14666.6185526428</v>
      </c>
      <c r="L41">
        <v>2280.7988997619</v>
      </c>
      <c r="M41">
        <v>2942.5348215515701</v>
      </c>
      <c r="N41">
        <v>0.53858952817539096</v>
      </c>
      <c r="O41">
        <v>0.16158301146163201</v>
      </c>
      <c r="P41">
        <v>2.9326756246653301E-2</v>
      </c>
      <c r="Q41">
        <v>11368.2962094758</v>
      </c>
      <c r="R41">
        <v>154.84285714285701</v>
      </c>
      <c r="S41">
        <v>68060.524704001</v>
      </c>
      <c r="T41">
        <v>15.2938462957837</v>
      </c>
      <c r="U41">
        <v>14.7297650136851</v>
      </c>
      <c r="V41">
        <v>17.827619047618999</v>
      </c>
      <c r="W41">
        <v>127.93625966931999</v>
      </c>
      <c r="X41">
        <v>0.113007521257349</v>
      </c>
      <c r="Y41">
        <v>0.16005275967521801</v>
      </c>
      <c r="Z41">
        <v>0.29537197339506399</v>
      </c>
      <c r="AA41">
        <v>187.82931928221601</v>
      </c>
      <c r="AB41">
        <v>7.6229970147010704</v>
      </c>
      <c r="AC41">
        <v>1.2657436620059599</v>
      </c>
      <c r="AD41">
        <v>3.6233172109925098</v>
      </c>
      <c r="AE41">
        <v>1.1232176595380201</v>
      </c>
      <c r="AF41">
        <v>39.571428571428598</v>
      </c>
      <c r="AG41">
        <v>4.3594058693515701E-2</v>
      </c>
      <c r="AH41">
        <v>31.640499999999999</v>
      </c>
      <c r="AI41">
        <v>4.2714641182828803</v>
      </c>
      <c r="AJ41">
        <v>-53236.670952381101</v>
      </c>
      <c r="AK41">
        <v>0.51559628018681902</v>
      </c>
      <c r="AL41">
        <v>33451607.4580952</v>
      </c>
      <c r="AM41">
        <v>2280.7988997619</v>
      </c>
    </row>
    <row r="42" spans="1:39" ht="15" x14ac:dyDescent="0.25">
      <c r="A42" t="s">
        <v>160</v>
      </c>
      <c r="B42">
        <v>1584522.5</v>
      </c>
      <c r="C42">
        <v>0.358230698282402</v>
      </c>
      <c r="D42">
        <v>1300904.75</v>
      </c>
      <c r="E42">
        <v>2.5527079116533101E-3</v>
      </c>
      <c r="F42">
        <v>0.80063121693306305</v>
      </c>
      <c r="G42">
        <v>149.1</v>
      </c>
      <c r="H42">
        <v>119.8160084</v>
      </c>
      <c r="I42">
        <v>9.0434999999999999</v>
      </c>
      <c r="J42">
        <v>-42.456000000000003</v>
      </c>
      <c r="K42">
        <v>15065.853265723201</v>
      </c>
      <c r="L42">
        <v>4978.0057662999998</v>
      </c>
      <c r="M42">
        <v>6227.2792067273504</v>
      </c>
      <c r="N42">
        <v>0.302887235538637</v>
      </c>
      <c r="O42">
        <v>0.13127290471897299</v>
      </c>
      <c r="P42">
        <v>1.6922712930606799E-2</v>
      </c>
      <c r="Q42">
        <v>12043.4465745457</v>
      </c>
      <c r="R42">
        <v>319.19499999999999</v>
      </c>
      <c r="S42">
        <v>79965.845696204502</v>
      </c>
      <c r="T42">
        <v>16.640454894343598</v>
      </c>
      <c r="U42">
        <v>15.5955004505083</v>
      </c>
      <c r="V42">
        <v>35.069000000000003</v>
      </c>
      <c r="W42">
        <v>141.948894074539</v>
      </c>
      <c r="X42">
        <v>0.116757524334683</v>
      </c>
      <c r="Y42">
        <v>0.166898082287705</v>
      </c>
      <c r="Z42">
        <v>0.289841788227445</v>
      </c>
      <c r="AA42">
        <v>166.59632168654699</v>
      </c>
      <c r="AB42">
        <v>7.7526574070037997</v>
      </c>
      <c r="AC42">
        <v>1.1633536355710301</v>
      </c>
      <c r="AD42">
        <v>3.9351337199042402</v>
      </c>
      <c r="AE42">
        <v>0.92112439877690799</v>
      </c>
      <c r="AF42">
        <v>30.3</v>
      </c>
      <c r="AG42">
        <v>9.9238890512860306E-2</v>
      </c>
      <c r="AH42">
        <v>91.619500000000002</v>
      </c>
      <c r="AI42">
        <v>4.8868120699311097</v>
      </c>
      <c r="AJ42">
        <v>176747.69349999999</v>
      </c>
      <c r="AK42">
        <v>0.40427461987146401</v>
      </c>
      <c r="AL42">
        <v>74997904.430999994</v>
      </c>
      <c r="AM42">
        <v>4978.0057662999998</v>
      </c>
    </row>
    <row r="43" spans="1:39" ht="15" x14ac:dyDescent="0.25">
      <c r="A43" t="s">
        <v>162</v>
      </c>
      <c r="B43">
        <v>1097857.0952381</v>
      </c>
      <c r="C43">
        <v>0.51076223039581503</v>
      </c>
      <c r="D43">
        <v>1007072.1904761899</v>
      </c>
      <c r="E43">
        <v>4.1870147727296001E-3</v>
      </c>
      <c r="F43">
        <v>0.690113633910582</v>
      </c>
      <c r="G43">
        <v>54.9</v>
      </c>
      <c r="H43">
        <v>41.440938190476203</v>
      </c>
      <c r="I43">
        <v>1.87</v>
      </c>
      <c r="J43">
        <v>40.249523809523801</v>
      </c>
      <c r="K43">
        <v>15236.772975678699</v>
      </c>
      <c r="L43">
        <v>1070.5041752381001</v>
      </c>
      <c r="M43">
        <v>1341.3613047316301</v>
      </c>
      <c r="N43">
        <v>0.53704392299943704</v>
      </c>
      <c r="O43">
        <v>0.16183224530365101</v>
      </c>
      <c r="P43">
        <v>8.7814400944521906E-3</v>
      </c>
      <c r="Q43">
        <v>12160.0563771164</v>
      </c>
      <c r="R43">
        <v>78.328095238095202</v>
      </c>
      <c r="S43">
        <v>64828.836451069699</v>
      </c>
      <c r="T43">
        <v>15.8484761898972</v>
      </c>
      <c r="U43">
        <v>13.666924645417</v>
      </c>
      <c r="V43">
        <v>10.1119047619048</v>
      </c>
      <c r="W43">
        <v>105.865729597363</v>
      </c>
      <c r="X43">
        <v>0.112354480072829</v>
      </c>
      <c r="Y43">
        <v>0.17671458794682299</v>
      </c>
      <c r="Z43">
        <v>0.294224798321848</v>
      </c>
      <c r="AA43">
        <v>193.59685173497201</v>
      </c>
      <c r="AB43">
        <v>7.82770222953096</v>
      </c>
      <c r="AC43">
        <v>1.5651524492029401</v>
      </c>
      <c r="AD43">
        <v>3.5696471301334398</v>
      </c>
      <c r="AE43">
        <v>1.10513802759777</v>
      </c>
      <c r="AF43">
        <v>48.523809523809497</v>
      </c>
      <c r="AG43">
        <v>2.85173128014026E-2</v>
      </c>
      <c r="AH43">
        <v>14.1647619047619</v>
      </c>
      <c r="AI43">
        <v>4.1430771903336101</v>
      </c>
      <c r="AJ43">
        <v>5657.3404761905504</v>
      </c>
      <c r="AK43">
        <v>0.51842382361697303</v>
      </c>
      <c r="AL43">
        <v>16311029.087618999</v>
      </c>
      <c r="AM43">
        <v>1070.5041752381001</v>
      </c>
    </row>
    <row r="44" spans="1:39" ht="15" x14ac:dyDescent="0.25">
      <c r="A44" t="s">
        <v>164</v>
      </c>
      <c r="B44">
        <v>775660.88888888899</v>
      </c>
      <c r="C44">
        <v>0.40801464935126802</v>
      </c>
      <c r="D44">
        <v>612817.55555555597</v>
      </c>
      <c r="E44">
        <v>4.1084688500843602E-3</v>
      </c>
      <c r="F44">
        <v>0.78880838591611602</v>
      </c>
      <c r="G44">
        <v>97.578947368421098</v>
      </c>
      <c r="H44">
        <v>90.133066099999994</v>
      </c>
      <c r="I44">
        <v>16.776499999999999</v>
      </c>
      <c r="J44">
        <v>-18.618500000000001</v>
      </c>
      <c r="K44">
        <v>14871.021508322499</v>
      </c>
      <c r="L44">
        <v>2424.6893391499998</v>
      </c>
      <c r="M44">
        <v>3037.6002917476899</v>
      </c>
      <c r="N44">
        <v>0.461490517045894</v>
      </c>
      <c r="O44">
        <v>0.15393218033071501</v>
      </c>
      <c r="P44">
        <v>2.83091322016794E-2</v>
      </c>
      <c r="Q44">
        <v>11870.425286519199</v>
      </c>
      <c r="R44">
        <v>162.33150000000001</v>
      </c>
      <c r="S44">
        <v>72947.197361571802</v>
      </c>
      <c r="T44">
        <v>15.532721622112801</v>
      </c>
      <c r="U44">
        <v>14.936653324524199</v>
      </c>
      <c r="V44">
        <v>19.311</v>
      </c>
      <c r="W44">
        <v>125.560009277096</v>
      </c>
      <c r="X44">
        <v>0.114236062318609</v>
      </c>
      <c r="Y44">
        <v>0.17373485982857301</v>
      </c>
      <c r="Z44">
        <v>0.29310829560579799</v>
      </c>
      <c r="AA44">
        <v>181.68113039769</v>
      </c>
      <c r="AB44">
        <v>7.5514991409022496</v>
      </c>
      <c r="AC44">
        <v>1.18664529080726</v>
      </c>
      <c r="AD44">
        <v>3.6605926333020302</v>
      </c>
      <c r="AE44">
        <v>1.07193931551321</v>
      </c>
      <c r="AF44">
        <v>40.200000000000003</v>
      </c>
      <c r="AG44">
        <v>5.3270001852089702E-2</v>
      </c>
      <c r="AH44">
        <v>38.540999999999997</v>
      </c>
      <c r="AI44">
        <v>4.5150054381659004</v>
      </c>
      <c r="AJ44">
        <v>22047.054499999598</v>
      </c>
      <c r="AK44">
        <v>0.50196178505719702</v>
      </c>
      <c r="AL44">
        <v>36057607.313500002</v>
      </c>
      <c r="AM44">
        <v>2424.6893391499998</v>
      </c>
    </row>
    <row r="45" spans="1:39" ht="15" x14ac:dyDescent="0.25">
      <c r="A45" t="s">
        <v>165</v>
      </c>
      <c r="B45">
        <v>2272281.4500000002</v>
      </c>
      <c r="C45">
        <v>0.44955711715526597</v>
      </c>
      <c r="D45">
        <v>2124728.35</v>
      </c>
      <c r="E45">
        <v>5.1944163239648899E-3</v>
      </c>
      <c r="F45">
        <v>0.71451431781368901</v>
      </c>
      <c r="G45">
        <v>52.117647058823501</v>
      </c>
      <c r="H45">
        <v>513.74019550000003</v>
      </c>
      <c r="I45">
        <v>311.82799999999997</v>
      </c>
      <c r="J45">
        <v>-142.88999999999999</v>
      </c>
      <c r="K45">
        <v>19513.687061336099</v>
      </c>
      <c r="L45">
        <v>2521.37996445</v>
      </c>
      <c r="M45">
        <v>3678.6002181968502</v>
      </c>
      <c r="N45">
        <v>0.82513293531061405</v>
      </c>
      <c r="O45">
        <v>0.16267655787035301</v>
      </c>
      <c r="P45">
        <v>3.8750268633673597E-2</v>
      </c>
      <c r="Q45">
        <v>13375.0385120994</v>
      </c>
      <c r="R45">
        <v>193.98949999999999</v>
      </c>
      <c r="S45">
        <v>67464.684114346397</v>
      </c>
      <c r="T45">
        <v>13.5700643591535</v>
      </c>
      <c r="U45">
        <v>12.9975074138033</v>
      </c>
      <c r="V45">
        <v>32.544499999999999</v>
      </c>
      <c r="W45">
        <v>77.474841046874303</v>
      </c>
      <c r="X45">
        <v>0.11557310069396801</v>
      </c>
      <c r="Y45">
        <v>0.16395185577368801</v>
      </c>
      <c r="Z45">
        <v>0.28698331316319298</v>
      </c>
      <c r="AA45">
        <v>215.48045421964599</v>
      </c>
      <c r="AB45">
        <v>11.6256794606964</v>
      </c>
      <c r="AC45">
        <v>1.7220718354833999</v>
      </c>
      <c r="AD45">
        <v>3.9282721001214602</v>
      </c>
      <c r="AE45">
        <v>0.86955331518231804</v>
      </c>
      <c r="AF45">
        <v>9.6</v>
      </c>
      <c r="AG45">
        <v>0.114634451387905</v>
      </c>
      <c r="AH45">
        <v>122.196315789474</v>
      </c>
      <c r="AI45">
        <v>3.8539824569580601</v>
      </c>
      <c r="AJ45">
        <v>118922.07947368499</v>
      </c>
      <c r="AK45">
        <v>0.68693357604805505</v>
      </c>
      <c r="AL45">
        <v>49201419.589000002</v>
      </c>
      <c r="AM45">
        <v>2521.37996445</v>
      </c>
    </row>
    <row r="46" spans="1:39" ht="15" x14ac:dyDescent="0.25">
      <c r="A46" t="s">
        <v>166</v>
      </c>
      <c r="B46">
        <v>856766.9</v>
      </c>
      <c r="C46">
        <v>0.31418168648716899</v>
      </c>
      <c r="D46">
        <v>832289.5</v>
      </c>
      <c r="E46">
        <v>4.54274817522826E-3</v>
      </c>
      <c r="F46">
        <v>0.71550113511968805</v>
      </c>
      <c r="G46">
        <v>77.789473684210506</v>
      </c>
      <c r="H46">
        <v>220.15697750000001</v>
      </c>
      <c r="I46">
        <v>57.842500000000001</v>
      </c>
      <c r="J46">
        <v>-135.43549999999999</v>
      </c>
      <c r="K46">
        <v>16868.9169709327</v>
      </c>
      <c r="L46">
        <v>2212.9640371</v>
      </c>
      <c r="M46">
        <v>3164.72642959616</v>
      </c>
      <c r="N46">
        <v>0.89708636320703605</v>
      </c>
      <c r="O46">
        <v>0.179138739222126</v>
      </c>
      <c r="P46">
        <v>1.8840276073639601E-2</v>
      </c>
      <c r="Q46">
        <v>11795.745203247699</v>
      </c>
      <c r="R46">
        <v>159.202</v>
      </c>
      <c r="S46">
        <v>65705.065190763999</v>
      </c>
      <c r="T46">
        <v>14.140839939196701</v>
      </c>
      <c r="U46">
        <v>13.900353243677801</v>
      </c>
      <c r="V46">
        <v>21.755500000000001</v>
      </c>
      <c r="W46">
        <v>101.71975073429699</v>
      </c>
      <c r="X46">
        <v>0.109863919689778</v>
      </c>
      <c r="Y46">
        <v>0.19306049868430999</v>
      </c>
      <c r="Z46">
        <v>0.30625084760856702</v>
      </c>
      <c r="AA46">
        <v>202.682078190379</v>
      </c>
      <c r="AB46">
        <v>12.0038779271714</v>
      </c>
      <c r="AC46">
        <v>1.4476992859868401</v>
      </c>
      <c r="AD46">
        <v>3.55515110367097</v>
      </c>
      <c r="AE46">
        <v>1.10782839680662</v>
      </c>
      <c r="AF46">
        <v>18.55</v>
      </c>
      <c r="AG46">
        <v>4.99381537567824E-2</v>
      </c>
      <c r="AH46">
        <v>82.652000000000001</v>
      </c>
      <c r="AI46">
        <v>3.8630625491107402</v>
      </c>
      <c r="AJ46">
        <v>-82444.925999999497</v>
      </c>
      <c r="AK46">
        <v>0.66759632867902197</v>
      </c>
      <c r="AL46">
        <v>37330306.601499997</v>
      </c>
      <c r="AM46">
        <v>2212.9640371</v>
      </c>
    </row>
    <row r="47" spans="1:39" ht="15" x14ac:dyDescent="0.25">
      <c r="A47" t="s">
        <v>168</v>
      </c>
      <c r="B47">
        <v>815629.85</v>
      </c>
      <c r="C47">
        <v>0.51848313044107297</v>
      </c>
      <c r="D47">
        <v>834360.3</v>
      </c>
      <c r="E47">
        <v>6.4430524454811497E-3</v>
      </c>
      <c r="F47">
        <v>0.68636567554554295</v>
      </c>
      <c r="G47">
        <v>58.842105263157897</v>
      </c>
      <c r="H47">
        <v>40.579241850000003</v>
      </c>
      <c r="I47">
        <v>3.915</v>
      </c>
      <c r="J47">
        <v>11.3345</v>
      </c>
      <c r="K47">
        <v>14716.814251977699</v>
      </c>
      <c r="L47">
        <v>1083.2600179999999</v>
      </c>
      <c r="M47">
        <v>1367.3737253025099</v>
      </c>
      <c r="N47">
        <v>0.494458787179201</v>
      </c>
      <c r="O47">
        <v>0.15094142978883601</v>
      </c>
      <c r="P47">
        <v>2.1122637335258898E-3</v>
      </c>
      <c r="Q47">
        <v>11658.946033918501</v>
      </c>
      <c r="R47">
        <v>79.245999999999995</v>
      </c>
      <c r="S47">
        <v>62563.686318552303</v>
      </c>
      <c r="T47">
        <v>16.557302576786199</v>
      </c>
      <c r="U47">
        <v>13.669586073745</v>
      </c>
      <c r="V47">
        <v>9.8714999999999993</v>
      </c>
      <c r="W47">
        <v>109.73611082409001</v>
      </c>
      <c r="X47">
        <v>0.1194874357097</v>
      </c>
      <c r="Y47">
        <v>0.17815841826500001</v>
      </c>
      <c r="Z47">
        <v>0.30288480341996599</v>
      </c>
      <c r="AA47">
        <v>211.01212654559501</v>
      </c>
      <c r="AB47">
        <v>7.8455955022508501</v>
      </c>
      <c r="AC47">
        <v>1.4110980615186699</v>
      </c>
      <c r="AD47">
        <v>3.4179445885703501</v>
      </c>
      <c r="AE47">
        <v>1.07972156084742</v>
      </c>
      <c r="AF47">
        <v>44.85</v>
      </c>
      <c r="AG47">
        <v>1.9497334426927599E-2</v>
      </c>
      <c r="AH47">
        <v>13.958500000000001</v>
      </c>
      <c r="AI47">
        <v>4.45493703213124</v>
      </c>
      <c r="AJ47">
        <v>-41508.826499999901</v>
      </c>
      <c r="AK47">
        <v>0.48717322619561299</v>
      </c>
      <c r="AL47">
        <v>15942136.4715</v>
      </c>
      <c r="AM47">
        <v>1083.2600179999999</v>
      </c>
    </row>
    <row r="48" spans="1:39" ht="15" x14ac:dyDescent="0.25">
      <c r="A48" t="s">
        <v>169</v>
      </c>
      <c r="B48">
        <v>2197244.5</v>
      </c>
      <c r="C48">
        <v>0.50010351837322298</v>
      </c>
      <c r="D48">
        <v>2125408.9</v>
      </c>
      <c r="E48">
        <v>4.9120591643486899E-3</v>
      </c>
      <c r="F48">
        <v>0.70860380364658304</v>
      </c>
      <c r="G48">
        <v>90.6</v>
      </c>
      <c r="H48">
        <v>66.623116499999995</v>
      </c>
      <c r="I48">
        <v>3.6850000000000001</v>
      </c>
      <c r="J48">
        <v>-55.063000000000002</v>
      </c>
      <c r="K48">
        <v>13849.909286038701</v>
      </c>
      <c r="L48">
        <v>1915.0766593999999</v>
      </c>
      <c r="M48">
        <v>2415.1401275993999</v>
      </c>
      <c r="N48">
        <v>0.48387085156701898</v>
      </c>
      <c r="O48">
        <v>0.159318586387863</v>
      </c>
      <c r="P48">
        <v>1.0486883619735699E-2</v>
      </c>
      <c r="Q48">
        <v>10982.2356497649</v>
      </c>
      <c r="R48">
        <v>128.94149999999999</v>
      </c>
      <c r="S48">
        <v>65289.665464571102</v>
      </c>
      <c r="T48">
        <v>15.9777883768996</v>
      </c>
      <c r="U48">
        <v>14.852290840419901</v>
      </c>
      <c r="V48">
        <v>15.266999999999999</v>
      </c>
      <c r="W48">
        <v>125.438963738783</v>
      </c>
      <c r="X48">
        <v>0.11474786828877399</v>
      </c>
      <c r="Y48">
        <v>0.177687862363646</v>
      </c>
      <c r="Z48">
        <v>0.29853192002481199</v>
      </c>
      <c r="AA48">
        <v>186.69380583021501</v>
      </c>
      <c r="AB48">
        <v>7.76763461101977</v>
      </c>
      <c r="AC48">
        <v>1.47308774617836</v>
      </c>
      <c r="AD48">
        <v>3.4099179530166399</v>
      </c>
      <c r="AE48">
        <v>1.33689639130871</v>
      </c>
      <c r="AF48">
        <v>99.4</v>
      </c>
      <c r="AG48">
        <v>2.3415358375149201E-2</v>
      </c>
      <c r="AH48">
        <v>11.599500000000001</v>
      </c>
      <c r="AI48">
        <v>4.2443552663283404</v>
      </c>
      <c r="AJ48">
        <v>-4531.4010000000699</v>
      </c>
      <c r="AK48">
        <v>0.54257967249844397</v>
      </c>
      <c r="AL48">
        <v>26523638.008499999</v>
      </c>
      <c r="AM48">
        <v>1915.0766593999999</v>
      </c>
    </row>
    <row r="49" spans="1:39" ht="15" x14ac:dyDescent="0.25">
      <c r="A49" t="s">
        <v>171</v>
      </c>
      <c r="B49">
        <v>4549789.05</v>
      </c>
      <c r="C49">
        <v>0.48814386153131001</v>
      </c>
      <c r="D49">
        <v>4473370.9000000004</v>
      </c>
      <c r="E49">
        <v>1.30490827449984E-3</v>
      </c>
      <c r="F49">
        <v>0.75175420823135597</v>
      </c>
      <c r="G49">
        <v>148.73684210526301</v>
      </c>
      <c r="H49">
        <v>600.20654275000004</v>
      </c>
      <c r="I49">
        <v>200.48150000000001</v>
      </c>
      <c r="J49">
        <v>-152.23400000000001</v>
      </c>
      <c r="K49">
        <v>16629.993673784498</v>
      </c>
      <c r="L49">
        <v>4790.5770257499998</v>
      </c>
      <c r="M49">
        <v>6742.3964167952099</v>
      </c>
      <c r="N49">
        <v>0.81033031230559405</v>
      </c>
      <c r="O49">
        <v>0.190574876980935</v>
      </c>
      <c r="P49">
        <v>5.8478564167568303E-2</v>
      </c>
      <c r="Q49">
        <v>11815.867935849899</v>
      </c>
      <c r="R49">
        <v>333.97399999999999</v>
      </c>
      <c r="S49">
        <v>70077.250567409399</v>
      </c>
      <c r="T49">
        <v>14.170414463401301</v>
      </c>
      <c r="U49">
        <v>14.344161598657401</v>
      </c>
      <c r="V49">
        <v>41.4435</v>
      </c>
      <c r="W49">
        <v>115.59296453605501</v>
      </c>
      <c r="X49">
        <v>0.116521512115686</v>
      </c>
      <c r="Y49">
        <v>0.163515692434062</v>
      </c>
      <c r="Z49">
        <v>0.28410769404743702</v>
      </c>
      <c r="AA49">
        <v>176.93828852846701</v>
      </c>
      <c r="AB49">
        <v>8.9287789730621494</v>
      </c>
      <c r="AC49">
        <v>1.3831038758949199</v>
      </c>
      <c r="AD49">
        <v>3.9613219959263199</v>
      </c>
      <c r="AE49">
        <v>0.93508219261012904</v>
      </c>
      <c r="AF49">
        <v>19.350000000000001</v>
      </c>
      <c r="AG49">
        <v>8.8948344288011294E-2</v>
      </c>
      <c r="AH49">
        <v>117.25700000000001</v>
      </c>
      <c r="AI49">
        <v>3.9177009956794402</v>
      </c>
      <c r="AJ49">
        <v>-48584.2930000005</v>
      </c>
      <c r="AK49">
        <v>0.59082142721887199</v>
      </c>
      <c r="AL49">
        <v>79667265.631999999</v>
      </c>
      <c r="AM49">
        <v>4790.5770257499998</v>
      </c>
    </row>
    <row r="50" spans="1:39" ht="15" x14ac:dyDescent="0.25">
      <c r="A50" t="s">
        <v>173</v>
      </c>
      <c r="B50">
        <v>5056190.75</v>
      </c>
      <c r="C50">
        <v>0.41235094984170301</v>
      </c>
      <c r="D50">
        <v>5080683.9000000004</v>
      </c>
      <c r="E50">
        <v>2.70177618530242E-3</v>
      </c>
      <c r="F50">
        <v>0.71815878472483696</v>
      </c>
      <c r="G50">
        <v>116.444444444444</v>
      </c>
      <c r="H50">
        <v>1069.8698892</v>
      </c>
      <c r="I50">
        <v>537.77300000000002</v>
      </c>
      <c r="J50">
        <v>-259.77</v>
      </c>
      <c r="K50">
        <v>18852.537631680902</v>
      </c>
      <c r="L50">
        <v>4690.8463921000002</v>
      </c>
      <c r="M50">
        <v>6826.2268451966602</v>
      </c>
      <c r="N50">
        <v>0.89757610505874796</v>
      </c>
      <c r="O50">
        <v>0.172852558381689</v>
      </c>
      <c r="P50">
        <v>8.81845818798625E-2</v>
      </c>
      <c r="Q50">
        <v>12955.086336418401</v>
      </c>
      <c r="R50">
        <v>343.41649999999998</v>
      </c>
      <c r="S50">
        <v>67214.894799754795</v>
      </c>
      <c r="T50">
        <v>13.187048380028299</v>
      </c>
      <c r="U50">
        <v>13.659350648847701</v>
      </c>
      <c r="V50">
        <v>56.017000000000003</v>
      </c>
      <c r="W50">
        <v>83.739693166360198</v>
      </c>
      <c r="X50">
        <v>0.11933947594839101</v>
      </c>
      <c r="Y50">
        <v>0.15789947038712601</v>
      </c>
      <c r="Z50">
        <v>0.28199934745163902</v>
      </c>
      <c r="AA50">
        <v>199.43097083193899</v>
      </c>
      <c r="AB50">
        <v>10.989375149151501</v>
      </c>
      <c r="AC50">
        <v>1.5305084077761399</v>
      </c>
      <c r="AD50">
        <v>4.2447114385509597</v>
      </c>
      <c r="AE50">
        <v>0.89091516791995395</v>
      </c>
      <c r="AF50">
        <v>15.85</v>
      </c>
      <c r="AG50">
        <v>0.15283471581439001</v>
      </c>
      <c r="AH50">
        <v>141.78450000000001</v>
      </c>
      <c r="AI50">
        <v>3.8984384624401098</v>
      </c>
      <c r="AJ50">
        <v>11044.9274999998</v>
      </c>
      <c r="AK50">
        <v>0.67710630474189204</v>
      </c>
      <c r="AL50">
        <v>88434358.131500006</v>
      </c>
      <c r="AM50">
        <v>4690.8463921000002</v>
      </c>
    </row>
    <row r="51" spans="1:39" ht="15" x14ac:dyDescent="0.25">
      <c r="A51" t="s">
        <v>174</v>
      </c>
      <c r="B51">
        <v>1472440.85</v>
      </c>
      <c r="C51">
        <v>0.39356097951173702</v>
      </c>
      <c r="D51">
        <v>1440518.55</v>
      </c>
      <c r="E51">
        <v>1.7598713898336199E-3</v>
      </c>
      <c r="F51">
        <v>0.711713073454316</v>
      </c>
      <c r="G51">
        <v>138.73684210526301</v>
      </c>
      <c r="H51">
        <v>337.37473814999998</v>
      </c>
      <c r="I51">
        <v>94.527500000000003</v>
      </c>
      <c r="J51">
        <v>-30.6495</v>
      </c>
      <c r="K51">
        <v>15154.9841277168</v>
      </c>
      <c r="L51">
        <v>3799.8488840499999</v>
      </c>
      <c r="M51">
        <v>5254.6781389868602</v>
      </c>
      <c r="N51">
        <v>0.82323730032545095</v>
      </c>
      <c r="O51">
        <v>0.18877440716417701</v>
      </c>
      <c r="P51">
        <v>5.3392248544832002E-2</v>
      </c>
      <c r="Q51">
        <v>10959.120235783501</v>
      </c>
      <c r="R51">
        <v>259.79399999999998</v>
      </c>
      <c r="S51">
        <v>70900.200422257607</v>
      </c>
      <c r="T51">
        <v>14.4364381009569</v>
      </c>
      <c r="U51">
        <v>14.6263920030871</v>
      </c>
      <c r="V51">
        <v>28.259499999999999</v>
      </c>
      <c r="W51">
        <v>134.462707551443</v>
      </c>
      <c r="X51">
        <v>0.113581794442147</v>
      </c>
      <c r="Y51">
        <v>0.16269963954260799</v>
      </c>
      <c r="Z51">
        <v>0.28128017226510199</v>
      </c>
      <c r="AA51">
        <v>172.943022223447</v>
      </c>
      <c r="AB51">
        <v>8.9953593747372693</v>
      </c>
      <c r="AC51">
        <v>1.31107618517848</v>
      </c>
      <c r="AD51">
        <v>3.5296203268516999</v>
      </c>
      <c r="AE51">
        <v>1.0670643164451801</v>
      </c>
      <c r="AF51">
        <v>24.9</v>
      </c>
      <c r="AG51">
        <v>6.3258711548649801E-2</v>
      </c>
      <c r="AH51">
        <v>105.441</v>
      </c>
      <c r="AI51">
        <v>3.53416276767011</v>
      </c>
      <c r="AJ51">
        <v>100761.37300000001</v>
      </c>
      <c r="AK51">
        <v>0.588142687124798</v>
      </c>
      <c r="AL51">
        <v>57586649.5255</v>
      </c>
      <c r="AM51">
        <v>3799.8488840499999</v>
      </c>
    </row>
    <row r="52" spans="1:39" ht="15" x14ac:dyDescent="0.25">
      <c r="A52" t="s">
        <v>176</v>
      </c>
      <c r="B52">
        <v>1046057.38095238</v>
      </c>
      <c r="C52">
        <v>0.415874424977771</v>
      </c>
      <c r="D52">
        <v>714721.14285714296</v>
      </c>
      <c r="E52">
        <v>1.3797146500346201E-3</v>
      </c>
      <c r="F52">
        <v>0.77791627058919799</v>
      </c>
      <c r="G52">
        <v>66.142857142857096</v>
      </c>
      <c r="H52">
        <v>64.234774999999999</v>
      </c>
      <c r="I52">
        <v>4.6057142857142903</v>
      </c>
      <c r="J52">
        <v>-10.159523809523799</v>
      </c>
      <c r="K52">
        <v>16354.238310987899</v>
      </c>
      <c r="L52">
        <v>3209.0067163333301</v>
      </c>
      <c r="M52">
        <v>3931.1348736954801</v>
      </c>
      <c r="N52">
        <v>0.18506138440082401</v>
      </c>
      <c r="O52">
        <v>9.6376740843985495E-2</v>
      </c>
      <c r="P52">
        <v>1.8277056955127002E-2</v>
      </c>
      <c r="Q52">
        <v>13350.0534239217</v>
      </c>
      <c r="R52">
        <v>217.99523809523799</v>
      </c>
      <c r="S52">
        <v>82157.940937984706</v>
      </c>
      <c r="T52">
        <v>16.738897747875701</v>
      </c>
      <c r="U52">
        <v>14.7205358446012</v>
      </c>
      <c r="V52">
        <v>24.165714285714301</v>
      </c>
      <c r="W52">
        <v>132.791717984945</v>
      </c>
      <c r="X52">
        <v>0.11337536454182399</v>
      </c>
      <c r="Y52">
        <v>0.16472072953530401</v>
      </c>
      <c r="Z52">
        <v>0.284066238520434</v>
      </c>
      <c r="AA52">
        <v>191.87928203075299</v>
      </c>
      <c r="AB52">
        <v>9.0461989106443799</v>
      </c>
      <c r="AC52">
        <v>1.3800239734025901</v>
      </c>
      <c r="AD52">
        <v>4.07975751281072</v>
      </c>
      <c r="AE52">
        <v>0.84479281355797697</v>
      </c>
      <c r="AF52">
        <v>16.8095238095238</v>
      </c>
      <c r="AG52">
        <v>0.119371996697605</v>
      </c>
      <c r="AH52">
        <v>99.934736842105295</v>
      </c>
      <c r="AI52">
        <v>5.0370050124944701</v>
      </c>
      <c r="AJ52">
        <v>89080.008095237907</v>
      </c>
      <c r="AK52">
        <v>0.355645495305419</v>
      </c>
      <c r="AL52">
        <v>52480860.580476202</v>
      </c>
      <c r="AM52">
        <v>3209.0067163333301</v>
      </c>
    </row>
    <row r="53" spans="1:39" ht="15" x14ac:dyDescent="0.25">
      <c r="A53" t="s">
        <v>177</v>
      </c>
      <c r="B53">
        <v>3491626.1</v>
      </c>
      <c r="C53">
        <v>0.39178904931749597</v>
      </c>
      <c r="D53">
        <v>3464835.55</v>
      </c>
      <c r="E53">
        <v>3.3304889041577499E-3</v>
      </c>
      <c r="F53">
        <v>0.78230863482799196</v>
      </c>
      <c r="G53">
        <v>148.1</v>
      </c>
      <c r="H53">
        <v>268.41075945</v>
      </c>
      <c r="I53">
        <v>32.056000000000097</v>
      </c>
      <c r="J53">
        <v>-50.901000000000003</v>
      </c>
      <c r="K53">
        <v>15007.8440766983</v>
      </c>
      <c r="L53">
        <v>4944.0990306000003</v>
      </c>
      <c r="M53">
        <v>6360.8558522311996</v>
      </c>
      <c r="N53">
        <v>0.49204711275873703</v>
      </c>
      <c r="O53">
        <v>0.15671909920379701</v>
      </c>
      <c r="P53">
        <v>3.0843407768774801E-2</v>
      </c>
      <c r="Q53">
        <v>11665.138949025701</v>
      </c>
      <c r="R53">
        <v>318.6705</v>
      </c>
      <c r="S53">
        <v>76045.199740798096</v>
      </c>
      <c r="T53">
        <v>16.2413841256094</v>
      </c>
      <c r="U53">
        <v>15.514768485316299</v>
      </c>
      <c r="V53">
        <v>34.041499999999999</v>
      </c>
      <c r="W53">
        <v>145.23740230600899</v>
      </c>
      <c r="X53">
        <v>0.11569687176502</v>
      </c>
      <c r="Y53">
        <v>0.17577123651657101</v>
      </c>
      <c r="Z53">
        <v>0.29720608144049199</v>
      </c>
      <c r="AA53">
        <v>165.68600162132799</v>
      </c>
      <c r="AB53">
        <v>7.1201766182272701</v>
      </c>
      <c r="AC53">
        <v>1.21690206282472</v>
      </c>
      <c r="AD53">
        <v>3.90102703047482</v>
      </c>
      <c r="AE53">
        <v>0.93880369660663099</v>
      </c>
      <c r="AF53">
        <v>28.7</v>
      </c>
      <c r="AG53">
        <v>8.3997499391969002E-2</v>
      </c>
      <c r="AH53">
        <v>89.5505</v>
      </c>
      <c r="AI53">
        <v>4.5777877250628496</v>
      </c>
      <c r="AJ53">
        <v>-76158.932000000495</v>
      </c>
      <c r="AK53">
        <v>0.48642173373504799</v>
      </c>
      <c r="AL53">
        <v>74200267.350999996</v>
      </c>
      <c r="AM53">
        <v>4944.0990306000003</v>
      </c>
    </row>
    <row r="54" spans="1:39" ht="15" x14ac:dyDescent="0.25">
      <c r="A54" t="s">
        <v>179</v>
      </c>
      <c r="B54">
        <v>1213180.1499999999</v>
      </c>
      <c r="C54">
        <v>0.42094596141181401</v>
      </c>
      <c r="D54">
        <v>1084598.6000000001</v>
      </c>
      <c r="E54">
        <v>2.4587435379061599E-3</v>
      </c>
      <c r="F54">
        <v>0.72009839298230705</v>
      </c>
      <c r="G54">
        <v>81.4444444444444</v>
      </c>
      <c r="H54">
        <v>158.29057415</v>
      </c>
      <c r="I54">
        <v>37.344999999999999</v>
      </c>
      <c r="J54">
        <v>-67.73</v>
      </c>
      <c r="K54">
        <v>16378.9300506162</v>
      </c>
      <c r="L54">
        <v>2157.0337485</v>
      </c>
      <c r="M54">
        <v>2905.9720161826399</v>
      </c>
      <c r="N54">
        <v>0.72521129923804695</v>
      </c>
      <c r="O54">
        <v>0.16548602255214101</v>
      </c>
      <c r="P54">
        <v>2.29596654593093E-2</v>
      </c>
      <c r="Q54">
        <v>12157.689298711901</v>
      </c>
      <c r="R54">
        <v>155.01</v>
      </c>
      <c r="S54">
        <v>69091.386155731903</v>
      </c>
      <c r="T54">
        <v>14.627443390749001</v>
      </c>
      <c r="U54">
        <v>13.9154489936133</v>
      </c>
      <c r="V54">
        <v>20.960999999999999</v>
      </c>
      <c r="W54">
        <v>102.907005796479</v>
      </c>
      <c r="X54">
        <v>0.117945970876821</v>
      </c>
      <c r="Y54">
        <v>0.16547562404677399</v>
      </c>
      <c r="Z54">
        <v>0.29021680075022699</v>
      </c>
      <c r="AA54">
        <v>200.39405980578201</v>
      </c>
      <c r="AB54">
        <v>8.4524287555949105</v>
      </c>
      <c r="AC54">
        <v>1.39310564959367</v>
      </c>
      <c r="AD54">
        <v>3.5661837091034401</v>
      </c>
      <c r="AE54">
        <v>1.0992906889088401</v>
      </c>
      <c r="AF54">
        <v>34.6</v>
      </c>
      <c r="AG54">
        <v>4.4013596797625697E-2</v>
      </c>
      <c r="AH54">
        <v>53.46</v>
      </c>
      <c r="AI54">
        <v>4.1297464242508104</v>
      </c>
      <c r="AJ54">
        <v>-55899.337500000103</v>
      </c>
      <c r="AK54">
        <v>0.59436444495048502</v>
      </c>
      <c r="AL54">
        <v>35329904.883500002</v>
      </c>
      <c r="AM54">
        <v>2157.0337485</v>
      </c>
    </row>
    <row r="55" spans="1:39" ht="15" x14ac:dyDescent="0.25">
      <c r="A55" t="s">
        <v>181</v>
      </c>
      <c r="B55">
        <v>1194242.95</v>
      </c>
      <c r="C55">
        <v>0.36806677290458401</v>
      </c>
      <c r="D55">
        <v>864669.9</v>
      </c>
      <c r="E55">
        <v>3.2882582919186699E-3</v>
      </c>
      <c r="F55">
        <v>0.73225207615269094</v>
      </c>
      <c r="G55">
        <v>107.705882352941</v>
      </c>
      <c r="H55">
        <v>116.79726795238101</v>
      </c>
      <c r="I55">
        <v>7.0433333333333303</v>
      </c>
      <c r="J55">
        <v>-49.8157142857144</v>
      </c>
      <c r="K55">
        <v>14211.778583815099</v>
      </c>
      <c r="L55">
        <v>2534.52983838095</v>
      </c>
      <c r="M55">
        <v>3280.6182176996099</v>
      </c>
      <c r="N55">
        <v>0.50399442775540604</v>
      </c>
      <c r="O55">
        <v>0.15844851972694601</v>
      </c>
      <c r="P55">
        <v>1.6926639567606799E-2</v>
      </c>
      <c r="Q55">
        <v>10979.6917796794</v>
      </c>
      <c r="R55">
        <v>165.94095238095201</v>
      </c>
      <c r="S55">
        <v>68367.058253652998</v>
      </c>
      <c r="T55">
        <v>15.3491201689643</v>
      </c>
      <c r="U55">
        <v>15.2736850187674</v>
      </c>
      <c r="V55">
        <v>18.649999999999999</v>
      </c>
      <c r="W55">
        <v>135.89972323758499</v>
      </c>
      <c r="X55">
        <v>0.111719089998216</v>
      </c>
      <c r="Y55">
        <v>0.164568996202346</v>
      </c>
      <c r="Z55">
        <v>0.29700920881729698</v>
      </c>
      <c r="AA55">
        <v>182.06945888049</v>
      </c>
      <c r="AB55">
        <v>6.9189212221652401</v>
      </c>
      <c r="AC55">
        <v>1.23202288593049</v>
      </c>
      <c r="AD55">
        <v>3.4368376035919099</v>
      </c>
      <c r="AE55">
        <v>1.14540138476547</v>
      </c>
      <c r="AF55">
        <v>34.047619047619101</v>
      </c>
      <c r="AG55">
        <v>3.3185453827157797E-2</v>
      </c>
      <c r="AH55">
        <v>48.351428571428599</v>
      </c>
      <c r="AI55">
        <v>4.1395222703732504</v>
      </c>
      <c r="AJ55">
        <v>-58364.699047618502</v>
      </c>
      <c r="AK55">
        <v>0.50570778929959104</v>
      </c>
      <c r="AL55">
        <v>36020176.877142899</v>
      </c>
      <c r="AM55">
        <v>2534.52983838095</v>
      </c>
    </row>
    <row r="56" spans="1:39" ht="15" x14ac:dyDescent="0.25">
      <c r="A56" t="s">
        <v>183</v>
      </c>
      <c r="B56">
        <v>2067505.85</v>
      </c>
      <c r="C56">
        <v>0.45722366066365799</v>
      </c>
      <c r="D56">
        <v>2055979.7</v>
      </c>
      <c r="E56">
        <v>4.64658532332858E-3</v>
      </c>
      <c r="F56">
        <v>0.71042288503360096</v>
      </c>
      <c r="G56">
        <v>136.47368421052599</v>
      </c>
      <c r="H56">
        <v>237.64448010000001</v>
      </c>
      <c r="I56">
        <v>53.128</v>
      </c>
      <c r="J56">
        <v>-144.1875</v>
      </c>
      <c r="K56">
        <v>15236.150588626901</v>
      </c>
      <c r="L56">
        <v>2578.1163898</v>
      </c>
      <c r="M56">
        <v>3475.58369892459</v>
      </c>
      <c r="N56">
        <v>0.691413527256728</v>
      </c>
      <c r="O56">
        <v>0.17116068259983899</v>
      </c>
      <c r="P56">
        <v>3.5300017353778197E-2</v>
      </c>
      <c r="Q56">
        <v>11301.862637390699</v>
      </c>
      <c r="R56">
        <v>175.11699999999999</v>
      </c>
      <c r="S56">
        <v>68568.438232724395</v>
      </c>
      <c r="T56">
        <v>14.605663642022201</v>
      </c>
      <c r="U56">
        <v>14.7222507797644</v>
      </c>
      <c r="V56">
        <v>21.052499999999998</v>
      </c>
      <c r="W56">
        <v>122.461293898587</v>
      </c>
      <c r="X56">
        <v>0.115053173825134</v>
      </c>
      <c r="Y56">
        <v>0.17410055260840199</v>
      </c>
      <c r="Z56">
        <v>0.29632855233646299</v>
      </c>
      <c r="AA56">
        <v>177.642464790167</v>
      </c>
      <c r="AB56">
        <v>8.1296443699487106</v>
      </c>
      <c r="AC56">
        <v>1.27929977742621</v>
      </c>
      <c r="AD56">
        <v>3.7485031178562398</v>
      </c>
      <c r="AE56">
        <v>1.2327876244175</v>
      </c>
      <c r="AF56">
        <v>56.4</v>
      </c>
      <c r="AG56">
        <v>4.02346675871295E-2</v>
      </c>
      <c r="AH56">
        <v>33.42</v>
      </c>
      <c r="AI56">
        <v>3.9275690236852001</v>
      </c>
      <c r="AJ56">
        <v>-69987.562999999805</v>
      </c>
      <c r="AK56">
        <v>0.57997435445685397</v>
      </c>
      <c r="AL56">
        <v>39280569.549999997</v>
      </c>
      <c r="AM56">
        <v>2578.1163898</v>
      </c>
    </row>
    <row r="57" spans="1:39" ht="15" x14ac:dyDescent="0.25">
      <c r="A57" t="s">
        <v>185</v>
      </c>
      <c r="B57">
        <v>1026104.8095238101</v>
      </c>
      <c r="C57">
        <v>0.38016200876157502</v>
      </c>
      <c r="D57">
        <v>1072116.1428571399</v>
      </c>
      <c r="E57">
        <v>7.4078013000181703E-3</v>
      </c>
      <c r="F57">
        <v>0.70462515302630502</v>
      </c>
      <c r="G57">
        <v>72.210526315789494</v>
      </c>
      <c r="H57">
        <v>81.410155761904804</v>
      </c>
      <c r="I57">
        <v>5.1533333333333298</v>
      </c>
      <c r="J57">
        <v>-79.069999999999993</v>
      </c>
      <c r="K57">
        <v>15046.123793852001</v>
      </c>
      <c r="L57">
        <v>1646.70457561905</v>
      </c>
      <c r="M57">
        <v>2169.21089278912</v>
      </c>
      <c r="N57">
        <v>0.52539423418030395</v>
      </c>
      <c r="O57">
        <v>0.167980918027962</v>
      </c>
      <c r="P57">
        <v>1.04743498408266E-2</v>
      </c>
      <c r="Q57">
        <v>11421.9050711153</v>
      </c>
      <c r="R57">
        <v>117.852380952381</v>
      </c>
      <c r="S57">
        <v>64092.297179683999</v>
      </c>
      <c r="T57">
        <v>15.468503777930399</v>
      </c>
      <c r="U57">
        <v>13.972603373065599</v>
      </c>
      <c r="V57">
        <v>15.2180952380952</v>
      </c>
      <c r="W57">
        <v>108.207009474936</v>
      </c>
      <c r="X57">
        <v>0.114134570085688</v>
      </c>
      <c r="Y57">
        <v>0.165465007593737</v>
      </c>
      <c r="Z57">
        <v>0.30735845990080002</v>
      </c>
      <c r="AA57">
        <v>217.22839985765199</v>
      </c>
      <c r="AB57">
        <v>6.5489373757559797</v>
      </c>
      <c r="AC57">
        <v>1.25077187077464</v>
      </c>
      <c r="AD57">
        <v>3.2140205827236699</v>
      </c>
      <c r="AE57">
        <v>1.17270604541642</v>
      </c>
      <c r="AF57">
        <v>37.6666666666667</v>
      </c>
      <c r="AG57">
        <v>3.4054306301204103E-2</v>
      </c>
      <c r="AH57">
        <v>25.958095238095201</v>
      </c>
      <c r="AI57">
        <v>4.2058928192116696</v>
      </c>
      <c r="AJ57">
        <v>-48302.946190476403</v>
      </c>
      <c r="AK57">
        <v>0.50803679076558605</v>
      </c>
      <c r="AL57">
        <v>24776520.896666698</v>
      </c>
      <c r="AM57">
        <v>1646.70457561905</v>
      </c>
    </row>
    <row r="58" spans="1:39" ht="15" x14ac:dyDescent="0.25">
      <c r="A58" t="s">
        <v>186</v>
      </c>
      <c r="B58">
        <v>1741524.2</v>
      </c>
      <c r="C58">
        <v>0.48429838977592199</v>
      </c>
      <c r="D58">
        <v>1671174.7</v>
      </c>
      <c r="E58">
        <v>7.79444535741245E-3</v>
      </c>
      <c r="F58">
        <v>0.72001584958679998</v>
      </c>
      <c r="G58">
        <v>96.4</v>
      </c>
      <c r="H58">
        <v>48.076598199999999</v>
      </c>
      <c r="I58">
        <v>3.2315</v>
      </c>
      <c r="J58">
        <v>18.598500000000001</v>
      </c>
      <c r="K58">
        <v>14170.5700659308</v>
      </c>
      <c r="L58">
        <v>1613.3072822500001</v>
      </c>
      <c r="M58">
        <v>2038.30631627304</v>
      </c>
      <c r="N58">
        <v>0.55371323037985998</v>
      </c>
      <c r="O58">
        <v>0.16352684674680501</v>
      </c>
      <c r="P58">
        <v>9.4543438920871494E-3</v>
      </c>
      <c r="Q58">
        <v>11215.9216200641</v>
      </c>
      <c r="R58">
        <v>112.9025</v>
      </c>
      <c r="S58">
        <v>63212.794517393297</v>
      </c>
      <c r="T58">
        <v>16.320719204623501</v>
      </c>
      <c r="U58">
        <v>14.289384931688801</v>
      </c>
      <c r="V58">
        <v>13.7735</v>
      </c>
      <c r="W58">
        <v>117.131250753258</v>
      </c>
      <c r="X58">
        <v>0.11097102077434499</v>
      </c>
      <c r="Y58">
        <v>0.19838998988168</v>
      </c>
      <c r="Z58">
        <v>0.31480002776704902</v>
      </c>
      <c r="AA58">
        <v>202.66570020312699</v>
      </c>
      <c r="AB58">
        <v>6.8466925962814296</v>
      </c>
      <c r="AC58">
        <v>1.3095207884217801</v>
      </c>
      <c r="AD58">
        <v>3.3589853302546899</v>
      </c>
      <c r="AE58">
        <v>1.23342623137823</v>
      </c>
      <c r="AF58">
        <v>89.8</v>
      </c>
      <c r="AG58">
        <v>2.42991154365629E-2</v>
      </c>
      <c r="AH58">
        <v>11.423500000000001</v>
      </c>
      <c r="AI58">
        <v>4.3100196848997401</v>
      </c>
      <c r="AJ58">
        <v>-32796.825999999797</v>
      </c>
      <c r="AK58">
        <v>0.51910256257968601</v>
      </c>
      <c r="AL58">
        <v>22861483.881000001</v>
      </c>
      <c r="AM58">
        <v>1613.3072822500001</v>
      </c>
    </row>
    <row r="59" spans="1:39" ht="15" x14ac:dyDescent="0.25">
      <c r="A59" t="s">
        <v>188</v>
      </c>
      <c r="B59">
        <v>3875903.6</v>
      </c>
      <c r="C59">
        <v>0.433354210860108</v>
      </c>
      <c r="D59">
        <v>3666526</v>
      </c>
      <c r="E59">
        <v>3.92179213090409E-3</v>
      </c>
      <c r="F59">
        <v>0.719953551835398</v>
      </c>
      <c r="G59">
        <v>75.263157894736807</v>
      </c>
      <c r="H59">
        <v>694.91560619999996</v>
      </c>
      <c r="I59">
        <v>364.548</v>
      </c>
      <c r="J59">
        <v>-194.05099999999999</v>
      </c>
      <c r="K59">
        <v>19076.994723201999</v>
      </c>
      <c r="L59">
        <v>3462.8509450000001</v>
      </c>
      <c r="M59">
        <v>5066.3258983976702</v>
      </c>
      <c r="N59">
        <v>0.897606058553583</v>
      </c>
      <c r="O59">
        <v>0.17596091768830099</v>
      </c>
      <c r="P59">
        <v>5.56229118172454E-2</v>
      </c>
      <c r="Q59">
        <v>13039.1906343595</v>
      </c>
      <c r="R59">
        <v>262.16950000000003</v>
      </c>
      <c r="S59">
        <v>68966.864995737502</v>
      </c>
      <c r="T59">
        <v>13.554780399703199</v>
      </c>
      <c r="U59">
        <v>13.2084431827501</v>
      </c>
      <c r="V59">
        <v>42.21</v>
      </c>
      <c r="W59">
        <v>82.038638829661195</v>
      </c>
      <c r="X59">
        <v>0.116148689444296</v>
      </c>
      <c r="Y59">
        <v>0.158751961056635</v>
      </c>
      <c r="Z59">
        <v>0.281106533988562</v>
      </c>
      <c r="AA59">
        <v>204.393232986816</v>
      </c>
      <c r="AB59">
        <v>10.970585342293299</v>
      </c>
      <c r="AC59">
        <v>1.5829950883271799</v>
      </c>
      <c r="AD59">
        <v>4.06923161156812</v>
      </c>
      <c r="AE59">
        <v>0.83072705877106601</v>
      </c>
      <c r="AF59">
        <v>12.15</v>
      </c>
      <c r="AG59">
        <v>0.130026290182778</v>
      </c>
      <c r="AH59">
        <v>121.99250000000001</v>
      </c>
      <c r="AI59">
        <v>3.8802166671980398</v>
      </c>
      <c r="AJ59">
        <v>-17740.012000000599</v>
      </c>
      <c r="AK59">
        <v>0.689640409701332</v>
      </c>
      <c r="AL59">
        <v>66060789.204999998</v>
      </c>
      <c r="AM59">
        <v>3462.8509450000001</v>
      </c>
    </row>
    <row r="60" spans="1:39" ht="15" x14ac:dyDescent="0.25">
      <c r="A60" t="s">
        <v>189</v>
      </c>
      <c r="B60">
        <v>2220677.65</v>
      </c>
      <c r="C60">
        <v>0.50286043190880103</v>
      </c>
      <c r="D60">
        <v>2165493.65</v>
      </c>
      <c r="E60">
        <v>1.06337626249399E-2</v>
      </c>
      <c r="F60">
        <v>0.70946298445710998</v>
      </c>
      <c r="G60">
        <v>92.1</v>
      </c>
      <c r="H60">
        <v>58.15185185</v>
      </c>
      <c r="I60">
        <v>5.4074999999999998</v>
      </c>
      <c r="J60">
        <v>10.5235</v>
      </c>
      <c r="K60">
        <v>14170.0109676506</v>
      </c>
      <c r="L60">
        <v>1821.8683528500001</v>
      </c>
      <c r="M60">
        <v>2285.6115790885901</v>
      </c>
      <c r="N60">
        <v>0.52515818050371199</v>
      </c>
      <c r="O60">
        <v>0.15033746119555699</v>
      </c>
      <c r="P60">
        <v>8.1005713595679804E-3</v>
      </c>
      <c r="Q60">
        <v>11294.961391381399</v>
      </c>
      <c r="R60">
        <v>121.9455</v>
      </c>
      <c r="S60">
        <v>64721.743701079598</v>
      </c>
      <c r="T60">
        <v>15.8603638510646</v>
      </c>
      <c r="U60">
        <v>14.9400211803634</v>
      </c>
      <c r="V60">
        <v>14.699</v>
      </c>
      <c r="W60">
        <v>123.94505427920301</v>
      </c>
      <c r="X60">
        <v>0.11090626404830201</v>
      </c>
      <c r="Y60">
        <v>0.18761699641899299</v>
      </c>
      <c r="Z60">
        <v>0.30596810105625</v>
      </c>
      <c r="AA60">
        <v>189.577803170961</v>
      </c>
      <c r="AB60">
        <v>8.2139141649714595</v>
      </c>
      <c r="AC60">
        <v>1.36097708562425</v>
      </c>
      <c r="AD60">
        <v>3.36848132581015</v>
      </c>
      <c r="AE60">
        <v>1.2762768816500401</v>
      </c>
      <c r="AF60">
        <v>95.15</v>
      </c>
      <c r="AG60">
        <v>2.5501094376747E-2</v>
      </c>
      <c r="AH60">
        <v>10.971</v>
      </c>
      <c r="AI60">
        <v>4.0542407910921803</v>
      </c>
      <c r="AJ60">
        <v>34370.166000000201</v>
      </c>
      <c r="AK60">
        <v>0.54467742084834203</v>
      </c>
      <c r="AL60">
        <v>25815894.541499998</v>
      </c>
      <c r="AM60">
        <v>1821.8683528500001</v>
      </c>
    </row>
    <row r="61" spans="1:39" ht="15" x14ac:dyDescent="0.25">
      <c r="A61" t="s">
        <v>190</v>
      </c>
      <c r="B61">
        <v>1506103.7142857099</v>
      </c>
      <c r="C61">
        <v>0.45698272994227601</v>
      </c>
      <c r="D61">
        <v>1548359.3809523799</v>
      </c>
      <c r="E61">
        <v>3.33032807437555E-3</v>
      </c>
      <c r="F61">
        <v>0.712077252298842</v>
      </c>
      <c r="G61">
        <v>57.684210526315802</v>
      </c>
      <c r="H61">
        <v>103.871836428571</v>
      </c>
      <c r="I61">
        <v>5.5966666666666702</v>
      </c>
      <c r="J61">
        <v>44.222380952380902</v>
      </c>
      <c r="K61">
        <v>14660.1007329521</v>
      </c>
      <c r="L61">
        <v>1826.31687690476</v>
      </c>
      <c r="M61">
        <v>2374.2677299895499</v>
      </c>
      <c r="N61">
        <v>0.58736357023021502</v>
      </c>
      <c r="O61">
        <v>0.168472818467368</v>
      </c>
      <c r="P61">
        <v>2.42609129457305E-2</v>
      </c>
      <c r="Q61">
        <v>11276.735579366201</v>
      </c>
      <c r="R61">
        <v>124.37761904761901</v>
      </c>
      <c r="S61">
        <v>69700.502930782997</v>
      </c>
      <c r="T61">
        <v>15.980903010417601</v>
      </c>
      <c r="U61">
        <v>14.683645585831201</v>
      </c>
      <c r="V61">
        <v>15.514761904761899</v>
      </c>
      <c r="W61">
        <v>117.714785964212</v>
      </c>
      <c r="X61">
        <v>0.109992069402502</v>
      </c>
      <c r="Y61">
        <v>0.15805165133643101</v>
      </c>
      <c r="Z61">
        <v>0.29137033985176197</v>
      </c>
      <c r="AA61">
        <v>183.06107118505199</v>
      </c>
      <c r="AB61">
        <v>7.4835694766381096</v>
      </c>
      <c r="AC61">
        <v>1.3875884526123401</v>
      </c>
      <c r="AD61">
        <v>3.5326830846512398</v>
      </c>
      <c r="AE61">
        <v>1.0597008831502801</v>
      </c>
      <c r="AF61">
        <v>15.2380952380952</v>
      </c>
      <c r="AG61">
        <v>5.43249653417869E-2</v>
      </c>
      <c r="AH61">
        <v>64.27</v>
      </c>
      <c r="AI61">
        <v>4.2227150752827596</v>
      </c>
      <c r="AJ61">
        <v>-11468.47</v>
      </c>
      <c r="AK61">
        <v>0.50336846200444796</v>
      </c>
      <c r="AL61">
        <v>26773989.3857143</v>
      </c>
      <c r="AM61">
        <v>1826.31687690476</v>
      </c>
    </row>
    <row r="62" spans="1:39" ht="15" x14ac:dyDescent="0.25">
      <c r="A62" t="s">
        <v>192</v>
      </c>
      <c r="B62">
        <v>1028511.72222222</v>
      </c>
      <c r="C62">
        <v>0.42403030208379</v>
      </c>
      <c r="D62">
        <v>725902.22222222202</v>
      </c>
      <c r="E62">
        <v>3.6846930023667298E-3</v>
      </c>
      <c r="F62">
        <v>0.77800091319796805</v>
      </c>
      <c r="G62">
        <v>48.1111111111111</v>
      </c>
      <c r="H62">
        <v>28.8392643888889</v>
      </c>
      <c r="I62">
        <v>2.29666666666667</v>
      </c>
      <c r="J62">
        <v>-7.3372222222222199</v>
      </c>
      <c r="K62">
        <v>16452.232861591299</v>
      </c>
      <c r="L62">
        <v>2719.6819972222202</v>
      </c>
      <c r="M62">
        <v>3221.3723330122798</v>
      </c>
      <c r="N62">
        <v>0.118261110713047</v>
      </c>
      <c r="O62">
        <v>9.4383251581928396E-2</v>
      </c>
      <c r="P62">
        <v>2.50252811266428E-2</v>
      </c>
      <c r="Q62">
        <v>13889.993736283601</v>
      </c>
      <c r="R62">
        <v>181.37888888888901</v>
      </c>
      <c r="S62">
        <v>84428.048131290503</v>
      </c>
      <c r="T62">
        <v>17.4530295697772</v>
      </c>
      <c r="U62">
        <v>14.9944793127952</v>
      </c>
      <c r="V62">
        <v>19.828888888888901</v>
      </c>
      <c r="W62">
        <v>137.15755897680199</v>
      </c>
      <c r="X62">
        <v>0.116668269950468</v>
      </c>
      <c r="Y62">
        <v>0.141005412547484</v>
      </c>
      <c r="Z62">
        <v>0.26284126450699702</v>
      </c>
      <c r="AA62">
        <v>188.79744048180501</v>
      </c>
      <c r="AB62">
        <v>8.2850826772837696</v>
      </c>
      <c r="AC62">
        <v>1.46679184354092</v>
      </c>
      <c r="AD62">
        <v>3.3891370235268998</v>
      </c>
      <c r="AE62">
        <v>0.82617431433835498</v>
      </c>
      <c r="AF62">
        <v>11.4444444444444</v>
      </c>
      <c r="AG62">
        <v>0.16927199410560401</v>
      </c>
      <c r="AH62">
        <v>133.56812500000001</v>
      </c>
      <c r="AI62">
        <v>5.9380007556933396</v>
      </c>
      <c r="AJ62">
        <v>56075.697500000002</v>
      </c>
      <c r="AK62">
        <v>0.28962944962114201</v>
      </c>
      <c r="AL62">
        <v>44744841.527777798</v>
      </c>
      <c r="AM62">
        <v>2719.6819972222202</v>
      </c>
    </row>
    <row r="63" spans="1:39" ht="15" x14ac:dyDescent="0.25">
      <c r="A63" t="s">
        <v>193</v>
      </c>
      <c r="B63">
        <v>1343263.05</v>
      </c>
      <c r="C63">
        <v>0.422975286372334</v>
      </c>
      <c r="D63">
        <v>1107055.3</v>
      </c>
      <c r="E63">
        <v>2.22366018946595E-3</v>
      </c>
      <c r="F63">
        <v>0.75223166989759305</v>
      </c>
      <c r="G63">
        <v>148</v>
      </c>
      <c r="H63">
        <v>424.43805335000002</v>
      </c>
      <c r="I63">
        <v>167.8235</v>
      </c>
      <c r="J63">
        <v>-31.733499999999999</v>
      </c>
      <c r="K63">
        <v>15985.6895865028</v>
      </c>
      <c r="L63">
        <v>4640.9399359999998</v>
      </c>
      <c r="M63">
        <v>6357.18840909971</v>
      </c>
      <c r="N63">
        <v>0.68219786669525195</v>
      </c>
      <c r="O63">
        <v>0.173047743296629</v>
      </c>
      <c r="P63">
        <v>7.8500028092154103E-2</v>
      </c>
      <c r="Q63">
        <v>11670.037197624401</v>
      </c>
      <c r="R63">
        <v>317.84050000000002</v>
      </c>
      <c r="S63">
        <v>74789.260805341095</v>
      </c>
      <c r="T63">
        <v>13.957315068407</v>
      </c>
      <c r="U63">
        <v>14.6014744376503</v>
      </c>
      <c r="V63">
        <v>40.148000000000003</v>
      </c>
      <c r="W63">
        <v>115.595793962339</v>
      </c>
      <c r="X63">
        <v>0.117250028472821</v>
      </c>
      <c r="Y63">
        <v>0.154381183325319</v>
      </c>
      <c r="Z63">
        <v>0.27774053934780102</v>
      </c>
      <c r="AA63">
        <v>170.12624832212401</v>
      </c>
      <c r="AB63">
        <v>7.9128463539222604</v>
      </c>
      <c r="AC63">
        <v>1.3216953825472</v>
      </c>
      <c r="AD63">
        <v>3.6197104233485198</v>
      </c>
      <c r="AE63">
        <v>0.90444835907038401</v>
      </c>
      <c r="AF63">
        <v>20.45</v>
      </c>
      <c r="AG63">
        <v>0.115349488838937</v>
      </c>
      <c r="AH63">
        <v>139.45400000000001</v>
      </c>
      <c r="AI63">
        <v>3.7554614646820199</v>
      </c>
      <c r="AJ63">
        <v>98099.292105263594</v>
      </c>
      <c r="AK63">
        <v>0.54529692533770802</v>
      </c>
      <c r="AL63">
        <v>74188625.206499994</v>
      </c>
      <c r="AM63">
        <v>4640.9399359999998</v>
      </c>
    </row>
    <row r="64" spans="1:39" ht="15" x14ac:dyDescent="0.25">
      <c r="A64" t="s">
        <v>194</v>
      </c>
      <c r="B64">
        <v>2376271.9500000002</v>
      </c>
      <c r="C64">
        <v>0.47456954660520301</v>
      </c>
      <c r="D64">
        <v>2352057.5</v>
      </c>
      <c r="E64">
        <v>9.2237789859304295E-3</v>
      </c>
      <c r="F64">
        <v>0.70802716375743802</v>
      </c>
      <c r="G64">
        <v>94.85</v>
      </c>
      <c r="H64">
        <v>66.773712450000005</v>
      </c>
      <c r="I64">
        <v>4.7365000000000004</v>
      </c>
      <c r="J64">
        <v>-24.257000000000001</v>
      </c>
      <c r="K64">
        <v>14083.6019949619</v>
      </c>
      <c r="L64">
        <v>2008.5637200000001</v>
      </c>
      <c r="M64">
        <v>2525.2112115405998</v>
      </c>
      <c r="N64">
        <v>0.48915822755177502</v>
      </c>
      <c r="O64">
        <v>0.15787624631594999</v>
      </c>
      <c r="P64">
        <v>8.6273201479512892E-3</v>
      </c>
      <c r="Q64">
        <v>11202.156827405301</v>
      </c>
      <c r="R64">
        <v>135.732</v>
      </c>
      <c r="S64">
        <v>65440.7956708809</v>
      </c>
      <c r="T64">
        <v>16.464798278961499</v>
      </c>
      <c r="U64">
        <v>14.798011670055701</v>
      </c>
      <c r="V64">
        <v>15.3405</v>
      </c>
      <c r="W64">
        <v>130.93208956683301</v>
      </c>
      <c r="X64">
        <v>0.116760427244712</v>
      </c>
      <c r="Y64">
        <v>0.17910457459633899</v>
      </c>
      <c r="Z64">
        <v>0.30134213035145802</v>
      </c>
      <c r="AA64">
        <v>192.379482986977</v>
      </c>
      <c r="AB64">
        <v>7.8590083175371399</v>
      </c>
      <c r="AC64">
        <v>1.4180316645853099</v>
      </c>
      <c r="AD64">
        <v>3.4612215776936401</v>
      </c>
      <c r="AE64">
        <v>1.3347674349124099</v>
      </c>
      <c r="AF64">
        <v>99.6</v>
      </c>
      <c r="AG64">
        <v>2.29129209159196E-2</v>
      </c>
      <c r="AH64">
        <v>11.1065</v>
      </c>
      <c r="AI64">
        <v>4.1862147174512296</v>
      </c>
      <c r="AJ64">
        <v>-7588.0125000001899</v>
      </c>
      <c r="AK64">
        <v>0.55972527916061798</v>
      </c>
      <c r="AL64">
        <v>28287812.013999999</v>
      </c>
      <c r="AM64">
        <v>2008.5637200000001</v>
      </c>
    </row>
    <row r="65" spans="1:39" ht="15" x14ac:dyDescent="0.25">
      <c r="A65" t="s">
        <v>196</v>
      </c>
      <c r="B65">
        <v>3807948.1578947399</v>
      </c>
      <c r="C65">
        <v>0.37320546546545802</v>
      </c>
      <c r="D65">
        <v>4571789.5263157897</v>
      </c>
      <c r="E65">
        <v>1.4892410955521401E-3</v>
      </c>
      <c r="F65">
        <v>0.72439364548732099</v>
      </c>
      <c r="G65">
        <v>156.105263157895</v>
      </c>
      <c r="H65">
        <v>1594.3438004499999</v>
      </c>
      <c r="I65">
        <v>811.83</v>
      </c>
      <c r="J65">
        <v>-389.10649999999998</v>
      </c>
      <c r="K65">
        <v>19655.988333641799</v>
      </c>
      <c r="L65">
        <v>6516.2126308999996</v>
      </c>
      <c r="M65">
        <v>9497.9913756055503</v>
      </c>
      <c r="N65">
        <v>0.92178114485045504</v>
      </c>
      <c r="O65">
        <v>0.192778101292023</v>
      </c>
      <c r="P65">
        <v>7.1042810988821495E-2</v>
      </c>
      <c r="Q65">
        <v>13485.2301278631</v>
      </c>
      <c r="R65">
        <v>482.07499999999999</v>
      </c>
      <c r="S65">
        <v>71218.3862977752</v>
      </c>
      <c r="T65">
        <v>13.8959705440025</v>
      </c>
      <c r="U65">
        <v>13.517010072913999</v>
      </c>
      <c r="V65">
        <v>77.304000000000002</v>
      </c>
      <c r="W65">
        <v>84.293343564369195</v>
      </c>
      <c r="X65">
        <v>0.114901529939601</v>
      </c>
      <c r="Y65">
        <v>0.15467882792458801</v>
      </c>
      <c r="Z65">
        <v>0.277911963229862</v>
      </c>
      <c r="AA65">
        <v>201.58179672822899</v>
      </c>
      <c r="AB65">
        <v>11.778011077386999</v>
      </c>
      <c r="AC65">
        <v>1.43687107192772</v>
      </c>
      <c r="AD65">
        <v>4.1326343842222704</v>
      </c>
      <c r="AE65">
        <v>0.83668728191107899</v>
      </c>
      <c r="AF65">
        <v>22.25</v>
      </c>
      <c r="AG65">
        <v>0.140706835074629</v>
      </c>
      <c r="AH65">
        <v>115.3235</v>
      </c>
      <c r="AI65">
        <v>4.0755358164904996</v>
      </c>
      <c r="AJ65">
        <v>-124587.24950000099</v>
      </c>
      <c r="AK65">
        <v>0.64355417339322396</v>
      </c>
      <c r="AL65">
        <v>128082599.4525</v>
      </c>
      <c r="AM65">
        <v>6516.2126308999996</v>
      </c>
    </row>
    <row r="66" spans="1:39" ht="15" x14ac:dyDescent="0.25">
      <c r="A66" t="s">
        <v>198</v>
      </c>
      <c r="B66">
        <v>578009.57894736796</v>
      </c>
      <c r="C66">
        <v>0.41165236604095501</v>
      </c>
      <c r="D66">
        <v>531589.94736842101</v>
      </c>
      <c r="E66">
        <v>4.5759506143736696E-3</v>
      </c>
      <c r="F66">
        <v>0.75279820925488705</v>
      </c>
      <c r="G66">
        <v>64.9444444444444</v>
      </c>
      <c r="H66">
        <v>79.199474952380996</v>
      </c>
      <c r="I66">
        <v>7.3271428571428601</v>
      </c>
      <c r="J66">
        <v>15.656190476190501</v>
      </c>
      <c r="K66">
        <v>14996.5910324614</v>
      </c>
      <c r="L66">
        <v>1858.0960293333301</v>
      </c>
      <c r="M66">
        <v>2353.97559901665</v>
      </c>
      <c r="N66">
        <v>0.458756684169629</v>
      </c>
      <c r="O66">
        <v>0.15996554179939901</v>
      </c>
      <c r="P66">
        <v>2.78881449413271E-2</v>
      </c>
      <c r="Q66">
        <v>11837.4660563995</v>
      </c>
      <c r="R66">
        <v>124.39904761904801</v>
      </c>
      <c r="S66">
        <v>70830.434772123495</v>
      </c>
      <c r="T66">
        <v>16.859721786263901</v>
      </c>
      <c r="U66">
        <v>14.9365776096892</v>
      </c>
      <c r="V66">
        <v>14.997619047619001</v>
      </c>
      <c r="W66">
        <v>123.892734135577</v>
      </c>
      <c r="X66">
        <v>0.11069593993678099</v>
      </c>
      <c r="Y66">
        <v>0.163862846086504</v>
      </c>
      <c r="Z66">
        <v>0.29724303065124602</v>
      </c>
      <c r="AA66">
        <v>190.54053905634001</v>
      </c>
      <c r="AB66">
        <v>7.9505960312822204</v>
      </c>
      <c r="AC66">
        <v>1.4053515469956199</v>
      </c>
      <c r="AD66">
        <v>3.5240183015361999</v>
      </c>
      <c r="AE66">
        <v>0.95155812208673696</v>
      </c>
      <c r="AF66">
        <v>23.619047619047599</v>
      </c>
      <c r="AG66">
        <v>5.7552272183359399E-2</v>
      </c>
      <c r="AH66">
        <v>45.292857142857102</v>
      </c>
      <c r="AI66">
        <v>4.2410347989444999</v>
      </c>
      <c r="AJ66">
        <v>-6653.3538095239801</v>
      </c>
      <c r="AK66">
        <v>0.45824970519820601</v>
      </c>
      <c r="AL66">
        <v>27865106.2509524</v>
      </c>
      <c r="AM66">
        <v>1858.0960293333301</v>
      </c>
    </row>
    <row r="67" spans="1:39" ht="15" x14ac:dyDescent="0.25">
      <c r="A67" t="s">
        <v>200</v>
      </c>
      <c r="B67">
        <v>1749204.65</v>
      </c>
      <c r="C67">
        <v>0.49423840221238802</v>
      </c>
      <c r="D67">
        <v>1713819.45</v>
      </c>
      <c r="E67">
        <v>4.8932220673403399E-3</v>
      </c>
      <c r="F67">
        <v>0.72114558281632402</v>
      </c>
      <c r="G67">
        <v>105.368421052632</v>
      </c>
      <c r="H67">
        <v>54.119782549999996</v>
      </c>
      <c r="I67">
        <v>5.4974999999999996</v>
      </c>
      <c r="J67">
        <v>11.436</v>
      </c>
      <c r="K67">
        <v>14294.880661908999</v>
      </c>
      <c r="L67">
        <v>1758.9519425999999</v>
      </c>
      <c r="M67">
        <v>2215.6252358594602</v>
      </c>
      <c r="N67">
        <v>0.54247115941074298</v>
      </c>
      <c r="O67">
        <v>0.16493803672155</v>
      </c>
      <c r="P67">
        <v>9.7785983706727298E-3</v>
      </c>
      <c r="Q67">
        <v>11348.4932842203</v>
      </c>
      <c r="R67">
        <v>121.318</v>
      </c>
      <c r="S67">
        <v>64174.050940503497</v>
      </c>
      <c r="T67">
        <v>16.466641388746901</v>
      </c>
      <c r="U67">
        <v>14.4986889216769</v>
      </c>
      <c r="V67">
        <v>14.933</v>
      </c>
      <c r="W67">
        <v>117.789589673877</v>
      </c>
      <c r="X67">
        <v>0.10974293261082201</v>
      </c>
      <c r="Y67">
        <v>0.19953552583946699</v>
      </c>
      <c r="Z67">
        <v>0.31650901987965502</v>
      </c>
      <c r="AA67">
        <v>207.59890657401499</v>
      </c>
      <c r="AB67">
        <v>7.4545414103268</v>
      </c>
      <c r="AC67">
        <v>1.2748810578478</v>
      </c>
      <c r="AD67">
        <v>3.2110527253383099</v>
      </c>
      <c r="AE67">
        <v>1.34634680385019</v>
      </c>
      <c r="AF67">
        <v>117.6</v>
      </c>
      <c r="AG67">
        <v>1.8894640046339499E-2</v>
      </c>
      <c r="AH67">
        <v>9.2255000000000003</v>
      </c>
      <c r="AI67">
        <v>4.2248505507079503</v>
      </c>
      <c r="AJ67">
        <v>-8430.5910000000094</v>
      </c>
      <c r="AK67">
        <v>0.52949017833944001</v>
      </c>
      <c r="AL67">
        <v>25144008.109499998</v>
      </c>
      <c r="AM67">
        <v>1758.9519425999999</v>
      </c>
    </row>
    <row r="68" spans="1:39" ht="15" x14ac:dyDescent="0.25">
      <c r="A68" t="s">
        <v>202</v>
      </c>
      <c r="B68">
        <v>1220.45</v>
      </c>
      <c r="C68">
        <v>0.47129031990711701</v>
      </c>
      <c r="D68">
        <v>-199268.75</v>
      </c>
      <c r="E68">
        <v>7.3336104017444797E-3</v>
      </c>
      <c r="F68">
        <v>0.73025191687533697</v>
      </c>
      <c r="G68">
        <v>54.052631578947398</v>
      </c>
      <c r="H68">
        <v>47.294990249999998</v>
      </c>
      <c r="I68">
        <v>3.1680000000000001</v>
      </c>
      <c r="J68">
        <v>57.749000000000002</v>
      </c>
      <c r="K68">
        <v>13804.7060679842</v>
      </c>
      <c r="L68">
        <v>1503.2195632999999</v>
      </c>
      <c r="M68">
        <v>1792.6672139284699</v>
      </c>
      <c r="N68">
        <v>0.30775548705234201</v>
      </c>
      <c r="O68">
        <v>0.106144873274348</v>
      </c>
      <c r="P68">
        <v>4.9502051674103504E-3</v>
      </c>
      <c r="Q68">
        <v>11575.770486439</v>
      </c>
      <c r="R68">
        <v>99.337000000000003</v>
      </c>
      <c r="S68">
        <v>67548.609571458801</v>
      </c>
      <c r="T68">
        <v>15.7997523581344</v>
      </c>
      <c r="U68">
        <v>15.132524268902801</v>
      </c>
      <c r="V68">
        <v>12.818</v>
      </c>
      <c r="W68">
        <v>117.27411166328601</v>
      </c>
      <c r="X68">
        <v>0.11903172504193101</v>
      </c>
      <c r="Y68">
        <v>0.15821536248117199</v>
      </c>
      <c r="Z68">
        <v>0.28181968057825701</v>
      </c>
      <c r="AA68">
        <v>200.67544180822901</v>
      </c>
      <c r="AB68">
        <v>7.5710745501753998</v>
      </c>
      <c r="AC68">
        <v>1.2536500405672999</v>
      </c>
      <c r="AD68">
        <v>3.4970396067748601</v>
      </c>
      <c r="AE68">
        <v>1.0503401406161901</v>
      </c>
      <c r="AF68">
        <v>29.55</v>
      </c>
      <c r="AG68">
        <v>3.8737349847197899E-2</v>
      </c>
      <c r="AH68">
        <v>30.038499999999999</v>
      </c>
      <c r="AI68">
        <v>4.7138734505619304</v>
      </c>
      <c r="AJ68">
        <v>31024.609999999899</v>
      </c>
      <c r="AK68">
        <v>0.44393806811820202</v>
      </c>
      <c r="AL68">
        <v>20751504.227000002</v>
      </c>
      <c r="AM68">
        <v>1503.2195632999999</v>
      </c>
    </row>
    <row r="69" spans="1:39" ht="15" x14ac:dyDescent="0.25">
      <c r="A69" t="s">
        <v>204</v>
      </c>
      <c r="B69">
        <v>1127038.3500000001</v>
      </c>
      <c r="C69">
        <v>0.37808600307412799</v>
      </c>
      <c r="D69">
        <v>1065746.3500000001</v>
      </c>
      <c r="E69">
        <v>4.5351932975997E-3</v>
      </c>
      <c r="F69">
        <v>0.71647255752606898</v>
      </c>
      <c r="G69">
        <v>69.6111111111111</v>
      </c>
      <c r="H69">
        <v>176.62858199999999</v>
      </c>
      <c r="I69">
        <v>41.472999999999999</v>
      </c>
      <c r="J69">
        <v>-107.5025</v>
      </c>
      <c r="K69">
        <v>16516.3177018971</v>
      </c>
      <c r="L69">
        <v>2200.3249263500002</v>
      </c>
      <c r="M69">
        <v>3106.6545391045302</v>
      </c>
      <c r="N69">
        <v>0.93160007767595499</v>
      </c>
      <c r="O69">
        <v>0.19299882006720101</v>
      </c>
      <c r="P69">
        <v>1.5790454802343701E-2</v>
      </c>
      <c r="Q69">
        <v>11697.877917727899</v>
      </c>
      <c r="R69">
        <v>159.15950000000001</v>
      </c>
      <c r="S69">
        <v>66654.442706844406</v>
      </c>
      <c r="T69">
        <v>13.472334356416001</v>
      </c>
      <c r="U69">
        <v>13.824653422196</v>
      </c>
      <c r="V69">
        <v>21.163499999999999</v>
      </c>
      <c r="W69">
        <v>103.967912979895</v>
      </c>
      <c r="X69">
        <v>0.110008343168529</v>
      </c>
      <c r="Y69">
        <v>0.181330049495951</v>
      </c>
      <c r="Z69">
        <v>0.29497916175974298</v>
      </c>
      <c r="AA69">
        <v>194.59869079894699</v>
      </c>
      <c r="AB69">
        <v>12.202595575672699</v>
      </c>
      <c r="AC69">
        <v>1.4429070238744</v>
      </c>
      <c r="AD69">
        <v>3.6273224495238998</v>
      </c>
      <c r="AE69">
        <v>1.12141755160221</v>
      </c>
      <c r="AF69">
        <v>14.25</v>
      </c>
      <c r="AG69">
        <v>3.7701807842354502E-2</v>
      </c>
      <c r="AH69">
        <v>89.581500000000005</v>
      </c>
      <c r="AI69">
        <v>3.85013511101987</v>
      </c>
      <c r="AJ69">
        <v>-37637.6430000002</v>
      </c>
      <c r="AK69">
        <v>0.65300986762549396</v>
      </c>
      <c r="AL69">
        <v>36341265.531000003</v>
      </c>
      <c r="AM69">
        <v>2200.3249263500002</v>
      </c>
    </row>
    <row r="70" spans="1:39" ht="15" x14ac:dyDescent="0.25">
      <c r="A70" t="s">
        <v>206</v>
      </c>
      <c r="B70">
        <v>1009099.15</v>
      </c>
      <c r="C70">
        <v>0.50009742483177799</v>
      </c>
      <c r="D70">
        <v>1038690.25</v>
      </c>
      <c r="E70">
        <v>4.8906689098873798E-3</v>
      </c>
      <c r="F70">
        <v>0.71457709714394502</v>
      </c>
      <c r="G70">
        <v>97.7</v>
      </c>
      <c r="H70">
        <v>49.148843900000003</v>
      </c>
      <c r="I70">
        <v>2.9175</v>
      </c>
      <c r="J70">
        <v>-13.5685</v>
      </c>
      <c r="K70">
        <v>14353.6946191345</v>
      </c>
      <c r="L70">
        <v>1737.6620495499999</v>
      </c>
      <c r="M70">
        <v>2158.8425391317301</v>
      </c>
      <c r="N70">
        <v>0.50425708484392295</v>
      </c>
      <c r="O70">
        <v>0.14950363870654601</v>
      </c>
      <c r="P70">
        <v>3.4160828634873098E-3</v>
      </c>
      <c r="Q70">
        <v>11553.353224423399</v>
      </c>
      <c r="R70">
        <v>118.7195</v>
      </c>
      <c r="S70">
        <v>65466.337505632997</v>
      </c>
      <c r="T70">
        <v>16.429482940881702</v>
      </c>
      <c r="U70">
        <v>14.636702896744</v>
      </c>
      <c r="V70">
        <v>14.818</v>
      </c>
      <c r="W70">
        <v>117.266975944797</v>
      </c>
      <c r="X70">
        <v>0.110077710230228</v>
      </c>
      <c r="Y70">
        <v>0.19898057279068901</v>
      </c>
      <c r="Z70">
        <v>0.31332612321950698</v>
      </c>
      <c r="AA70">
        <v>194.46010810186399</v>
      </c>
      <c r="AB70">
        <v>8.4378763676697606</v>
      </c>
      <c r="AC70">
        <v>1.5311409698467899</v>
      </c>
      <c r="AD70">
        <v>3.6404985928776901</v>
      </c>
      <c r="AE70">
        <v>1.39091688168935</v>
      </c>
      <c r="AF70">
        <v>132.55000000000001</v>
      </c>
      <c r="AG70">
        <v>1.3933849563081699E-2</v>
      </c>
      <c r="AH70">
        <v>7.585</v>
      </c>
      <c r="AI70">
        <v>4.38304013461845</v>
      </c>
      <c r="AJ70">
        <v>-68950.684000000198</v>
      </c>
      <c r="AK70">
        <v>0.53388593804737905</v>
      </c>
      <c r="AL70">
        <v>24941870.410500001</v>
      </c>
      <c r="AM70">
        <v>1737.6620495499999</v>
      </c>
    </row>
    <row r="71" spans="1:39" ht="15" x14ac:dyDescent="0.25">
      <c r="A71" t="s">
        <v>208</v>
      </c>
      <c r="B71">
        <v>1811420.65</v>
      </c>
      <c r="C71">
        <v>0.37835690309713099</v>
      </c>
      <c r="D71">
        <v>1860948.45</v>
      </c>
      <c r="E71">
        <v>2.5780659007637601E-3</v>
      </c>
      <c r="F71">
        <v>0.78075786957719195</v>
      </c>
      <c r="G71">
        <v>89.25</v>
      </c>
      <c r="H71">
        <v>146.11657285000001</v>
      </c>
      <c r="I71">
        <v>19.678999999999998</v>
      </c>
      <c r="J71">
        <v>15.38</v>
      </c>
      <c r="K71">
        <v>15241.421369690301</v>
      </c>
      <c r="L71">
        <v>3573.7928848500001</v>
      </c>
      <c r="M71">
        <v>4582.7814932446599</v>
      </c>
      <c r="N71">
        <v>0.47819209060620399</v>
      </c>
      <c r="O71">
        <v>0.15219258353099199</v>
      </c>
      <c r="P71">
        <v>3.4217598022648898E-2</v>
      </c>
      <c r="Q71">
        <v>11885.7255852788</v>
      </c>
      <c r="R71">
        <v>236.84549999999999</v>
      </c>
      <c r="S71">
        <v>74484.373030097704</v>
      </c>
      <c r="T71">
        <v>16.270311236650102</v>
      </c>
      <c r="U71">
        <v>15.089131458482401</v>
      </c>
      <c r="V71">
        <v>26.294499999999999</v>
      </c>
      <c r="W71">
        <v>135.91408411835201</v>
      </c>
      <c r="X71">
        <v>0.116675541189617</v>
      </c>
      <c r="Y71">
        <v>0.17500286818288399</v>
      </c>
      <c r="Z71">
        <v>0.297098953755007</v>
      </c>
      <c r="AA71">
        <v>177.618840949325</v>
      </c>
      <c r="AB71">
        <v>7.6765171404988202</v>
      </c>
      <c r="AC71">
        <v>1.2360601889226699</v>
      </c>
      <c r="AD71">
        <v>3.84898512609902</v>
      </c>
      <c r="AE71">
        <v>0.98391166516066597</v>
      </c>
      <c r="AF71">
        <v>30.6</v>
      </c>
      <c r="AG71">
        <v>8.8040857119731697E-2</v>
      </c>
      <c r="AH71">
        <v>74.59</v>
      </c>
      <c r="AI71">
        <v>4.3310004430572597</v>
      </c>
      <c r="AJ71">
        <v>44702.217499999802</v>
      </c>
      <c r="AK71">
        <v>0.45847749545225303</v>
      </c>
      <c r="AL71">
        <v>54469683.245999999</v>
      </c>
      <c r="AM71">
        <v>3573.7928848500001</v>
      </c>
    </row>
    <row r="72" spans="1:39" ht="15" x14ac:dyDescent="0.25">
      <c r="A72" t="s">
        <v>210</v>
      </c>
      <c r="B72">
        <v>2357602.75</v>
      </c>
      <c r="C72">
        <v>0.503010436310664</v>
      </c>
      <c r="D72">
        <v>2275167.7000000002</v>
      </c>
      <c r="E72">
        <v>6.9149968845970801E-3</v>
      </c>
      <c r="F72">
        <v>0.70249685593133804</v>
      </c>
      <c r="G72">
        <v>98.4</v>
      </c>
      <c r="H72">
        <v>61.627265199999997</v>
      </c>
      <c r="I72">
        <v>10.638500000000001</v>
      </c>
      <c r="J72">
        <v>-61.298000000000002</v>
      </c>
      <c r="K72">
        <v>14301.139820005899</v>
      </c>
      <c r="L72">
        <v>1848.7474286500001</v>
      </c>
      <c r="M72">
        <v>2353.12828819178</v>
      </c>
      <c r="N72">
        <v>0.55654519133061697</v>
      </c>
      <c r="O72">
        <v>0.15782809143002699</v>
      </c>
      <c r="P72">
        <v>8.8730739774327393E-3</v>
      </c>
      <c r="Q72">
        <v>11235.764578444099</v>
      </c>
      <c r="R72">
        <v>124.3595</v>
      </c>
      <c r="S72">
        <v>64349.568119042</v>
      </c>
      <c r="T72">
        <v>15.8954482769712</v>
      </c>
      <c r="U72">
        <v>14.866153600247699</v>
      </c>
      <c r="V72">
        <v>14.583500000000001</v>
      </c>
      <c r="W72">
        <v>126.769803452532</v>
      </c>
      <c r="X72">
        <v>0.11000927987303501</v>
      </c>
      <c r="Y72">
        <v>0.191633697945472</v>
      </c>
      <c r="Z72">
        <v>0.30726149989266999</v>
      </c>
      <c r="AA72">
        <v>195.66599222488099</v>
      </c>
      <c r="AB72">
        <v>8.2844475876119894</v>
      </c>
      <c r="AC72">
        <v>1.4124978465017399</v>
      </c>
      <c r="AD72">
        <v>3.4374162443985501</v>
      </c>
      <c r="AE72">
        <v>1.44241478187906</v>
      </c>
      <c r="AF72">
        <v>98.75</v>
      </c>
      <c r="AG72">
        <v>3.2269779614320399E-2</v>
      </c>
      <c r="AH72">
        <v>10.7585</v>
      </c>
      <c r="AI72">
        <v>4.0102438738272896</v>
      </c>
      <c r="AJ72">
        <v>24787.777500000098</v>
      </c>
      <c r="AK72">
        <v>0.54311096499168598</v>
      </c>
      <c r="AL72">
        <v>26439195.469000001</v>
      </c>
      <c r="AM72">
        <v>1848.7474286500001</v>
      </c>
    </row>
    <row r="73" spans="1:39" ht="15" x14ac:dyDescent="0.25">
      <c r="A73" t="s">
        <v>212</v>
      </c>
      <c r="B73">
        <v>2996167.3</v>
      </c>
      <c r="C73">
        <v>0.35765310046967702</v>
      </c>
      <c r="D73">
        <v>2941963</v>
      </c>
      <c r="E73">
        <v>2.53517361904471E-3</v>
      </c>
      <c r="F73">
        <v>0.79000264957019894</v>
      </c>
      <c r="G73">
        <v>177.1</v>
      </c>
      <c r="H73">
        <v>255.53745169999999</v>
      </c>
      <c r="I73">
        <v>30.1005</v>
      </c>
      <c r="J73">
        <v>-57.366999999999997</v>
      </c>
      <c r="K73">
        <v>14864.2489174821</v>
      </c>
      <c r="L73">
        <v>5540.7872504500001</v>
      </c>
      <c r="M73">
        <v>7142.0532857236904</v>
      </c>
      <c r="N73">
        <v>0.44993549181978199</v>
      </c>
      <c r="O73">
        <v>0.16017045790341899</v>
      </c>
      <c r="P73">
        <v>3.9193781223482799E-2</v>
      </c>
      <c r="Q73">
        <v>11531.647496124</v>
      </c>
      <c r="R73">
        <v>356.14850000000001</v>
      </c>
      <c r="S73">
        <v>76453.662371173807</v>
      </c>
      <c r="T73">
        <v>15.409162189367599</v>
      </c>
      <c r="U73">
        <v>15.557519547183301</v>
      </c>
      <c r="V73">
        <v>38.792999999999999</v>
      </c>
      <c r="W73">
        <v>142.82956333487999</v>
      </c>
      <c r="X73">
        <v>0.115773387454548</v>
      </c>
      <c r="Y73">
        <v>0.16408863938870599</v>
      </c>
      <c r="Z73">
        <v>0.28685175224050702</v>
      </c>
      <c r="AA73">
        <v>161.45938466187201</v>
      </c>
      <c r="AB73">
        <v>7.3127144770342403</v>
      </c>
      <c r="AC73">
        <v>1.18275734142205</v>
      </c>
      <c r="AD73">
        <v>3.8218231650343202</v>
      </c>
      <c r="AE73">
        <v>0.91031209652172995</v>
      </c>
      <c r="AF73">
        <v>28.4</v>
      </c>
      <c r="AG73">
        <v>0.109648465713959</v>
      </c>
      <c r="AH73">
        <v>96.766000000000005</v>
      </c>
      <c r="AI73">
        <v>4.8494912076130703</v>
      </c>
      <c r="AJ73">
        <v>-16787.234000000601</v>
      </c>
      <c r="AK73">
        <v>0.43446949805915103</v>
      </c>
      <c r="AL73">
        <v>82359640.889500007</v>
      </c>
      <c r="AM73">
        <v>5540.7872504500001</v>
      </c>
    </row>
    <row r="74" spans="1:39" ht="15" x14ac:dyDescent="0.25">
      <c r="A74" t="s">
        <v>213</v>
      </c>
      <c r="B74">
        <v>1383874.15</v>
      </c>
      <c r="C74">
        <v>0.41104438513837299</v>
      </c>
      <c r="D74">
        <v>1628493</v>
      </c>
      <c r="E74">
        <v>1.1942551018410701E-3</v>
      </c>
      <c r="F74">
        <v>0.78892965236175405</v>
      </c>
      <c r="G74">
        <v>144.30000000000001</v>
      </c>
      <c r="H74">
        <v>162.18562539999999</v>
      </c>
      <c r="I74">
        <v>19.1035</v>
      </c>
      <c r="J74">
        <v>-12.218</v>
      </c>
      <c r="K74">
        <v>16165.656571744699</v>
      </c>
      <c r="L74">
        <v>5823.3483691000001</v>
      </c>
      <c r="M74">
        <v>7383.8856159651004</v>
      </c>
      <c r="N74">
        <v>0.33132517439415898</v>
      </c>
      <c r="O74">
        <v>0.143628609854105</v>
      </c>
      <c r="P74">
        <v>4.7825318991356003E-2</v>
      </c>
      <c r="Q74">
        <v>12749.147905129899</v>
      </c>
      <c r="R74">
        <v>377.61649999999997</v>
      </c>
      <c r="S74">
        <v>82321.464683084603</v>
      </c>
      <c r="T74">
        <v>15.1836585530558</v>
      </c>
      <c r="U74">
        <v>15.4213292297874</v>
      </c>
      <c r="V74">
        <v>41.503500000000003</v>
      </c>
      <c r="W74">
        <v>140.30981409037801</v>
      </c>
      <c r="X74">
        <v>0.11734206647605799</v>
      </c>
      <c r="Y74">
        <v>0.162844945167893</v>
      </c>
      <c r="Z74">
        <v>0.28711097140546499</v>
      </c>
      <c r="AA74">
        <v>166.255646860713</v>
      </c>
      <c r="AB74">
        <v>7.8459001426978503</v>
      </c>
      <c r="AC74">
        <v>1.2700228132707401</v>
      </c>
      <c r="AD74">
        <v>4.1814856529295596</v>
      </c>
      <c r="AE74">
        <v>0.81759176871249395</v>
      </c>
      <c r="AF74">
        <v>20.85</v>
      </c>
      <c r="AG74">
        <v>0.11896118901446801</v>
      </c>
      <c r="AH74">
        <v>126.4825</v>
      </c>
      <c r="AI74">
        <v>4.5551510218490696</v>
      </c>
      <c r="AJ74">
        <v>173507.40150000001</v>
      </c>
      <c r="AK74">
        <v>0.405871256949635</v>
      </c>
      <c r="AL74">
        <v>94138249.832499996</v>
      </c>
      <c r="AM74">
        <v>5823.3483691000001</v>
      </c>
    </row>
    <row r="75" spans="1:39" ht="15" x14ac:dyDescent="0.25">
      <c r="A75" t="s">
        <v>214</v>
      </c>
      <c r="B75">
        <v>1384343.8</v>
      </c>
      <c r="C75">
        <v>0.36783683777367299</v>
      </c>
      <c r="D75">
        <v>1032603.85</v>
      </c>
      <c r="E75">
        <v>3.2449831506467801E-3</v>
      </c>
      <c r="F75">
        <v>0.75943073013793805</v>
      </c>
      <c r="G75">
        <v>157.894736842105</v>
      </c>
      <c r="H75">
        <v>149.71582219999999</v>
      </c>
      <c r="I75">
        <v>19.035499999999999</v>
      </c>
      <c r="J75">
        <v>-22.6495</v>
      </c>
      <c r="K75">
        <v>14227.878280061401</v>
      </c>
      <c r="L75">
        <v>3828.0899551500002</v>
      </c>
      <c r="M75">
        <v>4932.7335665768696</v>
      </c>
      <c r="N75">
        <v>0.51302959346812105</v>
      </c>
      <c r="O75">
        <v>0.17020388603288999</v>
      </c>
      <c r="P75">
        <v>2.5002737532652801E-2</v>
      </c>
      <c r="Q75">
        <v>11041.666287440899</v>
      </c>
      <c r="R75">
        <v>244.464</v>
      </c>
      <c r="S75">
        <v>70272.563978745296</v>
      </c>
      <c r="T75">
        <v>14.753092479874301</v>
      </c>
      <c r="U75">
        <v>15.6591152691194</v>
      </c>
      <c r="V75">
        <v>26.765999999999998</v>
      </c>
      <c r="W75">
        <v>143.02062150302601</v>
      </c>
      <c r="X75">
        <v>0.111856504364829</v>
      </c>
      <c r="Y75">
        <v>0.17194896358782299</v>
      </c>
      <c r="Z75">
        <v>0.289405373390277</v>
      </c>
      <c r="AA75">
        <v>165.30378267331099</v>
      </c>
      <c r="AB75">
        <v>7.8609706932428196</v>
      </c>
      <c r="AC75">
        <v>1.32287563522468</v>
      </c>
      <c r="AD75">
        <v>3.8056150713241301</v>
      </c>
      <c r="AE75">
        <v>1.0539698551633701</v>
      </c>
      <c r="AF75">
        <v>40.049999999999997</v>
      </c>
      <c r="AG75">
        <v>4.7749550055368302E-2</v>
      </c>
      <c r="AH75">
        <v>56.1935</v>
      </c>
      <c r="AI75">
        <v>4.5871978364047399</v>
      </c>
      <c r="AJ75">
        <v>-171578.7715</v>
      </c>
      <c r="AK75">
        <v>0.48071086782294198</v>
      </c>
      <c r="AL75">
        <v>54465597.927000001</v>
      </c>
      <c r="AM75">
        <v>3828.0899551500002</v>
      </c>
    </row>
    <row r="76" spans="1:39" ht="15" x14ac:dyDescent="0.25">
      <c r="A76" t="s">
        <v>216</v>
      </c>
      <c r="B76">
        <v>621963.19999999995</v>
      </c>
      <c r="C76">
        <v>0.399838997034767</v>
      </c>
      <c r="D76">
        <v>569766.5</v>
      </c>
      <c r="E76">
        <v>1.6330946061944599E-3</v>
      </c>
      <c r="F76">
        <v>0.80167212792689901</v>
      </c>
      <c r="G76">
        <v>176.789473684211</v>
      </c>
      <c r="H76">
        <v>105.04962605</v>
      </c>
      <c r="I76">
        <v>10.5855</v>
      </c>
      <c r="J76">
        <v>-46.023000000000003</v>
      </c>
      <c r="K76">
        <v>13939.0121645242</v>
      </c>
      <c r="L76">
        <v>4154.2713645000003</v>
      </c>
      <c r="M76">
        <v>5119.4119034127198</v>
      </c>
      <c r="N76">
        <v>0.30807014565454</v>
      </c>
      <c r="O76">
        <v>0.145246359254777</v>
      </c>
      <c r="P76">
        <v>1.84344694846908E-2</v>
      </c>
      <c r="Q76">
        <v>11311.150612026</v>
      </c>
      <c r="R76">
        <v>257.8415</v>
      </c>
      <c r="S76">
        <v>76147.2359084942</v>
      </c>
      <c r="T76">
        <v>15.222142285086001</v>
      </c>
      <c r="U76">
        <v>16.111725088862698</v>
      </c>
      <c r="V76">
        <v>30.956</v>
      </c>
      <c r="W76">
        <v>134.19923002002801</v>
      </c>
      <c r="X76">
        <v>0.11675036480246299</v>
      </c>
      <c r="Y76">
        <v>0.15833576434473201</v>
      </c>
      <c r="Z76">
        <v>0.28105146860777902</v>
      </c>
      <c r="AA76">
        <v>169.828361726417</v>
      </c>
      <c r="AB76">
        <v>7.5277515399784898</v>
      </c>
      <c r="AC76">
        <v>1.21323198959736</v>
      </c>
      <c r="AD76">
        <v>3.1949852865949602</v>
      </c>
      <c r="AE76">
        <v>1.06571969910158</v>
      </c>
      <c r="AF76">
        <v>50.25</v>
      </c>
      <c r="AG76">
        <v>8.5370477466061301E-2</v>
      </c>
      <c r="AH76">
        <v>55.58</v>
      </c>
      <c r="AI76">
        <v>4.66961598596163</v>
      </c>
      <c r="AJ76">
        <v>177957.75450000001</v>
      </c>
      <c r="AK76">
        <v>0.39600178817083398</v>
      </c>
      <c r="AL76">
        <v>57906439.0845</v>
      </c>
      <c r="AM76">
        <v>4154.2713645000003</v>
      </c>
    </row>
    <row r="77" spans="1:39" ht="15" x14ac:dyDescent="0.25">
      <c r="A77" t="s">
        <v>217</v>
      </c>
      <c r="B77">
        <v>4935575.8499999996</v>
      </c>
      <c r="C77">
        <v>0.420508972787284</v>
      </c>
      <c r="D77">
        <v>4587785.1500000004</v>
      </c>
      <c r="E77">
        <v>3.0173571018171099E-3</v>
      </c>
      <c r="F77">
        <v>0.72805540259128299</v>
      </c>
      <c r="G77">
        <v>89.647058823529406</v>
      </c>
      <c r="H77">
        <v>796.15448134999997</v>
      </c>
      <c r="I77">
        <v>407.12700000000001</v>
      </c>
      <c r="J77">
        <v>-285.63499999999999</v>
      </c>
      <c r="K77">
        <v>19316.2456475174</v>
      </c>
      <c r="L77">
        <v>3921.4830914999998</v>
      </c>
      <c r="M77">
        <v>5736.7668804968898</v>
      </c>
      <c r="N77">
        <v>0.88889644409168</v>
      </c>
      <c r="O77">
        <v>0.175412679705545</v>
      </c>
      <c r="P77">
        <v>5.63162024027817E-2</v>
      </c>
      <c r="Q77">
        <v>13204.0105996845</v>
      </c>
      <c r="R77">
        <v>293.98700000000002</v>
      </c>
      <c r="S77">
        <v>69619.1639443241</v>
      </c>
      <c r="T77">
        <v>13.6956736182212</v>
      </c>
      <c r="U77">
        <v>13.3389676805437</v>
      </c>
      <c r="V77">
        <v>48.266500000000001</v>
      </c>
      <c r="W77">
        <v>81.246477194327298</v>
      </c>
      <c r="X77">
        <v>0.11785430037512599</v>
      </c>
      <c r="Y77">
        <v>0.16420678421052601</v>
      </c>
      <c r="Z77">
        <v>0.288317584334359</v>
      </c>
      <c r="AA77">
        <v>199.43446949833699</v>
      </c>
      <c r="AB77">
        <v>11.4759793724137</v>
      </c>
      <c r="AC77">
        <v>1.5880613190050299</v>
      </c>
      <c r="AD77">
        <v>4.1610153751750598</v>
      </c>
      <c r="AE77">
        <v>0.90073214206686503</v>
      </c>
      <c r="AF77">
        <v>13.7</v>
      </c>
      <c r="AG77">
        <v>0.13712974682884699</v>
      </c>
      <c r="AH77">
        <v>136.84899999999999</v>
      </c>
      <c r="AI77">
        <v>3.99822519264093</v>
      </c>
      <c r="AJ77">
        <v>-185715.93950000001</v>
      </c>
      <c r="AK77">
        <v>0.68246883578332496</v>
      </c>
      <c r="AL77">
        <v>75748330.697999999</v>
      </c>
      <c r="AM77">
        <v>3921.4830914999998</v>
      </c>
    </row>
    <row r="78" spans="1:39" ht="15" x14ac:dyDescent="0.25">
      <c r="A78" t="s">
        <v>218</v>
      </c>
      <c r="B78">
        <v>1782115.6</v>
      </c>
      <c r="C78">
        <v>0.49674326181556799</v>
      </c>
      <c r="D78">
        <v>1535881.35</v>
      </c>
      <c r="E78">
        <v>6.7296718043657298E-3</v>
      </c>
      <c r="F78">
        <v>0.676194848507501</v>
      </c>
      <c r="G78">
        <v>21.9411764705882</v>
      </c>
      <c r="H78">
        <v>186.61084535000001</v>
      </c>
      <c r="I78">
        <v>96.105500000000006</v>
      </c>
      <c r="J78">
        <v>-14.053999999999901</v>
      </c>
      <c r="K78">
        <v>18946.237804165899</v>
      </c>
      <c r="L78">
        <v>1401.9760899</v>
      </c>
      <c r="M78">
        <v>2015.6233376109301</v>
      </c>
      <c r="N78">
        <v>0.71875578418165198</v>
      </c>
      <c r="O78">
        <v>0.14231499633794101</v>
      </c>
      <c r="P78">
        <v>4.3230322640040897E-2</v>
      </c>
      <c r="Q78">
        <v>13178.1429096189</v>
      </c>
      <c r="R78">
        <v>108.5775</v>
      </c>
      <c r="S78">
        <v>69108.401648592</v>
      </c>
      <c r="T78">
        <v>13.4024084179503</v>
      </c>
      <c r="U78">
        <v>12.9122156054431</v>
      </c>
      <c r="V78">
        <v>16.1815</v>
      </c>
      <c r="W78">
        <v>86.640675456539896</v>
      </c>
      <c r="X78">
        <v>0.116207851976199</v>
      </c>
      <c r="Y78">
        <v>0.15894442838895301</v>
      </c>
      <c r="Z78">
        <v>0.28069168994635202</v>
      </c>
      <c r="AA78">
        <v>219.10648278025201</v>
      </c>
      <c r="AB78">
        <v>10.489984338277599</v>
      </c>
      <c r="AC78">
        <v>1.6998300112262399</v>
      </c>
      <c r="AD78">
        <v>3.9355147183893102</v>
      </c>
      <c r="AE78">
        <v>0.82943972584371095</v>
      </c>
      <c r="AF78">
        <v>7.75</v>
      </c>
      <c r="AG78">
        <v>6.8544408515465796E-2</v>
      </c>
      <c r="AH78">
        <v>79.817894736842106</v>
      </c>
      <c r="AI78">
        <v>3.9731030029936401</v>
      </c>
      <c r="AJ78">
        <v>-118822.2745</v>
      </c>
      <c r="AK78">
        <v>0.64816369305186705</v>
      </c>
      <c r="AL78">
        <v>26562172.395</v>
      </c>
      <c r="AM78">
        <v>1401.9760899</v>
      </c>
    </row>
    <row r="79" spans="1:39" ht="15" x14ac:dyDescent="0.25">
      <c r="A79" t="s">
        <v>219</v>
      </c>
      <c r="B79">
        <v>102678.15</v>
      </c>
      <c r="C79">
        <v>0.43561265313020803</v>
      </c>
      <c r="D79">
        <v>157799.65</v>
      </c>
      <c r="E79">
        <v>9.1694373504549107E-3</v>
      </c>
      <c r="F79">
        <v>0.74102128334899597</v>
      </c>
      <c r="G79">
        <v>60</v>
      </c>
      <c r="H79">
        <v>38.694504199999997</v>
      </c>
      <c r="I79">
        <v>7.5049999999999999</v>
      </c>
      <c r="J79">
        <v>-14.772500000000001</v>
      </c>
      <c r="K79">
        <v>16733.385172508199</v>
      </c>
      <c r="L79">
        <v>1390.2465365</v>
      </c>
      <c r="M79">
        <v>1917.17655849213</v>
      </c>
      <c r="N79">
        <v>0.89846418603179901</v>
      </c>
      <c r="O79">
        <v>0.18553190720356799</v>
      </c>
      <c r="P79">
        <v>5.1795313355919997E-4</v>
      </c>
      <c r="Q79">
        <v>12134.266234872501</v>
      </c>
      <c r="R79">
        <v>103.78749999999999</v>
      </c>
      <c r="S79">
        <v>64418.042731542802</v>
      </c>
      <c r="T79">
        <v>15.308683608334301</v>
      </c>
      <c r="U79">
        <v>13.3951250054197</v>
      </c>
      <c r="V79">
        <v>13.9095</v>
      </c>
      <c r="W79">
        <v>99.949425680290403</v>
      </c>
      <c r="X79">
        <v>0.10073790670431899</v>
      </c>
      <c r="Y79">
        <v>0.20936216093789101</v>
      </c>
      <c r="Z79">
        <v>0.31296618923432001</v>
      </c>
      <c r="AA79">
        <v>207.373399199977</v>
      </c>
      <c r="AB79">
        <v>9.4858796570171702</v>
      </c>
      <c r="AC79">
        <v>1.4934240148678399</v>
      </c>
      <c r="AD79">
        <v>4.1867983610136896</v>
      </c>
      <c r="AE79">
        <v>1.2708403705153299</v>
      </c>
      <c r="AF79">
        <v>137.94999999999999</v>
      </c>
      <c r="AG79">
        <v>2.1668238293176201E-2</v>
      </c>
      <c r="AH79">
        <v>7.7809999999999997</v>
      </c>
      <c r="AI79">
        <v>3.7267178024392602</v>
      </c>
      <c r="AJ79">
        <v>-122478.97100000001</v>
      </c>
      <c r="AK79">
        <v>0.63609481332529905</v>
      </c>
      <c r="AL79">
        <v>23263530.780000001</v>
      </c>
      <c r="AM79">
        <v>1390.2465365</v>
      </c>
    </row>
    <row r="80" spans="1:39" ht="15" x14ac:dyDescent="0.25">
      <c r="A80" t="s">
        <v>221</v>
      </c>
      <c r="B80">
        <v>1131919.8947368399</v>
      </c>
      <c r="C80">
        <v>0.436241819158394</v>
      </c>
      <c r="D80">
        <v>645571.05263157899</v>
      </c>
      <c r="E80">
        <v>8.7554304176509796E-3</v>
      </c>
      <c r="F80">
        <v>0.74136313987390601</v>
      </c>
      <c r="G80">
        <v>86.8888888888889</v>
      </c>
      <c r="H80">
        <v>70.686497149999994</v>
      </c>
      <c r="I80">
        <v>8.3640000000000008</v>
      </c>
      <c r="J80">
        <v>13.4275</v>
      </c>
      <c r="K80">
        <v>14144.6330266196</v>
      </c>
      <c r="L80">
        <v>2084.0669987000001</v>
      </c>
      <c r="M80">
        <v>2600.6180949959798</v>
      </c>
      <c r="N80">
        <v>0.451180861237443</v>
      </c>
      <c r="O80">
        <v>0.14436983023467101</v>
      </c>
      <c r="P80">
        <v>1.2420841156329E-2</v>
      </c>
      <c r="Q80">
        <v>11335.1371953542</v>
      </c>
      <c r="R80">
        <v>134.67850000000001</v>
      </c>
      <c r="S80">
        <v>68409.277271427898</v>
      </c>
      <c r="T80">
        <v>15.3246435028605</v>
      </c>
      <c r="U80">
        <v>15.474385285698901</v>
      </c>
      <c r="V80">
        <v>16.251999999999999</v>
      </c>
      <c r="W80">
        <v>128.23449413610601</v>
      </c>
      <c r="X80">
        <v>0.114774651725899</v>
      </c>
      <c r="Y80">
        <v>0.16819576496577901</v>
      </c>
      <c r="Z80">
        <v>0.28914113451574802</v>
      </c>
      <c r="AA80">
        <v>183.87446288388799</v>
      </c>
      <c r="AB80">
        <v>7.8108141037200003</v>
      </c>
      <c r="AC80">
        <v>1.38332314388031</v>
      </c>
      <c r="AD80">
        <v>3.4961982332250399</v>
      </c>
      <c r="AE80">
        <v>1.15134190159436</v>
      </c>
      <c r="AF80">
        <v>67.75</v>
      </c>
      <c r="AG80">
        <v>2.2251107164038199E-2</v>
      </c>
      <c r="AH80">
        <v>19.728000000000002</v>
      </c>
      <c r="AI80">
        <v>4.1950488498365299</v>
      </c>
      <c r="AJ80">
        <v>33093.350500000401</v>
      </c>
      <c r="AK80">
        <v>0.51350223204105605</v>
      </c>
      <c r="AL80">
        <v>29478362.899500001</v>
      </c>
      <c r="AM80">
        <v>2084.0669987000001</v>
      </c>
    </row>
    <row r="81" spans="1:39" ht="15" x14ac:dyDescent="0.25">
      <c r="A81" t="s">
        <v>223</v>
      </c>
      <c r="B81">
        <v>4378808.45</v>
      </c>
      <c r="C81">
        <v>0.40202580702962998</v>
      </c>
      <c r="D81">
        <v>4105498</v>
      </c>
      <c r="E81">
        <v>1.67888440636753E-3</v>
      </c>
      <c r="F81">
        <v>0.71421564693947803</v>
      </c>
      <c r="G81">
        <v>120.944444444444</v>
      </c>
      <c r="H81">
        <v>1092.11203755</v>
      </c>
      <c r="I81">
        <v>560.27750000000003</v>
      </c>
      <c r="J81">
        <v>-327.79349999999999</v>
      </c>
      <c r="K81">
        <v>18672.179106030198</v>
      </c>
      <c r="L81">
        <v>4815.9551424000001</v>
      </c>
      <c r="M81">
        <v>7008.9505065622097</v>
      </c>
      <c r="N81">
        <v>0.89359634016552902</v>
      </c>
      <c r="O81">
        <v>0.17945512676002801</v>
      </c>
      <c r="P81">
        <v>7.5425020055103695E-2</v>
      </c>
      <c r="Q81">
        <v>12829.9346530279</v>
      </c>
      <c r="R81">
        <v>355.75749999999999</v>
      </c>
      <c r="S81">
        <v>67473.073021650998</v>
      </c>
      <c r="T81">
        <v>12.890241245792399</v>
      </c>
      <c r="U81">
        <v>13.5371851398776</v>
      </c>
      <c r="V81">
        <v>59.016500000000001</v>
      </c>
      <c r="W81">
        <v>81.603537017613704</v>
      </c>
      <c r="X81">
        <v>0.11803633947841501</v>
      </c>
      <c r="Y81">
        <v>0.16067253384275401</v>
      </c>
      <c r="Z81">
        <v>0.28449994711077298</v>
      </c>
      <c r="AA81">
        <v>201.60992394877999</v>
      </c>
      <c r="AB81">
        <v>10.980428135762899</v>
      </c>
      <c r="AC81">
        <v>1.53465213171074</v>
      </c>
      <c r="AD81">
        <v>4.1105464865210903</v>
      </c>
      <c r="AE81">
        <v>0.85500829637690701</v>
      </c>
      <c r="AF81">
        <v>16.899999999999999</v>
      </c>
      <c r="AG81">
        <v>0.14644514666825201</v>
      </c>
      <c r="AH81">
        <v>139.958</v>
      </c>
      <c r="AI81">
        <v>3.94952688336791</v>
      </c>
      <c r="AJ81">
        <v>11628.8200000003</v>
      </c>
      <c r="AK81">
        <v>0.67570639062160598</v>
      </c>
      <c r="AL81">
        <v>89924376.985499993</v>
      </c>
      <c r="AM81">
        <v>4815.9551424000001</v>
      </c>
    </row>
    <row r="82" spans="1:39" ht="15" x14ac:dyDescent="0.25">
      <c r="A82" t="s">
        <v>224</v>
      </c>
      <c r="B82">
        <v>2861036.85</v>
      </c>
      <c r="C82">
        <v>0.38718807437619102</v>
      </c>
      <c r="D82">
        <v>2481844.1</v>
      </c>
      <c r="E82">
        <v>2.3780943357457601E-3</v>
      </c>
      <c r="F82">
        <v>0.78590368048946102</v>
      </c>
      <c r="G82">
        <v>132.6</v>
      </c>
      <c r="H82">
        <v>77.406455199999996</v>
      </c>
      <c r="I82">
        <v>3.101</v>
      </c>
      <c r="J82">
        <v>-24.189</v>
      </c>
      <c r="K82">
        <v>14873.2233512401</v>
      </c>
      <c r="L82">
        <v>4460.0693367499998</v>
      </c>
      <c r="M82">
        <v>5324.8701666175302</v>
      </c>
      <c r="N82">
        <v>0.162657377537237</v>
      </c>
      <c r="O82">
        <v>0.106302012940337</v>
      </c>
      <c r="P82">
        <v>2.4525308205120201E-2</v>
      </c>
      <c r="Q82">
        <v>12457.694804160399</v>
      </c>
      <c r="R82">
        <v>274.36349999999999</v>
      </c>
      <c r="S82">
        <v>82067.644435210997</v>
      </c>
      <c r="T82">
        <v>16.838063372132201</v>
      </c>
      <c r="U82">
        <v>16.2560593400726</v>
      </c>
      <c r="V82">
        <v>27.343</v>
      </c>
      <c r="W82">
        <v>163.115581199941</v>
      </c>
      <c r="X82">
        <v>0.11552593643961601</v>
      </c>
      <c r="Y82">
        <v>0.15786497870468799</v>
      </c>
      <c r="Z82">
        <v>0.27960792503788601</v>
      </c>
      <c r="AA82">
        <v>165.49042050046799</v>
      </c>
      <c r="AB82">
        <v>8.2030987222238192</v>
      </c>
      <c r="AC82">
        <v>1.2828813055163699</v>
      </c>
      <c r="AD82">
        <v>3.5761678115563802</v>
      </c>
      <c r="AE82">
        <v>0.95716907796624895</v>
      </c>
      <c r="AF82">
        <v>24.75</v>
      </c>
      <c r="AG82">
        <v>9.3305979678818901E-2</v>
      </c>
      <c r="AH82">
        <v>113.556</v>
      </c>
      <c r="AI82">
        <v>4.88699816740447</v>
      </c>
      <c r="AJ82">
        <v>228131.89050000001</v>
      </c>
      <c r="AK82">
        <v>0.41922629272302298</v>
      </c>
      <c r="AL82">
        <v>66335607.407499999</v>
      </c>
      <c r="AM82">
        <v>4460.0693367499998</v>
      </c>
    </row>
    <row r="83" spans="1:39" ht="15" x14ac:dyDescent="0.25">
      <c r="A83" t="s">
        <v>225</v>
      </c>
      <c r="B83">
        <v>1287306.4444444401</v>
      </c>
      <c r="C83">
        <v>0.45163008260843102</v>
      </c>
      <c r="D83">
        <v>1048948.3888888899</v>
      </c>
      <c r="E83">
        <v>4.3093827054434004E-3</v>
      </c>
      <c r="F83">
        <v>0.775855482368775</v>
      </c>
      <c r="G83">
        <v>53.5555555555556</v>
      </c>
      <c r="H83">
        <v>24.156265000000001</v>
      </c>
      <c r="I83">
        <v>1.45444444444444</v>
      </c>
      <c r="J83">
        <v>-8.3066666666666595</v>
      </c>
      <c r="K83">
        <v>17458.646387367</v>
      </c>
      <c r="L83">
        <v>2918.8282832222199</v>
      </c>
      <c r="M83">
        <v>3470.8783848243502</v>
      </c>
      <c r="N83">
        <v>0.10721406798708</v>
      </c>
      <c r="O83">
        <v>0.11972633665207701</v>
      </c>
      <c r="P83">
        <v>2.43060223732093E-2</v>
      </c>
      <c r="Q83">
        <v>14681.8139998878</v>
      </c>
      <c r="R83">
        <v>199.911666666667</v>
      </c>
      <c r="S83">
        <v>86371.219041187695</v>
      </c>
      <c r="T83">
        <v>16.4166951514697</v>
      </c>
      <c r="U83">
        <v>14.600590010032199</v>
      </c>
      <c r="V83">
        <v>22.6794444444444</v>
      </c>
      <c r="W83">
        <v>128.69928495701001</v>
      </c>
      <c r="X83">
        <v>0.11713115795835199</v>
      </c>
      <c r="Y83">
        <v>0.14185993312334599</v>
      </c>
      <c r="Z83">
        <v>0.264983163094267</v>
      </c>
      <c r="AA83">
        <v>186.521801998608</v>
      </c>
      <c r="AB83">
        <v>8.1562263170161593</v>
      </c>
      <c r="AC83">
        <v>1.43453584984446</v>
      </c>
      <c r="AD83">
        <v>3.61569460731871</v>
      </c>
      <c r="AE83">
        <v>0.87480525254372199</v>
      </c>
      <c r="AF83">
        <v>16.2777777777778</v>
      </c>
      <c r="AG83">
        <v>0.151206763661487</v>
      </c>
      <c r="AH83">
        <v>99.649333333333303</v>
      </c>
      <c r="AI83">
        <v>6.5140984581511399</v>
      </c>
      <c r="AJ83">
        <v>77101.745294117805</v>
      </c>
      <c r="AK83">
        <v>0.31562026561140899</v>
      </c>
      <c r="AL83">
        <v>50958790.862222202</v>
      </c>
      <c r="AM83">
        <v>2918.8282832222199</v>
      </c>
    </row>
    <row r="84" spans="1:39" ht="15" x14ac:dyDescent="0.25">
      <c r="A84" t="s">
        <v>226</v>
      </c>
      <c r="B84">
        <v>3899376.3</v>
      </c>
      <c r="C84">
        <v>0.44189368842923998</v>
      </c>
      <c r="D84">
        <v>3719101.2</v>
      </c>
      <c r="E84">
        <v>3.2103600384336501E-3</v>
      </c>
      <c r="F84">
        <v>0.72272541062140705</v>
      </c>
      <c r="G84">
        <v>85.6111111111111</v>
      </c>
      <c r="H84">
        <v>609.33053689999997</v>
      </c>
      <c r="I84">
        <v>308.15499999999997</v>
      </c>
      <c r="J84">
        <v>-267.66199999999998</v>
      </c>
      <c r="K84">
        <v>18405.769746834401</v>
      </c>
      <c r="L84">
        <v>3532.9626767</v>
      </c>
      <c r="M84">
        <v>5136.5291084778401</v>
      </c>
      <c r="N84">
        <v>0.92097981222921699</v>
      </c>
      <c r="O84">
        <v>0.18191072308476999</v>
      </c>
      <c r="P84">
        <v>5.2570319911639102E-2</v>
      </c>
      <c r="Q84">
        <v>12659.696105717199</v>
      </c>
      <c r="R84">
        <v>258.38499999999999</v>
      </c>
      <c r="S84">
        <v>67937.185331965899</v>
      </c>
      <c r="T84">
        <v>13.5431623352749</v>
      </c>
      <c r="U84">
        <v>13.673249904986699</v>
      </c>
      <c r="V84">
        <v>41.533999999999999</v>
      </c>
      <c r="W84">
        <v>85.061941462416399</v>
      </c>
      <c r="X84">
        <v>0.115947710104558</v>
      </c>
      <c r="Y84">
        <v>0.160549210920581</v>
      </c>
      <c r="Z84">
        <v>0.281091121778277</v>
      </c>
      <c r="AA84">
        <v>191.27401329673901</v>
      </c>
      <c r="AB84">
        <v>12.7413649359366</v>
      </c>
      <c r="AC84">
        <v>1.64914760990136</v>
      </c>
      <c r="AD84">
        <v>4.2308153416588699</v>
      </c>
      <c r="AE84">
        <v>0.95873183573424403</v>
      </c>
      <c r="AF84">
        <v>13.8</v>
      </c>
      <c r="AG84">
        <v>0.109716403877903</v>
      </c>
      <c r="AH84">
        <v>110.91549999999999</v>
      </c>
      <c r="AI84">
        <v>3.9255006945225199</v>
      </c>
      <c r="AJ84">
        <v>-77727.620500000194</v>
      </c>
      <c r="AK84">
        <v>0.69105283930408301</v>
      </c>
      <c r="AL84">
        <v>65026897.5515</v>
      </c>
      <c r="AM84">
        <v>3532.9626767</v>
      </c>
    </row>
    <row r="85" spans="1:39" ht="15" x14ac:dyDescent="0.25">
      <c r="A85" t="s">
        <v>228</v>
      </c>
      <c r="B85">
        <v>4343461.25</v>
      </c>
      <c r="C85">
        <v>0.41950849657690398</v>
      </c>
      <c r="D85">
        <v>4150717</v>
      </c>
      <c r="E85">
        <v>3.4116991141234301E-3</v>
      </c>
      <c r="F85">
        <v>0.72780392695347396</v>
      </c>
      <c r="G85">
        <v>80.7222222222222</v>
      </c>
      <c r="H85">
        <v>761.61662554999998</v>
      </c>
      <c r="I85">
        <v>419.02449999999999</v>
      </c>
      <c r="J85">
        <v>-207.6815</v>
      </c>
      <c r="K85">
        <v>19328.690987296901</v>
      </c>
      <c r="L85">
        <v>3694.1426810500002</v>
      </c>
      <c r="M85">
        <v>5377.6875826002797</v>
      </c>
      <c r="N85">
        <v>0.86579421771032306</v>
      </c>
      <c r="O85">
        <v>0.16572679027546</v>
      </c>
      <c r="P85">
        <v>5.8578720648790002E-2</v>
      </c>
      <c r="Q85">
        <v>13277.6293245496</v>
      </c>
      <c r="R85">
        <v>280.71350000000001</v>
      </c>
      <c r="S85">
        <v>69302.500805981894</v>
      </c>
      <c r="T85">
        <v>13.7216414600652</v>
      </c>
      <c r="U85">
        <v>13.159832644493401</v>
      </c>
      <c r="V85">
        <v>44.68</v>
      </c>
      <c r="W85">
        <v>82.680006290286499</v>
      </c>
      <c r="X85">
        <v>0.11865673274691201</v>
      </c>
      <c r="Y85">
        <v>0.15947226612768201</v>
      </c>
      <c r="Z85">
        <v>0.28446891097469301</v>
      </c>
      <c r="AA85">
        <v>209.35044116384299</v>
      </c>
      <c r="AB85">
        <v>10.5137593060195</v>
      </c>
      <c r="AC85">
        <v>1.56988470143155</v>
      </c>
      <c r="AD85">
        <v>4.1207049849593398</v>
      </c>
      <c r="AE85">
        <v>0.82375158935108295</v>
      </c>
      <c r="AF85">
        <v>12.5</v>
      </c>
      <c r="AG85">
        <v>0.139901592245392</v>
      </c>
      <c r="AH85">
        <v>124.1525</v>
      </c>
      <c r="AI85">
        <v>3.9044789805657598</v>
      </c>
      <c r="AJ85">
        <v>-79770.972499999203</v>
      </c>
      <c r="AK85">
        <v>0.69007087648634202</v>
      </c>
      <c r="AL85">
        <v>71402942.344999999</v>
      </c>
      <c r="AM85">
        <v>3694.1426810500002</v>
      </c>
    </row>
    <row r="86" spans="1:39" ht="15" x14ac:dyDescent="0.25">
      <c r="A86" t="s">
        <v>229</v>
      </c>
      <c r="B86">
        <v>1104002.8999999999</v>
      </c>
      <c r="C86">
        <v>0.407822068517051</v>
      </c>
      <c r="D86">
        <v>827376.7</v>
      </c>
      <c r="E86">
        <v>3.7955789601530998E-3</v>
      </c>
      <c r="F86">
        <v>0.77956120999704703</v>
      </c>
      <c r="G86">
        <v>61.2</v>
      </c>
      <c r="H86">
        <v>32.275077899999999</v>
      </c>
      <c r="I86">
        <v>2.4169999999999998</v>
      </c>
      <c r="J86">
        <v>-8.8214999999999897</v>
      </c>
      <c r="K86">
        <v>15917.4991561391</v>
      </c>
      <c r="L86">
        <v>2859.7290713500001</v>
      </c>
      <c r="M86">
        <v>3381.1641491912701</v>
      </c>
      <c r="N86">
        <v>0.118631666684371</v>
      </c>
      <c r="O86">
        <v>9.7948577876214499E-2</v>
      </c>
      <c r="P86">
        <v>2.2517152689433599E-2</v>
      </c>
      <c r="Q86">
        <v>13462.7403673636</v>
      </c>
      <c r="R86">
        <v>185.95500000000001</v>
      </c>
      <c r="S86">
        <v>83714.937616627707</v>
      </c>
      <c r="T86">
        <v>16.944690919846199</v>
      </c>
      <c r="U86">
        <v>15.378608111370999</v>
      </c>
      <c r="V86">
        <v>21.032</v>
      </c>
      <c r="W86">
        <v>135.97038186335101</v>
      </c>
      <c r="X86">
        <v>0.11544125463866001</v>
      </c>
      <c r="Y86">
        <v>0.144056553610101</v>
      </c>
      <c r="Z86">
        <v>0.265028416479135</v>
      </c>
      <c r="AA86">
        <v>182.23121386599999</v>
      </c>
      <c r="AB86">
        <v>8.1739001843871009</v>
      </c>
      <c r="AC86">
        <v>1.4474195256517599</v>
      </c>
      <c r="AD86">
        <v>3.5119546932360102</v>
      </c>
      <c r="AE86">
        <v>0.87412656820720303</v>
      </c>
      <c r="AF86">
        <v>14.6</v>
      </c>
      <c r="AG86">
        <v>0.15991370668670499</v>
      </c>
      <c r="AH86">
        <v>127.745882352941</v>
      </c>
      <c r="AI86">
        <v>5.9050561727049802</v>
      </c>
      <c r="AJ86">
        <v>65257.632222222201</v>
      </c>
      <c r="AK86">
        <v>0.30653661406212901</v>
      </c>
      <c r="AL86">
        <v>45519735.079999998</v>
      </c>
      <c r="AM86">
        <v>2859.7290713500001</v>
      </c>
    </row>
    <row r="87" spans="1:39" ht="15" x14ac:dyDescent="0.25">
      <c r="A87" t="s">
        <v>230</v>
      </c>
      <c r="B87">
        <v>1065338.3999999999</v>
      </c>
      <c r="C87">
        <v>0.38412790821076997</v>
      </c>
      <c r="D87">
        <v>748338.15</v>
      </c>
      <c r="E87">
        <v>1.2123052396210801E-2</v>
      </c>
      <c r="F87">
        <v>0.72763756317467698</v>
      </c>
      <c r="G87">
        <v>102.26315789473701</v>
      </c>
      <c r="H87">
        <v>88.0764949</v>
      </c>
      <c r="I87">
        <v>4.8834999999999997</v>
      </c>
      <c r="J87">
        <v>-46.19</v>
      </c>
      <c r="K87">
        <v>14183.077145395901</v>
      </c>
      <c r="L87">
        <v>2068.8871103000001</v>
      </c>
      <c r="M87">
        <v>2635.11442513785</v>
      </c>
      <c r="N87">
        <v>0.46606437212042001</v>
      </c>
      <c r="O87">
        <v>0.15428661634598001</v>
      </c>
      <c r="P87">
        <v>1.8382715475705799E-2</v>
      </c>
      <c r="Q87">
        <v>11135.4502144494</v>
      </c>
      <c r="R87">
        <v>137.572</v>
      </c>
      <c r="S87">
        <v>66224.923876224799</v>
      </c>
      <c r="T87">
        <v>15.849155351379601</v>
      </c>
      <c r="U87">
        <v>15.038576965516199</v>
      </c>
      <c r="V87">
        <v>16.602499999999999</v>
      </c>
      <c r="W87">
        <v>124.61298661647299</v>
      </c>
      <c r="X87">
        <v>0.115749661733349</v>
      </c>
      <c r="Y87">
        <v>0.179579362253625</v>
      </c>
      <c r="Z87">
        <v>0.300673220397215</v>
      </c>
      <c r="AA87">
        <v>173.85967953942301</v>
      </c>
      <c r="AB87">
        <v>8.5464671060469009</v>
      </c>
      <c r="AC87">
        <v>1.48847588818393</v>
      </c>
      <c r="AD87">
        <v>3.5685805028996</v>
      </c>
      <c r="AE87">
        <v>1.28979176255164</v>
      </c>
      <c r="AF87">
        <v>69.849999999999994</v>
      </c>
      <c r="AG87">
        <v>2.16057802110231E-2</v>
      </c>
      <c r="AH87">
        <v>17.3535</v>
      </c>
      <c r="AI87">
        <v>4.0871501823579299</v>
      </c>
      <c r="AJ87">
        <v>2150.5009999999302</v>
      </c>
      <c r="AK87">
        <v>0.48656889305339601</v>
      </c>
      <c r="AL87">
        <v>29343185.490499999</v>
      </c>
      <c r="AM87">
        <v>2068.8871103000001</v>
      </c>
    </row>
    <row r="88" spans="1:39" ht="15" x14ac:dyDescent="0.25">
      <c r="A88" t="s">
        <v>231</v>
      </c>
      <c r="B88">
        <v>4075474.35</v>
      </c>
      <c r="C88">
        <v>0.39620714918339001</v>
      </c>
      <c r="D88">
        <v>3906533.95</v>
      </c>
      <c r="E88">
        <v>1.54278406813814E-3</v>
      </c>
      <c r="F88">
        <v>0.73968378706391102</v>
      </c>
      <c r="G88">
        <v>113.611111111111</v>
      </c>
      <c r="H88">
        <v>592.98449545000005</v>
      </c>
      <c r="I88">
        <v>294.84550000000002</v>
      </c>
      <c r="J88">
        <v>-232.834</v>
      </c>
      <c r="K88">
        <v>17672.640739760402</v>
      </c>
      <c r="L88">
        <v>4231.0533149000003</v>
      </c>
      <c r="M88">
        <v>6109.4490456425701</v>
      </c>
      <c r="N88">
        <v>0.87322947634313197</v>
      </c>
      <c r="O88">
        <v>0.17541773420492601</v>
      </c>
      <c r="P88">
        <v>5.6689963077354702E-2</v>
      </c>
      <c r="Q88">
        <v>12239.055375759401</v>
      </c>
      <c r="R88">
        <v>304.3005</v>
      </c>
      <c r="S88">
        <v>68633.346542315907</v>
      </c>
      <c r="T88">
        <v>13.9879822741008</v>
      </c>
      <c r="U88">
        <v>13.904194422618399</v>
      </c>
      <c r="V88">
        <v>42.772500000000001</v>
      </c>
      <c r="W88">
        <v>98.919944237535802</v>
      </c>
      <c r="X88">
        <v>0.11878441056356</v>
      </c>
      <c r="Y88">
        <v>0.16379507069006699</v>
      </c>
      <c r="Z88">
        <v>0.28685159986270498</v>
      </c>
      <c r="AA88">
        <v>190.74340121357599</v>
      </c>
      <c r="AB88">
        <v>11.083253435525</v>
      </c>
      <c r="AC88">
        <v>1.5336997133371</v>
      </c>
      <c r="AD88">
        <v>4.1539024782369802</v>
      </c>
      <c r="AE88">
        <v>0.90817386849802995</v>
      </c>
      <c r="AF88">
        <v>14.65</v>
      </c>
      <c r="AG88">
        <v>0.10520053648119899</v>
      </c>
      <c r="AH88">
        <v>123.887</v>
      </c>
      <c r="AI88">
        <v>3.9457290848328102</v>
      </c>
      <c r="AJ88">
        <v>-203764.74650000001</v>
      </c>
      <c r="AK88">
        <v>0.67594489504949296</v>
      </c>
      <c r="AL88">
        <v>74773885.185000002</v>
      </c>
      <c r="AM88">
        <v>4231.0533149000003</v>
      </c>
    </row>
    <row r="89" spans="1:39" ht="15" x14ac:dyDescent="0.25">
      <c r="A89" t="s">
        <v>233</v>
      </c>
      <c r="B89">
        <v>1309411.8500000001</v>
      </c>
      <c r="C89">
        <v>0.478179892458588</v>
      </c>
      <c r="D89">
        <v>1252703.3500000001</v>
      </c>
      <c r="E89">
        <v>4.5306270987416101E-3</v>
      </c>
      <c r="F89">
        <v>0.70097210993191605</v>
      </c>
      <c r="G89">
        <v>68.157894736842096</v>
      </c>
      <c r="H89">
        <v>66.092586999999995</v>
      </c>
      <c r="I89">
        <v>6.0235000000000003</v>
      </c>
      <c r="J89">
        <v>-41.658999999999999</v>
      </c>
      <c r="K89">
        <v>14993.109105601399</v>
      </c>
      <c r="L89">
        <v>1525.8928147500001</v>
      </c>
      <c r="M89">
        <v>2009.6398939338101</v>
      </c>
      <c r="N89">
        <v>0.57926758328357197</v>
      </c>
      <c r="O89">
        <v>0.15884297488464899</v>
      </c>
      <c r="P89">
        <v>7.1901121389037603E-3</v>
      </c>
      <c r="Q89">
        <v>11384.0681228801</v>
      </c>
      <c r="R89">
        <v>111.289</v>
      </c>
      <c r="S89">
        <v>63584.8889647674</v>
      </c>
      <c r="T89">
        <v>15.0805560297963</v>
      </c>
      <c r="U89">
        <v>13.7110838874462</v>
      </c>
      <c r="V89">
        <v>13.936</v>
      </c>
      <c r="W89">
        <v>109.49288280352999</v>
      </c>
      <c r="X89">
        <v>0.116030656731202</v>
      </c>
      <c r="Y89">
        <v>0.18324184064513099</v>
      </c>
      <c r="Z89">
        <v>0.30631502961420098</v>
      </c>
      <c r="AA89">
        <v>209.971399631037</v>
      </c>
      <c r="AB89">
        <v>6.7002587331186296</v>
      </c>
      <c r="AC89">
        <v>1.46625720187825</v>
      </c>
      <c r="AD89">
        <v>3.2649280690000801</v>
      </c>
      <c r="AE89">
        <v>1.1947737824181099</v>
      </c>
      <c r="AF89">
        <v>44.75</v>
      </c>
      <c r="AG89">
        <v>3.4247300247680898E-2</v>
      </c>
      <c r="AH89">
        <v>19.439</v>
      </c>
      <c r="AI89">
        <v>4.1896208063348501</v>
      </c>
      <c r="AJ89">
        <v>-72256.1614999999</v>
      </c>
      <c r="AK89">
        <v>0.55108010113045602</v>
      </c>
      <c r="AL89">
        <v>22877877.454999998</v>
      </c>
      <c r="AM89">
        <v>1525.8928147500001</v>
      </c>
    </row>
    <row r="90" spans="1:39" ht="15" x14ac:dyDescent="0.25">
      <c r="A90" t="s">
        <v>234</v>
      </c>
      <c r="B90">
        <v>3206870.25</v>
      </c>
      <c r="C90">
        <v>0.38668439003481703</v>
      </c>
      <c r="D90">
        <v>3105239.45</v>
      </c>
      <c r="E90">
        <v>1.8357426624162E-3</v>
      </c>
      <c r="F90">
        <v>0.74794116671987299</v>
      </c>
      <c r="G90">
        <v>108.88235294117599</v>
      </c>
      <c r="H90">
        <v>595.31595494999999</v>
      </c>
      <c r="I90">
        <v>265.86599999999999</v>
      </c>
      <c r="J90">
        <v>-253.11150000000001</v>
      </c>
      <c r="K90">
        <v>17699.676887387901</v>
      </c>
      <c r="L90">
        <v>3984.0027182499998</v>
      </c>
      <c r="M90">
        <v>5801.4885922599897</v>
      </c>
      <c r="N90">
        <v>0.86525072805778303</v>
      </c>
      <c r="O90">
        <v>0.18224410543799199</v>
      </c>
      <c r="P90">
        <v>5.6823089016224501E-2</v>
      </c>
      <c r="Q90">
        <v>12154.735756194999</v>
      </c>
      <c r="R90">
        <v>292.25049999999999</v>
      </c>
      <c r="S90">
        <v>67770.452777668499</v>
      </c>
      <c r="T90">
        <v>13.1659312815547</v>
      </c>
      <c r="U90">
        <v>13.6321502212999</v>
      </c>
      <c r="V90">
        <v>41.8215</v>
      </c>
      <c r="W90">
        <v>95.262071380749106</v>
      </c>
      <c r="X90">
        <v>0.117870599899716</v>
      </c>
      <c r="Y90">
        <v>0.15943984918222001</v>
      </c>
      <c r="Z90">
        <v>0.28133535136320298</v>
      </c>
      <c r="AA90">
        <v>189.59403479819699</v>
      </c>
      <c r="AB90">
        <v>11.138203846821099</v>
      </c>
      <c r="AC90">
        <v>1.5088470736777</v>
      </c>
      <c r="AD90">
        <v>3.9354714595611302</v>
      </c>
      <c r="AE90">
        <v>0.90214909100195195</v>
      </c>
      <c r="AF90">
        <v>14.6</v>
      </c>
      <c r="AG90">
        <v>0.10157523902858299</v>
      </c>
      <c r="AH90">
        <v>120.9495</v>
      </c>
      <c r="AI90">
        <v>3.9267092487292099</v>
      </c>
      <c r="AJ90">
        <v>-129548.53750000001</v>
      </c>
      <c r="AK90">
        <v>0.66864196068094395</v>
      </c>
      <c r="AL90">
        <v>70515560.831499994</v>
      </c>
      <c r="AM90">
        <v>3984.0027182499998</v>
      </c>
    </row>
    <row r="91" spans="1:39" ht="15" x14ac:dyDescent="0.25">
      <c r="A91" t="s">
        <v>235</v>
      </c>
      <c r="B91">
        <v>1234079.75</v>
      </c>
      <c r="C91">
        <v>0.39730090713647198</v>
      </c>
      <c r="D91">
        <v>1148210.3</v>
      </c>
      <c r="E91">
        <v>3.71539975436671E-3</v>
      </c>
      <c r="F91">
        <v>0.76628787654592301</v>
      </c>
      <c r="G91">
        <v>97.9</v>
      </c>
      <c r="H91">
        <v>114.86676835</v>
      </c>
      <c r="I91">
        <v>13.7645</v>
      </c>
      <c r="J91">
        <v>-4.9499999999980601E-2</v>
      </c>
      <c r="K91">
        <v>15022.9123862201</v>
      </c>
      <c r="L91">
        <v>2743.3608680500001</v>
      </c>
      <c r="M91">
        <v>3474.4803585648901</v>
      </c>
      <c r="N91">
        <v>0.41325425429934298</v>
      </c>
      <c r="O91">
        <v>0.139357660525991</v>
      </c>
      <c r="P91">
        <v>3.6288555967761801E-2</v>
      </c>
      <c r="Q91">
        <v>11861.7075681276</v>
      </c>
      <c r="R91">
        <v>184.19800000000001</v>
      </c>
      <c r="S91">
        <v>74556.2364330774</v>
      </c>
      <c r="T91">
        <v>16.700235616021899</v>
      </c>
      <c r="U91">
        <v>14.893543187493901</v>
      </c>
      <c r="V91">
        <v>23.042999999999999</v>
      </c>
      <c r="W91">
        <v>119.053980299874</v>
      </c>
      <c r="X91">
        <v>0.121559051767498</v>
      </c>
      <c r="Y91">
        <v>0.160222405926157</v>
      </c>
      <c r="Z91">
        <v>0.28760672603416698</v>
      </c>
      <c r="AA91">
        <v>174.434196963722</v>
      </c>
      <c r="AB91">
        <v>7.5806478102637804</v>
      </c>
      <c r="AC91">
        <v>1.25772252011578</v>
      </c>
      <c r="AD91">
        <v>3.8325314252774501</v>
      </c>
      <c r="AE91">
        <v>0.94579731067357697</v>
      </c>
      <c r="AF91">
        <v>19.25</v>
      </c>
      <c r="AG91">
        <v>9.2606886736552901E-2</v>
      </c>
      <c r="AH91">
        <v>71.792500000000004</v>
      </c>
      <c r="AI91">
        <v>4.4024398255964297</v>
      </c>
      <c r="AJ91">
        <v>93667.691500000205</v>
      </c>
      <c r="AK91">
        <v>0.44537169426283102</v>
      </c>
      <c r="AL91">
        <v>41213269.964500003</v>
      </c>
      <c r="AM91">
        <v>2743.3608680500001</v>
      </c>
    </row>
    <row r="92" spans="1:39" ht="15" x14ac:dyDescent="0.25">
      <c r="A92" t="s">
        <v>237</v>
      </c>
      <c r="B92">
        <v>2512128.25</v>
      </c>
      <c r="C92">
        <v>0.38137439919865701</v>
      </c>
      <c r="D92">
        <v>2434502.2999999998</v>
      </c>
      <c r="E92">
        <v>1.3615428311234601E-3</v>
      </c>
      <c r="F92">
        <v>0.773046459284772</v>
      </c>
      <c r="G92">
        <v>152.75</v>
      </c>
      <c r="H92">
        <v>128.40519090000001</v>
      </c>
      <c r="I92">
        <v>16.591000000000001</v>
      </c>
      <c r="J92">
        <v>-22.951000000000001</v>
      </c>
      <c r="K92">
        <v>14393.927823737</v>
      </c>
      <c r="L92">
        <v>5053.8350191</v>
      </c>
      <c r="M92">
        <v>6366.57928235503</v>
      </c>
      <c r="N92">
        <v>0.34787998228187</v>
      </c>
      <c r="O92">
        <v>0.14706719020130599</v>
      </c>
      <c r="P92">
        <v>4.7898265423216797E-2</v>
      </c>
      <c r="Q92">
        <v>11426.00025411</v>
      </c>
      <c r="R92">
        <v>312.52749999999997</v>
      </c>
      <c r="S92">
        <v>76968.300973514401</v>
      </c>
      <c r="T92">
        <v>14.4502483781427</v>
      </c>
      <c r="U92">
        <v>16.170849026405701</v>
      </c>
      <c r="V92">
        <v>34.5715</v>
      </c>
      <c r="W92">
        <v>146.185008434693</v>
      </c>
      <c r="X92">
        <v>0.11716160456395</v>
      </c>
      <c r="Y92">
        <v>0.15015201970032799</v>
      </c>
      <c r="Z92">
        <v>0.27698189545014001</v>
      </c>
      <c r="AA92">
        <v>154.89206652800499</v>
      </c>
      <c r="AB92">
        <v>8.1937989045590793</v>
      </c>
      <c r="AC92">
        <v>1.3362236689254601</v>
      </c>
      <c r="AD92">
        <v>3.68080867507551</v>
      </c>
      <c r="AE92">
        <v>1.00793802386445</v>
      </c>
      <c r="AF92">
        <v>26.45</v>
      </c>
      <c r="AG92">
        <v>8.6444496156558998E-2</v>
      </c>
      <c r="AH92">
        <v>104.69799999999999</v>
      </c>
      <c r="AI92">
        <v>4.4906159437637898</v>
      </c>
      <c r="AJ92">
        <v>182423.6605</v>
      </c>
      <c r="AK92">
        <v>0.41809311208726302</v>
      </c>
      <c r="AL92">
        <v>72744536.497999996</v>
      </c>
      <c r="AM92">
        <v>5053.8350191</v>
      </c>
    </row>
    <row r="93" spans="1:39" ht="15" x14ac:dyDescent="0.25">
      <c r="A93" t="s">
        <v>238</v>
      </c>
      <c r="B93">
        <v>1064668.8</v>
      </c>
      <c r="C93">
        <v>0.38572517105033999</v>
      </c>
      <c r="D93">
        <v>1035637.65</v>
      </c>
      <c r="E93">
        <v>2.0915758250167199E-3</v>
      </c>
      <c r="F93">
        <v>0.803830462258178</v>
      </c>
      <c r="G93">
        <v>173.35</v>
      </c>
      <c r="H93">
        <v>107.45921555</v>
      </c>
      <c r="I93">
        <v>15.673</v>
      </c>
      <c r="J93">
        <v>-28.815000000000001</v>
      </c>
      <c r="K93">
        <v>14361.244510432</v>
      </c>
      <c r="L93">
        <v>4891.7951024000004</v>
      </c>
      <c r="M93">
        <v>6007.8066224313498</v>
      </c>
      <c r="N93">
        <v>0.27423844212972598</v>
      </c>
      <c r="O93">
        <v>0.13726760496786899</v>
      </c>
      <c r="P93">
        <v>1.9971625079322701E-2</v>
      </c>
      <c r="Q93">
        <v>11693.4964747699</v>
      </c>
      <c r="R93">
        <v>304.60849999999999</v>
      </c>
      <c r="S93">
        <v>78041.712972553301</v>
      </c>
      <c r="T93">
        <v>14.9360572669509</v>
      </c>
      <c r="U93">
        <v>16.059286272050802</v>
      </c>
      <c r="V93">
        <v>32.6815</v>
      </c>
      <c r="W93">
        <v>149.68086233496001</v>
      </c>
      <c r="X93">
        <v>0.113113129204615</v>
      </c>
      <c r="Y93">
        <v>0.16556470535800299</v>
      </c>
      <c r="Z93">
        <v>0.285927044305953</v>
      </c>
      <c r="AA93">
        <v>154.87239022507401</v>
      </c>
      <c r="AB93">
        <v>8.2523743466243609</v>
      </c>
      <c r="AC93">
        <v>1.26270954086832</v>
      </c>
      <c r="AD93">
        <v>3.83996494672679</v>
      </c>
      <c r="AE93">
        <v>0.93715589832294199</v>
      </c>
      <c r="AF93">
        <v>31.4</v>
      </c>
      <c r="AG93">
        <v>8.9429518794591795E-2</v>
      </c>
      <c r="AH93">
        <v>94.5655</v>
      </c>
      <c r="AI93">
        <v>4.8711825626029999</v>
      </c>
      <c r="AJ93">
        <v>190245.13699999999</v>
      </c>
      <c r="AK93">
        <v>0.39145201617624398</v>
      </c>
      <c r="AL93">
        <v>70252265.560499996</v>
      </c>
      <c r="AM93">
        <v>4891.7951024000004</v>
      </c>
    </row>
    <row r="94" spans="1:39" ht="15" x14ac:dyDescent="0.25">
      <c r="A94" t="s">
        <v>239</v>
      </c>
      <c r="B94">
        <v>2285201.2000000002</v>
      </c>
      <c r="C94">
        <v>0.35726779690222499</v>
      </c>
      <c r="D94">
        <v>2221342.2000000002</v>
      </c>
      <c r="E94">
        <v>3.3240789299577799E-3</v>
      </c>
      <c r="F94">
        <v>0.78071062305181105</v>
      </c>
      <c r="G94">
        <v>159.55000000000001</v>
      </c>
      <c r="H94">
        <v>161.96002765</v>
      </c>
      <c r="I94">
        <v>18.813500000000001</v>
      </c>
      <c r="J94">
        <v>-79.201000000000107</v>
      </c>
      <c r="K94">
        <v>14940.739571418801</v>
      </c>
      <c r="L94">
        <v>4766.3997546500004</v>
      </c>
      <c r="M94">
        <v>6106.0114028850903</v>
      </c>
      <c r="N94">
        <v>0.43673178923341399</v>
      </c>
      <c r="O94">
        <v>0.15598027544263199</v>
      </c>
      <c r="P94">
        <v>2.89465638851207E-2</v>
      </c>
      <c r="Q94">
        <v>11662.8569337181</v>
      </c>
      <c r="R94">
        <v>305.66750000000002</v>
      </c>
      <c r="S94">
        <v>76238.546492512294</v>
      </c>
      <c r="T94">
        <v>15.6007753523027</v>
      </c>
      <c r="U94">
        <v>15.593413610050099</v>
      </c>
      <c r="V94">
        <v>33.958500000000001</v>
      </c>
      <c r="W94">
        <v>140.35954929251901</v>
      </c>
      <c r="X94">
        <v>0.11630459383606601</v>
      </c>
      <c r="Y94">
        <v>0.16914645451049801</v>
      </c>
      <c r="Z94">
        <v>0.29123997059347101</v>
      </c>
      <c r="AA94">
        <v>169.05158851057601</v>
      </c>
      <c r="AB94">
        <v>7.6826749609952598</v>
      </c>
      <c r="AC94">
        <v>1.1866271943598601</v>
      </c>
      <c r="AD94">
        <v>3.9403230907379001</v>
      </c>
      <c r="AE94">
        <v>0.94343301538534297</v>
      </c>
      <c r="AF94">
        <v>29.1</v>
      </c>
      <c r="AG94">
        <v>9.9259310647881793E-2</v>
      </c>
      <c r="AH94">
        <v>78.268000000000001</v>
      </c>
      <c r="AI94">
        <v>4.8809439439779698</v>
      </c>
      <c r="AJ94">
        <v>28184.6850000001</v>
      </c>
      <c r="AK94">
        <v>0.43127933619432002</v>
      </c>
      <c r="AL94">
        <v>71213537.427499995</v>
      </c>
      <c r="AM94">
        <v>4766.3997546500004</v>
      </c>
    </row>
    <row r="95" spans="1:39" ht="15" x14ac:dyDescent="0.25">
      <c r="A95" t="s">
        <v>240</v>
      </c>
      <c r="B95">
        <v>4685895.8499999996</v>
      </c>
      <c r="C95">
        <v>0.40233203226249598</v>
      </c>
      <c r="D95">
        <v>4369521.7</v>
      </c>
      <c r="E95">
        <v>1.9135549737184199E-3</v>
      </c>
      <c r="F95">
        <v>0.723241724496409</v>
      </c>
      <c r="G95">
        <v>121.31578947368401</v>
      </c>
      <c r="H95">
        <v>1098.5259596000001</v>
      </c>
      <c r="I95">
        <v>547.298</v>
      </c>
      <c r="J95">
        <v>-320.52749999999997</v>
      </c>
      <c r="K95">
        <v>18810.3671466675</v>
      </c>
      <c r="L95">
        <v>4827.6668523500002</v>
      </c>
      <c r="M95">
        <v>6996.4032545794898</v>
      </c>
      <c r="N95">
        <v>0.893883178372048</v>
      </c>
      <c r="O95">
        <v>0.176624722568611</v>
      </c>
      <c r="P95">
        <v>6.9913141745832005E-2</v>
      </c>
      <c r="Q95">
        <v>12979.5528716931</v>
      </c>
      <c r="R95">
        <v>354.47199999999998</v>
      </c>
      <c r="S95">
        <v>67575.899712812301</v>
      </c>
      <c r="T95">
        <v>13.2611320499221</v>
      </c>
      <c r="U95">
        <v>13.6193178935149</v>
      </c>
      <c r="V95">
        <v>59.3125</v>
      </c>
      <c r="W95">
        <v>81.393750935300304</v>
      </c>
      <c r="X95">
        <v>0.119889267255605</v>
      </c>
      <c r="Y95">
        <v>0.16057141640651301</v>
      </c>
      <c r="Z95">
        <v>0.286110683697338</v>
      </c>
      <c r="AA95">
        <v>202.79512442401301</v>
      </c>
      <c r="AB95">
        <v>11.531971768815801</v>
      </c>
      <c r="AC95">
        <v>1.51167117964943</v>
      </c>
      <c r="AD95">
        <v>4.25426423246829</v>
      </c>
      <c r="AE95">
        <v>0.88807001792072904</v>
      </c>
      <c r="AF95">
        <v>16.7</v>
      </c>
      <c r="AG95">
        <v>0.14812302630376001</v>
      </c>
      <c r="AH95">
        <v>126.1675</v>
      </c>
      <c r="AI95">
        <v>3.9904841775934501</v>
      </c>
      <c r="AJ95">
        <v>-104537.443</v>
      </c>
      <c r="AK95">
        <v>0.67302656851185705</v>
      </c>
      <c r="AL95">
        <v>90810185.954500005</v>
      </c>
      <c r="AM95">
        <v>4827.6668523500002</v>
      </c>
    </row>
    <row r="96" spans="1:39" ht="15" x14ac:dyDescent="0.25">
      <c r="A96" t="s">
        <v>241</v>
      </c>
      <c r="B96">
        <v>3929388.75</v>
      </c>
      <c r="C96">
        <v>0.44021694193022098</v>
      </c>
      <c r="D96">
        <v>3574511.05</v>
      </c>
      <c r="E96">
        <v>4.2703222638600501E-3</v>
      </c>
      <c r="F96">
        <v>0.72218818589243094</v>
      </c>
      <c r="G96">
        <v>79</v>
      </c>
      <c r="H96">
        <v>575.39431920000004</v>
      </c>
      <c r="I96">
        <v>308.98849999999999</v>
      </c>
      <c r="J96">
        <v>-159.6695</v>
      </c>
      <c r="K96">
        <v>18624.294870994701</v>
      </c>
      <c r="L96">
        <v>3498.0794830499999</v>
      </c>
      <c r="M96">
        <v>5104.7979938308399</v>
      </c>
      <c r="N96">
        <v>0.85939858204103303</v>
      </c>
      <c r="O96">
        <v>0.17057205534957001</v>
      </c>
      <c r="P96">
        <v>6.0909312776457197E-2</v>
      </c>
      <c r="Q96">
        <v>12762.3588344207</v>
      </c>
      <c r="R96">
        <v>260.99200000000002</v>
      </c>
      <c r="S96">
        <v>69612.474700374005</v>
      </c>
      <c r="T96">
        <v>13.880502084355101</v>
      </c>
      <c r="U96">
        <v>13.4030142036921</v>
      </c>
      <c r="V96">
        <v>39.805999999999997</v>
      </c>
      <c r="W96">
        <v>87.878196328442897</v>
      </c>
      <c r="X96">
        <v>0.11750709996422599</v>
      </c>
      <c r="Y96">
        <v>0.151803019325148</v>
      </c>
      <c r="Z96">
        <v>0.27575854125246702</v>
      </c>
      <c r="AA96">
        <v>197.626069776219</v>
      </c>
      <c r="AB96">
        <v>11.0253028865272</v>
      </c>
      <c r="AC96">
        <v>1.52712242393699</v>
      </c>
      <c r="AD96">
        <v>3.68885611873776</v>
      </c>
      <c r="AE96">
        <v>0.85744110902371595</v>
      </c>
      <c r="AF96">
        <v>11.2</v>
      </c>
      <c r="AG96">
        <v>0.10610458005986501</v>
      </c>
      <c r="AH96">
        <v>119.836</v>
      </c>
      <c r="AI96">
        <v>3.79112430898132</v>
      </c>
      <c r="AJ96">
        <v>-20805.1540000001</v>
      </c>
      <c r="AK96">
        <v>0.686056928750571</v>
      </c>
      <c r="AL96">
        <v>65149263.774499997</v>
      </c>
      <c r="AM96">
        <v>3498.0794830499999</v>
      </c>
    </row>
    <row r="97" spans="1:39" ht="15" x14ac:dyDescent="0.25">
      <c r="A97" t="s">
        <v>242</v>
      </c>
      <c r="B97">
        <v>1470031.55</v>
      </c>
      <c r="C97">
        <v>0.414826385129208</v>
      </c>
      <c r="D97">
        <v>1060829.7</v>
      </c>
      <c r="E97">
        <v>6.77240459420072E-3</v>
      </c>
      <c r="F97">
        <v>0.74007599774855204</v>
      </c>
      <c r="G97">
        <v>116.368421052632</v>
      </c>
      <c r="H97">
        <v>95.172927250000001</v>
      </c>
      <c r="I97">
        <v>10.0375</v>
      </c>
      <c r="J97">
        <v>-48.255000000000102</v>
      </c>
      <c r="K97">
        <v>13886.631806268701</v>
      </c>
      <c r="L97">
        <v>2407.1615875500001</v>
      </c>
      <c r="M97">
        <v>3043.2224266042299</v>
      </c>
      <c r="N97">
        <v>0.47607846140332899</v>
      </c>
      <c r="O97">
        <v>0.157014907393353</v>
      </c>
      <c r="P97">
        <v>1.9285818966249899E-2</v>
      </c>
      <c r="Q97">
        <v>10984.200948400499</v>
      </c>
      <c r="R97">
        <v>154.66149999999999</v>
      </c>
      <c r="S97">
        <v>67194.660086705495</v>
      </c>
      <c r="T97">
        <v>15.0745337398124</v>
      </c>
      <c r="U97">
        <v>15.5640646673542</v>
      </c>
      <c r="V97">
        <v>17.467500000000001</v>
      </c>
      <c r="W97">
        <v>137.80801989695101</v>
      </c>
      <c r="X97">
        <v>0.114720228025981</v>
      </c>
      <c r="Y97">
        <v>0.17585619230958099</v>
      </c>
      <c r="Z97">
        <v>0.29581671531236597</v>
      </c>
      <c r="AA97">
        <v>178.94131088989599</v>
      </c>
      <c r="AB97">
        <v>8.0034917380098705</v>
      </c>
      <c r="AC97">
        <v>1.36505257978322</v>
      </c>
      <c r="AD97">
        <v>3.27429172635552</v>
      </c>
      <c r="AE97">
        <v>1.33438933439212</v>
      </c>
      <c r="AF97">
        <v>85.75</v>
      </c>
      <c r="AG97">
        <v>2.5888909578504801E-2</v>
      </c>
      <c r="AH97">
        <v>16.706499999999998</v>
      </c>
      <c r="AI97">
        <v>4.2143991768089197</v>
      </c>
      <c r="AJ97">
        <v>14207.6540000001</v>
      </c>
      <c r="AK97">
        <v>0.47494699673663698</v>
      </c>
      <c r="AL97">
        <v>33427366.664500002</v>
      </c>
      <c r="AM97">
        <v>2407.1615875500001</v>
      </c>
    </row>
    <row r="98" spans="1:39" ht="15" x14ac:dyDescent="0.25">
      <c r="A98" t="s">
        <v>244</v>
      </c>
      <c r="B98">
        <v>1887858.15</v>
      </c>
      <c r="C98">
        <v>0.48133480896991598</v>
      </c>
      <c r="D98">
        <v>1749501.4</v>
      </c>
      <c r="E98">
        <v>8.2990418211814892E-3</v>
      </c>
      <c r="F98">
        <v>0.70804374199782405</v>
      </c>
      <c r="G98">
        <v>73.25</v>
      </c>
      <c r="H98">
        <v>48.008478750000002</v>
      </c>
      <c r="I98">
        <v>8.6140000000000008</v>
      </c>
      <c r="J98">
        <v>2.5240000000000302</v>
      </c>
      <c r="K98">
        <v>14135.835797076101</v>
      </c>
      <c r="L98">
        <v>1628.9551227500001</v>
      </c>
      <c r="M98">
        <v>2018.31105928026</v>
      </c>
      <c r="N98">
        <v>0.47684604535861802</v>
      </c>
      <c r="O98">
        <v>0.16174218544781599</v>
      </c>
      <c r="P98">
        <v>1.36284064489891E-2</v>
      </c>
      <c r="Q98">
        <v>11408.866849399999</v>
      </c>
      <c r="R98">
        <v>109.297</v>
      </c>
      <c r="S98">
        <v>65911.104911388305</v>
      </c>
      <c r="T98">
        <v>16.536592953145998</v>
      </c>
      <c r="U98">
        <v>14.903932612514501</v>
      </c>
      <c r="V98">
        <v>13.9855</v>
      </c>
      <c r="W98">
        <v>116.474571717136</v>
      </c>
      <c r="X98">
        <v>0.11402389283136399</v>
      </c>
      <c r="Y98">
        <v>0.16864375435561099</v>
      </c>
      <c r="Z98">
        <v>0.28978598468817302</v>
      </c>
      <c r="AA98">
        <v>196.450593101522</v>
      </c>
      <c r="AB98">
        <v>7.5211464982881804</v>
      </c>
      <c r="AC98">
        <v>1.4281788554829</v>
      </c>
      <c r="AD98">
        <v>3.14377105095729</v>
      </c>
      <c r="AE98">
        <v>1.32749503143806</v>
      </c>
      <c r="AF98">
        <v>84</v>
      </c>
      <c r="AG98">
        <v>3.23634669110811E-2</v>
      </c>
      <c r="AH98">
        <v>11.499000000000001</v>
      </c>
      <c r="AI98">
        <v>4.3184292392962398</v>
      </c>
      <c r="AJ98">
        <v>18504.232000000098</v>
      </c>
      <c r="AK98">
        <v>0.55858966726098502</v>
      </c>
      <c r="AL98">
        <v>23026642.136</v>
      </c>
      <c r="AM98">
        <v>1628.9551227500001</v>
      </c>
    </row>
    <row r="99" spans="1:39" ht="15" x14ac:dyDescent="0.25">
      <c r="A99" t="s">
        <v>246</v>
      </c>
      <c r="B99">
        <v>426057.5</v>
      </c>
      <c r="C99">
        <v>0.39753747182022198</v>
      </c>
      <c r="D99">
        <v>460525.45</v>
      </c>
      <c r="E99">
        <v>1.14430152251088E-2</v>
      </c>
      <c r="F99">
        <v>0.732611268304733</v>
      </c>
      <c r="G99">
        <v>49.117647058823501</v>
      </c>
      <c r="H99">
        <v>44.2035816</v>
      </c>
      <c r="I99">
        <v>7.4085000000000001</v>
      </c>
      <c r="J99">
        <v>-20.918500000000002</v>
      </c>
      <c r="K99">
        <v>16512.0794402258</v>
      </c>
      <c r="L99">
        <v>1223.7245579</v>
      </c>
      <c r="M99">
        <v>1709.34716723054</v>
      </c>
      <c r="N99">
        <v>0.89800911312576703</v>
      </c>
      <c r="O99">
        <v>0.187810837468525</v>
      </c>
      <c r="P99">
        <v>2.0583470632660398E-3</v>
      </c>
      <c r="Q99">
        <v>11821.025886589099</v>
      </c>
      <c r="R99">
        <v>88.986999999999995</v>
      </c>
      <c r="S99">
        <v>63450.590428939096</v>
      </c>
      <c r="T99">
        <v>14.286356434085899</v>
      </c>
      <c r="U99">
        <v>13.751722812320899</v>
      </c>
      <c r="V99">
        <v>13.394500000000001</v>
      </c>
      <c r="W99">
        <v>91.360226802045602</v>
      </c>
      <c r="X99">
        <v>0.10599807136886701</v>
      </c>
      <c r="Y99">
        <v>0.205604320912634</v>
      </c>
      <c r="Z99">
        <v>0.31482219768727998</v>
      </c>
      <c r="AA99">
        <v>211.38351627420599</v>
      </c>
      <c r="AB99">
        <v>9.1180049595013308</v>
      </c>
      <c r="AC99">
        <v>1.49365824593931</v>
      </c>
      <c r="AD99">
        <v>3.8816936702861402</v>
      </c>
      <c r="AE99">
        <v>1.23408732529048</v>
      </c>
      <c r="AF99">
        <v>77.650000000000006</v>
      </c>
      <c r="AG99">
        <v>2.16157241216102E-2</v>
      </c>
      <c r="AH99">
        <v>12.0045</v>
      </c>
      <c r="AI99">
        <v>3.70406563147445</v>
      </c>
      <c r="AJ99">
        <v>-104032.9215</v>
      </c>
      <c r="AK99">
        <v>0.65590627067950202</v>
      </c>
      <c r="AL99">
        <v>20206237.113000002</v>
      </c>
      <c r="AM99">
        <v>1223.7245579</v>
      </c>
    </row>
    <row r="100" spans="1:39" ht="15" x14ac:dyDescent="0.25">
      <c r="A100" t="s">
        <v>247</v>
      </c>
      <c r="B100">
        <v>2054437.45</v>
      </c>
      <c r="C100">
        <v>0.42400897017568201</v>
      </c>
      <c r="D100">
        <v>2165726.7999999998</v>
      </c>
      <c r="E100">
        <v>1.5166488829548199E-3</v>
      </c>
      <c r="F100">
        <v>0.77260683518432005</v>
      </c>
      <c r="G100">
        <v>128.57894736842101</v>
      </c>
      <c r="H100">
        <v>313.2925735</v>
      </c>
      <c r="I100">
        <v>53.391500000000001</v>
      </c>
      <c r="J100">
        <v>-33.566499999999998</v>
      </c>
      <c r="K100">
        <v>14836.3481305235</v>
      </c>
      <c r="L100">
        <v>4303.2732684499997</v>
      </c>
      <c r="M100">
        <v>5666.9053035656998</v>
      </c>
      <c r="N100">
        <v>0.625227589071773</v>
      </c>
      <c r="O100">
        <v>0.173812917769782</v>
      </c>
      <c r="P100">
        <v>3.7193190279930698E-2</v>
      </c>
      <c r="Q100">
        <v>11266.2656055551</v>
      </c>
      <c r="R100">
        <v>277.50900000000001</v>
      </c>
      <c r="S100">
        <v>73387.953851947197</v>
      </c>
      <c r="T100">
        <v>15.159147991596701</v>
      </c>
      <c r="U100">
        <v>15.5067881346191</v>
      </c>
      <c r="V100">
        <v>29.317499999999999</v>
      </c>
      <c r="W100">
        <v>146.78172656092801</v>
      </c>
      <c r="X100">
        <v>0.11172347362888201</v>
      </c>
      <c r="Y100">
        <v>0.17504186742063399</v>
      </c>
      <c r="Z100">
        <v>0.291433683972461</v>
      </c>
      <c r="AA100">
        <v>167.367746612899</v>
      </c>
      <c r="AB100">
        <v>7.4290642568410403</v>
      </c>
      <c r="AC100">
        <v>1.23620756949368</v>
      </c>
      <c r="AD100">
        <v>3.8388032551862099</v>
      </c>
      <c r="AE100">
        <v>1.03749103188383</v>
      </c>
      <c r="AF100">
        <v>22.2</v>
      </c>
      <c r="AG100">
        <v>6.6294440595310297E-2</v>
      </c>
      <c r="AH100">
        <v>98.27</v>
      </c>
      <c r="AI100">
        <v>4.1407392664793301</v>
      </c>
      <c r="AJ100">
        <v>-32471.933000000201</v>
      </c>
      <c r="AK100">
        <v>0.49502246581977599</v>
      </c>
      <c r="AL100">
        <v>63844860.311499998</v>
      </c>
      <c r="AM100">
        <v>4303.2732684499997</v>
      </c>
    </row>
    <row r="101" spans="1:39" ht="15" x14ac:dyDescent="0.25">
      <c r="A101" t="s">
        <v>248</v>
      </c>
      <c r="B101">
        <v>1078766.8571428601</v>
      </c>
      <c r="C101">
        <v>0.48242860316275998</v>
      </c>
      <c r="D101">
        <v>1140193.1428571399</v>
      </c>
      <c r="E101">
        <v>3.8684564701351801E-3</v>
      </c>
      <c r="F101">
        <v>0.69278268263552001</v>
      </c>
      <c r="G101">
        <v>31.9166666666667</v>
      </c>
      <c r="H101">
        <v>83.300483928571396</v>
      </c>
      <c r="I101">
        <v>36.930714285714302</v>
      </c>
      <c r="J101">
        <v>-88.544285714285706</v>
      </c>
      <c r="K101">
        <v>17940.3668073351</v>
      </c>
      <c r="L101">
        <v>1008.81472257143</v>
      </c>
      <c r="M101">
        <v>1439.5240538916801</v>
      </c>
      <c r="N101">
        <v>0.90929047309992395</v>
      </c>
      <c r="O101">
        <v>0.18885178717465101</v>
      </c>
      <c r="P101">
        <v>1.43794130347869E-2</v>
      </c>
      <c r="Q101">
        <v>12572.562517898201</v>
      </c>
      <c r="R101">
        <v>78.922142857142802</v>
      </c>
      <c r="S101">
        <v>62434.918237684498</v>
      </c>
      <c r="T101">
        <v>14.047297969970399</v>
      </c>
      <c r="U101">
        <v>12.782404101691499</v>
      </c>
      <c r="V101">
        <v>10.894285714285701</v>
      </c>
      <c r="W101">
        <v>92.600354812483602</v>
      </c>
      <c r="X101">
        <v>0.109562041193437</v>
      </c>
      <c r="Y101">
        <v>0.196032161912087</v>
      </c>
      <c r="Z101">
        <v>0.31203886675623699</v>
      </c>
      <c r="AA101">
        <v>230.39767980003299</v>
      </c>
      <c r="AB101">
        <v>10.5283079348494</v>
      </c>
      <c r="AC101">
        <v>1.6171931069453001</v>
      </c>
      <c r="AD101">
        <v>3.7712484173325098</v>
      </c>
      <c r="AE101">
        <v>1.0847511137821999</v>
      </c>
      <c r="AF101">
        <v>11.0714285714286</v>
      </c>
      <c r="AG101">
        <v>3.3287468467168999E-2</v>
      </c>
      <c r="AH101">
        <v>64.625384615384604</v>
      </c>
      <c r="AI101">
        <v>4.4250732899912304</v>
      </c>
      <c r="AJ101">
        <v>-99510.705549450504</v>
      </c>
      <c r="AK101">
        <v>0.64167280053561504</v>
      </c>
      <c r="AL101">
        <v>18098506.163571399</v>
      </c>
      <c r="AM101">
        <v>1008.81472257143</v>
      </c>
    </row>
    <row r="102" spans="1:39" ht="15" x14ac:dyDescent="0.25">
      <c r="A102" t="s">
        <v>250</v>
      </c>
      <c r="B102">
        <v>-53721.7</v>
      </c>
      <c r="C102">
        <v>0.391109666530569</v>
      </c>
      <c r="D102">
        <v>10514.3</v>
      </c>
      <c r="E102">
        <v>9.5976460923720801E-3</v>
      </c>
      <c r="F102">
        <v>0.74994568494079505</v>
      </c>
      <c r="G102">
        <v>59.2777777777778</v>
      </c>
      <c r="H102">
        <v>37.203996699999998</v>
      </c>
      <c r="I102">
        <v>6.4820000000000002</v>
      </c>
      <c r="J102">
        <v>-2.0029999999999899</v>
      </c>
      <c r="K102">
        <v>16649.789118004599</v>
      </c>
      <c r="L102">
        <v>1344.3207277500001</v>
      </c>
      <c r="M102">
        <v>1892.74027393854</v>
      </c>
      <c r="N102">
        <v>0.91983937301899599</v>
      </c>
      <c r="O102">
        <v>0.19885565622976401</v>
      </c>
      <c r="P102">
        <v>9.3618332591390799E-4</v>
      </c>
      <c r="Q102">
        <v>11825.5298585815</v>
      </c>
      <c r="R102">
        <v>100.5035</v>
      </c>
      <c r="S102">
        <v>64721.4103737681</v>
      </c>
      <c r="T102">
        <v>15.133801310402101</v>
      </c>
      <c r="U102">
        <v>13.3758598232897</v>
      </c>
      <c r="V102">
        <v>13.904999999999999</v>
      </c>
      <c r="W102">
        <v>96.6789448220065</v>
      </c>
      <c r="X102">
        <v>0.10292942784980599</v>
      </c>
      <c r="Y102">
        <v>0.19863136552973301</v>
      </c>
      <c r="Z102">
        <v>0.304471618299614</v>
      </c>
      <c r="AA102">
        <v>209.56695391547299</v>
      </c>
      <c r="AB102">
        <v>9.1630663249151993</v>
      </c>
      <c r="AC102">
        <v>1.4053129219537299</v>
      </c>
      <c r="AD102">
        <v>4.1087845531745097</v>
      </c>
      <c r="AE102">
        <v>1.2448183278642999</v>
      </c>
      <c r="AF102">
        <v>117.95</v>
      </c>
      <c r="AG102">
        <v>2.15104310153456E-2</v>
      </c>
      <c r="AH102">
        <v>8.3179999999999996</v>
      </c>
      <c r="AI102">
        <v>3.7754547319129501</v>
      </c>
      <c r="AJ102">
        <v>-133619.82149999999</v>
      </c>
      <c r="AK102">
        <v>0.62693496371008905</v>
      </c>
      <c r="AL102">
        <v>22382656.624000002</v>
      </c>
      <c r="AM102">
        <v>1344.3207277500001</v>
      </c>
    </row>
    <row r="103" spans="1:39" ht="15" x14ac:dyDescent="0.25">
      <c r="A103" t="s">
        <v>252</v>
      </c>
      <c r="B103">
        <v>908451.35</v>
      </c>
      <c r="C103">
        <v>0.43381984358515302</v>
      </c>
      <c r="D103">
        <v>659113.94999999995</v>
      </c>
      <c r="E103">
        <v>2.6786384482161501E-3</v>
      </c>
      <c r="F103">
        <v>0.73960477613293796</v>
      </c>
      <c r="G103">
        <v>111.26315789473701</v>
      </c>
      <c r="H103">
        <v>90.994459449999994</v>
      </c>
      <c r="I103">
        <v>14.912000000000001</v>
      </c>
      <c r="J103">
        <v>-79.691000000000003</v>
      </c>
      <c r="K103">
        <v>14771.4288900798</v>
      </c>
      <c r="L103">
        <v>2317.4013534999999</v>
      </c>
      <c r="M103">
        <v>2962.02621996076</v>
      </c>
      <c r="N103">
        <v>0.53529746881197704</v>
      </c>
      <c r="O103">
        <v>0.16899494345617699</v>
      </c>
      <c r="P103">
        <v>2.7025937222919599E-2</v>
      </c>
      <c r="Q103">
        <v>11556.727307921499</v>
      </c>
      <c r="R103">
        <v>154.435</v>
      </c>
      <c r="S103">
        <v>67943.345080454601</v>
      </c>
      <c r="T103">
        <v>15.1183345744164</v>
      </c>
      <c r="U103">
        <v>15.0056745783015</v>
      </c>
      <c r="V103">
        <v>17.9665</v>
      </c>
      <c r="W103">
        <v>128.98457426321201</v>
      </c>
      <c r="X103">
        <v>0.111854574257524</v>
      </c>
      <c r="Y103">
        <v>0.167973303836848</v>
      </c>
      <c r="Z103">
        <v>0.286082119610991</v>
      </c>
      <c r="AA103">
        <v>184.76579352701199</v>
      </c>
      <c r="AB103">
        <v>8.9319895849024906</v>
      </c>
      <c r="AC103">
        <v>1.37575285659068</v>
      </c>
      <c r="AD103">
        <v>3.4439777463265702</v>
      </c>
      <c r="AE103">
        <v>1.27271966580355</v>
      </c>
      <c r="AF103">
        <v>58.4</v>
      </c>
      <c r="AG103">
        <v>3.55185541812051E-2</v>
      </c>
      <c r="AH103">
        <v>23.754999999999999</v>
      </c>
      <c r="AI103">
        <v>4.2247044036887704</v>
      </c>
      <c r="AJ103">
        <v>-32252.3925000003</v>
      </c>
      <c r="AK103">
        <v>0.50265689886582599</v>
      </c>
      <c r="AL103">
        <v>34231329.303000003</v>
      </c>
      <c r="AM103">
        <v>2317.4013534999999</v>
      </c>
    </row>
    <row r="104" spans="1:39" ht="15" x14ac:dyDescent="0.25">
      <c r="A104" t="s">
        <v>253</v>
      </c>
      <c r="B104">
        <v>1221981.9047619</v>
      </c>
      <c r="C104">
        <v>0.37612453424234799</v>
      </c>
      <c r="D104">
        <v>1281781.9047619</v>
      </c>
      <c r="E104">
        <v>2.9921450309001898E-3</v>
      </c>
      <c r="F104">
        <v>0.72981347105105898</v>
      </c>
      <c r="G104">
        <v>95.8888888888889</v>
      </c>
      <c r="H104">
        <v>168.73245385714301</v>
      </c>
      <c r="I104">
        <v>36.854285714285702</v>
      </c>
      <c r="J104">
        <v>-50.48</v>
      </c>
      <c r="K104">
        <v>15353.796132658001</v>
      </c>
      <c r="L104">
        <v>2493.9282480476199</v>
      </c>
      <c r="M104">
        <v>3431.6545150612401</v>
      </c>
      <c r="N104">
        <v>0.83686612797093696</v>
      </c>
      <c r="O104">
        <v>0.186665695119514</v>
      </c>
      <c r="P104">
        <v>1.9308959169929699E-2</v>
      </c>
      <c r="Q104">
        <v>11158.2520099104</v>
      </c>
      <c r="R104">
        <v>172.23857142857099</v>
      </c>
      <c r="S104">
        <v>68101.810622586097</v>
      </c>
      <c r="T104">
        <v>14.509774648121001</v>
      </c>
      <c r="U104">
        <v>14.479499146809101</v>
      </c>
      <c r="V104">
        <v>20.520476190476199</v>
      </c>
      <c r="W104">
        <v>121.533644000186</v>
      </c>
      <c r="X104">
        <v>0.108616114896586</v>
      </c>
      <c r="Y104">
        <v>0.17488083230273399</v>
      </c>
      <c r="Z104">
        <v>0.30050406492663201</v>
      </c>
      <c r="AA104">
        <v>182.84735771094401</v>
      </c>
      <c r="AB104">
        <v>10.664168896506901</v>
      </c>
      <c r="AC104">
        <v>1.4000688657221301</v>
      </c>
      <c r="AD104">
        <v>4.0008499377413003</v>
      </c>
      <c r="AE104">
        <v>1.11452371272837</v>
      </c>
      <c r="AF104">
        <v>15.4285714285714</v>
      </c>
      <c r="AG104">
        <v>4.8388491184577102E-2</v>
      </c>
      <c r="AH104">
        <v>93.797142857142802</v>
      </c>
      <c r="AI104">
        <v>3.8292859181000298</v>
      </c>
      <c r="AJ104">
        <v>-24526.147142857099</v>
      </c>
      <c r="AK104">
        <v>0.603171271745084</v>
      </c>
      <c r="AL104">
        <v>38291265.890000001</v>
      </c>
      <c r="AM104">
        <v>2493.9282480476199</v>
      </c>
    </row>
    <row r="105" spans="1:39" ht="15" x14ac:dyDescent="0.25">
      <c r="A105" t="s">
        <v>254</v>
      </c>
      <c r="B105">
        <v>1008337.35</v>
      </c>
      <c r="C105">
        <v>0.37130964653528797</v>
      </c>
      <c r="D105">
        <v>967443.05</v>
      </c>
      <c r="E105">
        <v>1.2271401279699101E-3</v>
      </c>
      <c r="F105">
        <v>0.80785681975409196</v>
      </c>
      <c r="G105">
        <v>154.65</v>
      </c>
      <c r="H105">
        <v>110.5150371</v>
      </c>
      <c r="I105">
        <v>18.883500000000002</v>
      </c>
      <c r="J105">
        <v>-27.700500000000002</v>
      </c>
      <c r="K105">
        <v>14658.2101610105</v>
      </c>
      <c r="L105">
        <v>4936.8631517499998</v>
      </c>
      <c r="M105">
        <v>6116.1538157875202</v>
      </c>
      <c r="N105">
        <v>0.30737370372765899</v>
      </c>
      <c r="O105">
        <v>0.146077567492298</v>
      </c>
      <c r="P105">
        <v>2.1944666809651601E-2</v>
      </c>
      <c r="Q105">
        <v>11831.876665316</v>
      </c>
      <c r="R105">
        <v>312.04199999999997</v>
      </c>
      <c r="S105">
        <v>79827.1462655668</v>
      </c>
      <c r="T105">
        <v>15.498073977221001</v>
      </c>
      <c r="U105">
        <v>15.8211495623987</v>
      </c>
      <c r="V105">
        <v>32.606499999999997</v>
      </c>
      <c r="W105">
        <v>151.40733141398201</v>
      </c>
      <c r="X105">
        <v>0.11712364079267699</v>
      </c>
      <c r="Y105">
        <v>0.15883099362991601</v>
      </c>
      <c r="Z105">
        <v>0.28330486162561802</v>
      </c>
      <c r="AA105">
        <v>160.56008150013599</v>
      </c>
      <c r="AB105">
        <v>8.21207996423197</v>
      </c>
      <c r="AC105">
        <v>1.25350765769798</v>
      </c>
      <c r="AD105">
        <v>3.8957238771601799</v>
      </c>
      <c r="AE105">
        <v>0.92768806577940599</v>
      </c>
      <c r="AF105">
        <v>27.4</v>
      </c>
      <c r="AG105">
        <v>9.5984810276890306E-2</v>
      </c>
      <c r="AH105">
        <v>95.924499999999995</v>
      </c>
      <c r="AI105">
        <v>4.80426620005227</v>
      </c>
      <c r="AJ105">
        <v>250172.003</v>
      </c>
      <c r="AK105">
        <v>0.40119115568987301</v>
      </c>
      <c r="AL105">
        <v>72365577.614500001</v>
      </c>
      <c r="AM105">
        <v>4936.8631517499998</v>
      </c>
    </row>
    <row r="106" spans="1:39" ht="15" x14ac:dyDescent="0.25">
      <c r="A106" t="s">
        <v>255</v>
      </c>
      <c r="B106">
        <v>1711938.6</v>
      </c>
      <c r="C106">
        <v>0.429148384974535</v>
      </c>
      <c r="D106">
        <v>1539385.5</v>
      </c>
      <c r="E106">
        <v>6.0486529078770399E-3</v>
      </c>
      <c r="F106">
        <v>0.70549484346029701</v>
      </c>
      <c r="G106">
        <v>49.235294117647101</v>
      </c>
      <c r="H106">
        <v>379.29905624999998</v>
      </c>
      <c r="I106">
        <v>219.66149999999999</v>
      </c>
      <c r="J106">
        <v>-65.547999999999902</v>
      </c>
      <c r="K106">
        <v>19359.606769374801</v>
      </c>
      <c r="L106">
        <v>2282.9110007499999</v>
      </c>
      <c r="M106">
        <v>3325.7758147027098</v>
      </c>
      <c r="N106">
        <v>0.774447897101185</v>
      </c>
      <c r="O106">
        <v>0.15394551685744201</v>
      </c>
      <c r="P106">
        <v>3.2952373712897998E-2</v>
      </c>
      <c r="Q106">
        <v>13289.0073554013</v>
      </c>
      <c r="R106">
        <v>175.45949999999999</v>
      </c>
      <c r="S106">
        <v>68976.670701785901</v>
      </c>
      <c r="T106">
        <v>13.0557194110322</v>
      </c>
      <c r="U106">
        <v>13.011042438568399</v>
      </c>
      <c r="V106">
        <v>26.773499999999999</v>
      </c>
      <c r="W106">
        <v>85.267559368405301</v>
      </c>
      <c r="X106">
        <v>0.115332628961847</v>
      </c>
      <c r="Y106">
        <v>0.16256743258397599</v>
      </c>
      <c r="Z106">
        <v>0.28527090443790198</v>
      </c>
      <c r="AA106">
        <v>219.53790569818401</v>
      </c>
      <c r="AB106">
        <v>11.370258471164901</v>
      </c>
      <c r="AC106">
        <v>1.6428787764211099</v>
      </c>
      <c r="AD106">
        <v>3.6259127209386501</v>
      </c>
      <c r="AE106">
        <v>0.863518859352848</v>
      </c>
      <c r="AF106">
        <v>7.5</v>
      </c>
      <c r="AG106">
        <v>9.2278964496049401E-2</v>
      </c>
      <c r="AH106">
        <v>120.724210526316</v>
      </c>
      <c r="AI106">
        <v>3.7019272545285302</v>
      </c>
      <c r="AJ106">
        <v>104972.82497368399</v>
      </c>
      <c r="AK106">
        <v>0.67723049384602496</v>
      </c>
      <c r="AL106">
        <v>44196259.263999999</v>
      </c>
      <c r="AM106">
        <v>2282.9110007499999</v>
      </c>
    </row>
    <row r="107" spans="1:39" ht="15" x14ac:dyDescent="0.25">
      <c r="A107" t="s">
        <v>256</v>
      </c>
      <c r="B107">
        <v>2182775.5499999998</v>
      </c>
      <c r="C107">
        <v>0.366220938713268</v>
      </c>
      <c r="D107">
        <v>2216944.25</v>
      </c>
      <c r="E107">
        <v>2.9956647347426E-3</v>
      </c>
      <c r="F107">
        <v>0.78446477102881695</v>
      </c>
      <c r="G107">
        <v>153.44999999999999</v>
      </c>
      <c r="H107">
        <v>165.81949814999999</v>
      </c>
      <c r="I107">
        <v>12.8405</v>
      </c>
      <c r="J107">
        <v>-73.779499999999999</v>
      </c>
      <c r="K107">
        <v>14860.5779375156</v>
      </c>
      <c r="L107">
        <v>4772.5571810000001</v>
      </c>
      <c r="M107">
        <v>6095.8582316500797</v>
      </c>
      <c r="N107">
        <v>0.42762990515335603</v>
      </c>
      <c r="O107">
        <v>0.15606541481896599</v>
      </c>
      <c r="P107">
        <v>2.3535480412298498E-2</v>
      </c>
      <c r="Q107">
        <v>11634.614069806201</v>
      </c>
      <c r="R107">
        <v>308.23599999999999</v>
      </c>
      <c r="S107">
        <v>75631.804484226406</v>
      </c>
      <c r="T107">
        <v>15.590326892381199</v>
      </c>
      <c r="U107">
        <v>15.483451579309399</v>
      </c>
      <c r="V107">
        <v>34.115499999999997</v>
      </c>
      <c r="W107">
        <v>139.894100364937</v>
      </c>
      <c r="X107">
        <v>0.114851839085983</v>
      </c>
      <c r="Y107">
        <v>0.16661551810299199</v>
      </c>
      <c r="Z107">
        <v>0.28734860794337802</v>
      </c>
      <c r="AA107">
        <v>172.54882838877799</v>
      </c>
      <c r="AB107">
        <v>7.5190521726707296</v>
      </c>
      <c r="AC107">
        <v>1.19373860252315</v>
      </c>
      <c r="AD107">
        <v>3.8080797921892202</v>
      </c>
      <c r="AE107">
        <v>0.88653507220643402</v>
      </c>
      <c r="AF107">
        <v>26.25</v>
      </c>
      <c r="AG107">
        <v>0.104106402069762</v>
      </c>
      <c r="AH107">
        <v>88.403499999999994</v>
      </c>
      <c r="AI107">
        <v>4.86848383048555</v>
      </c>
      <c r="AJ107">
        <v>-3502.2915000002799</v>
      </c>
      <c r="AK107">
        <v>0.41830905595783302</v>
      </c>
      <c r="AL107">
        <v>70922957.949499995</v>
      </c>
      <c r="AM107">
        <v>4772.5571810000001</v>
      </c>
    </row>
    <row r="108" spans="1:39" ht="15" x14ac:dyDescent="0.25">
      <c r="A108" t="s">
        <v>257</v>
      </c>
      <c r="B108">
        <v>528617.35</v>
      </c>
      <c r="C108">
        <v>0.36806082846566401</v>
      </c>
      <c r="D108">
        <v>453518.6</v>
      </c>
      <c r="E108">
        <v>1.3405487313439899E-3</v>
      </c>
      <c r="F108">
        <v>0.80598446156667003</v>
      </c>
      <c r="G108">
        <v>172.6</v>
      </c>
      <c r="H108">
        <v>94.897309199999995</v>
      </c>
      <c r="I108">
        <v>9.3810000000000002</v>
      </c>
      <c r="J108">
        <v>-36.663499999999999</v>
      </c>
      <c r="K108">
        <v>14423.2903425925</v>
      </c>
      <c r="L108">
        <v>4634.7452516499998</v>
      </c>
      <c r="M108">
        <v>5707.2119309084901</v>
      </c>
      <c r="N108">
        <v>0.28497514696838899</v>
      </c>
      <c r="O108">
        <v>0.14002281263872299</v>
      </c>
      <c r="P108">
        <v>1.8422000328842999E-2</v>
      </c>
      <c r="Q108">
        <v>11712.9479749071</v>
      </c>
      <c r="R108">
        <v>289.82499999999999</v>
      </c>
      <c r="S108">
        <v>79136.100593461597</v>
      </c>
      <c r="T108">
        <v>15.4993530578798</v>
      </c>
      <c r="U108">
        <v>15.9915302394548</v>
      </c>
      <c r="V108">
        <v>31.94</v>
      </c>
      <c r="W108">
        <v>145.107866363494</v>
      </c>
      <c r="X108">
        <v>0.115388681747868</v>
      </c>
      <c r="Y108">
        <v>0.16412765919120301</v>
      </c>
      <c r="Z108">
        <v>0.286292865177254</v>
      </c>
      <c r="AA108">
        <v>163.801419232206</v>
      </c>
      <c r="AB108">
        <v>7.6422241053265703</v>
      </c>
      <c r="AC108">
        <v>1.2028317620172899</v>
      </c>
      <c r="AD108">
        <v>3.7297380271302698</v>
      </c>
      <c r="AE108">
        <v>0.95167771173971905</v>
      </c>
      <c r="AF108">
        <v>32.15</v>
      </c>
      <c r="AG108">
        <v>8.6065156623805303E-2</v>
      </c>
      <c r="AH108">
        <v>86.61</v>
      </c>
      <c r="AI108">
        <v>4.7437003843043604</v>
      </c>
      <c r="AJ108">
        <v>256026.4755</v>
      </c>
      <c r="AK108">
        <v>0.41746559122701499</v>
      </c>
      <c r="AL108">
        <v>66848276.428499997</v>
      </c>
      <c r="AM108">
        <v>4634.7452516499998</v>
      </c>
    </row>
    <row r="109" spans="1:39" ht="15" x14ac:dyDescent="0.25">
      <c r="A109" t="s">
        <v>258</v>
      </c>
      <c r="B109">
        <v>459502.2</v>
      </c>
      <c r="C109">
        <v>0.39202838680954299</v>
      </c>
      <c r="D109">
        <v>359281.3</v>
      </c>
      <c r="E109">
        <v>1.35722008162025E-3</v>
      </c>
      <c r="F109">
        <v>0.79415905763454098</v>
      </c>
      <c r="G109">
        <v>147.9</v>
      </c>
      <c r="H109">
        <v>94.303212149999993</v>
      </c>
      <c r="I109">
        <v>14.939</v>
      </c>
      <c r="J109">
        <v>-29.8935</v>
      </c>
      <c r="K109">
        <v>14582.366015138699</v>
      </c>
      <c r="L109">
        <v>4640.7102259499998</v>
      </c>
      <c r="M109">
        <v>5696.9881378116397</v>
      </c>
      <c r="N109">
        <v>0.26040514087531003</v>
      </c>
      <c r="O109">
        <v>0.13422338527342301</v>
      </c>
      <c r="P109">
        <v>2.3405140207340799E-2</v>
      </c>
      <c r="Q109">
        <v>11878.6512185007</v>
      </c>
      <c r="R109">
        <v>293.67450000000002</v>
      </c>
      <c r="S109">
        <v>78612.453406747998</v>
      </c>
      <c r="T109">
        <v>15.130356908754401</v>
      </c>
      <c r="U109">
        <v>15.802223979099301</v>
      </c>
      <c r="V109">
        <v>31.017499999999998</v>
      </c>
      <c r="W109">
        <v>149.61586929797701</v>
      </c>
      <c r="X109">
        <v>0.118012373858147</v>
      </c>
      <c r="Y109">
        <v>0.15978635480651099</v>
      </c>
      <c r="Z109">
        <v>0.28463816089530197</v>
      </c>
      <c r="AA109">
        <v>161.66698920452799</v>
      </c>
      <c r="AB109">
        <v>8.5020126114020798</v>
      </c>
      <c r="AC109">
        <v>1.2525766503189999</v>
      </c>
      <c r="AD109">
        <v>3.7891002648251799</v>
      </c>
      <c r="AE109">
        <v>0.94208980505268103</v>
      </c>
      <c r="AF109">
        <v>29</v>
      </c>
      <c r="AG109">
        <v>8.8827526431176501E-2</v>
      </c>
      <c r="AH109">
        <v>90.942999999999998</v>
      </c>
      <c r="AI109">
        <v>4.8867364571457497</v>
      </c>
      <c r="AJ109">
        <v>192544.87100000001</v>
      </c>
      <c r="AK109">
        <v>0.40227636819822998</v>
      </c>
      <c r="AL109">
        <v>67672535.084999993</v>
      </c>
      <c r="AM109">
        <v>4640.7102259499998</v>
      </c>
    </row>
    <row r="110" spans="1:39" ht="15" x14ac:dyDescent="0.25">
      <c r="A110" t="s">
        <v>259</v>
      </c>
      <c r="B110">
        <v>357152.21052631602</v>
      </c>
      <c r="C110">
        <v>0.35043053388263801</v>
      </c>
      <c r="D110">
        <v>17253.368421052601</v>
      </c>
      <c r="E110">
        <v>5.07217617294473E-3</v>
      </c>
      <c r="F110">
        <v>0.75157485298177096</v>
      </c>
      <c r="G110">
        <v>88.235294117647101</v>
      </c>
      <c r="H110">
        <v>68.776086800000002</v>
      </c>
      <c r="I110">
        <v>2.7715000000000001</v>
      </c>
      <c r="J110">
        <v>55.335999999999999</v>
      </c>
      <c r="K110">
        <v>13352.9694996991</v>
      </c>
      <c r="L110">
        <v>2147.3631044499998</v>
      </c>
      <c r="M110">
        <v>2644.4236487620801</v>
      </c>
      <c r="N110">
        <v>0.38657648551832502</v>
      </c>
      <c r="O110">
        <v>0.13766321722087799</v>
      </c>
      <c r="P110">
        <v>6.7632729508593304E-3</v>
      </c>
      <c r="Q110">
        <v>10843.0712499198</v>
      </c>
      <c r="R110">
        <v>133.2285</v>
      </c>
      <c r="S110">
        <v>68634.484629790197</v>
      </c>
      <c r="T110">
        <v>16.1069140611806</v>
      </c>
      <c r="U110">
        <v>16.117895979088601</v>
      </c>
      <c r="V110">
        <v>14.865500000000001</v>
      </c>
      <c r="W110">
        <v>144.45280040698299</v>
      </c>
      <c r="X110">
        <v>0.11672548636817399</v>
      </c>
      <c r="Y110">
        <v>0.17034253633826099</v>
      </c>
      <c r="Z110">
        <v>0.29209626775532699</v>
      </c>
      <c r="AA110">
        <v>162.57911821085301</v>
      </c>
      <c r="AB110">
        <v>7.5722057070363897</v>
      </c>
      <c r="AC110">
        <v>1.3557090271325001</v>
      </c>
      <c r="AD110">
        <v>3.3156282746957699</v>
      </c>
      <c r="AE110">
        <v>1.10271309302191</v>
      </c>
      <c r="AF110">
        <v>37.049999999999997</v>
      </c>
      <c r="AG110">
        <v>4.9430674038394698E-2</v>
      </c>
      <c r="AH110">
        <v>37.794499999999999</v>
      </c>
      <c r="AI110">
        <v>4.1046955314314602</v>
      </c>
      <c r="AJ110">
        <v>78812.615000000005</v>
      </c>
      <c r="AK110">
        <v>0.467347603169815</v>
      </c>
      <c r="AL110">
        <v>28673674.0385</v>
      </c>
      <c r="AM110">
        <v>2147.3631044499998</v>
      </c>
    </row>
    <row r="111" spans="1:39" ht="15" x14ac:dyDescent="0.25">
      <c r="A111" t="s">
        <v>260</v>
      </c>
      <c r="B111">
        <v>710692.61904761905</v>
      </c>
      <c r="C111">
        <v>0.37117606941888998</v>
      </c>
      <c r="D111">
        <v>408163.80952380999</v>
      </c>
      <c r="E111">
        <v>5.6641016436163299E-3</v>
      </c>
      <c r="F111">
        <v>0.73585023054013499</v>
      </c>
      <c r="G111">
        <v>104.529411764706</v>
      </c>
      <c r="H111">
        <v>101.604290904762</v>
      </c>
      <c r="I111">
        <v>8.57</v>
      </c>
      <c r="J111">
        <v>-26.915238095238099</v>
      </c>
      <c r="K111">
        <v>14576.0214364566</v>
      </c>
      <c r="L111">
        <v>2271.1559497142898</v>
      </c>
      <c r="M111">
        <v>2916.9947562853199</v>
      </c>
      <c r="N111">
        <v>0.52169872879323897</v>
      </c>
      <c r="O111">
        <v>0.16393984634802899</v>
      </c>
      <c r="P111">
        <v>2.73038600865411E-2</v>
      </c>
      <c r="Q111">
        <v>11348.8095023964</v>
      </c>
      <c r="R111">
        <v>148.64571428571401</v>
      </c>
      <c r="S111">
        <v>70340.825439844193</v>
      </c>
      <c r="T111">
        <v>15.6380143261703</v>
      </c>
      <c r="U111">
        <v>15.2789870910698</v>
      </c>
      <c r="V111">
        <v>17.025238095238102</v>
      </c>
      <c r="W111">
        <v>133.399364931614</v>
      </c>
      <c r="X111">
        <v>0.11206278080057699</v>
      </c>
      <c r="Y111">
        <v>0.15057254113671301</v>
      </c>
      <c r="Z111">
        <v>0.28533254613388298</v>
      </c>
      <c r="AA111">
        <v>182.54482346618099</v>
      </c>
      <c r="AB111">
        <v>7.8428103866342003</v>
      </c>
      <c r="AC111">
        <v>1.27705170356831</v>
      </c>
      <c r="AD111">
        <v>3.54919766312906</v>
      </c>
      <c r="AE111">
        <v>1.1019083212302101</v>
      </c>
      <c r="AF111">
        <v>39.761904761904802</v>
      </c>
      <c r="AG111">
        <v>4.0223528903153997E-2</v>
      </c>
      <c r="AH111">
        <v>34.471428571428604</v>
      </c>
      <c r="AI111">
        <v>4.2429840982404201</v>
      </c>
      <c r="AJ111">
        <v>-45813.667142856903</v>
      </c>
      <c r="AK111">
        <v>0.50913541453258304</v>
      </c>
      <c r="AL111">
        <v>33104417.808571398</v>
      </c>
      <c r="AM111">
        <v>2271.1559497142898</v>
      </c>
    </row>
    <row r="112" spans="1:39" ht="15" x14ac:dyDescent="0.25">
      <c r="A112" t="s">
        <v>261</v>
      </c>
      <c r="B112">
        <v>1370361.35</v>
      </c>
      <c r="C112">
        <v>0.36643304541274102</v>
      </c>
      <c r="D112">
        <v>1341205.3</v>
      </c>
      <c r="E112">
        <v>2.0868240908845101E-3</v>
      </c>
      <c r="F112">
        <v>0.73979348622244101</v>
      </c>
      <c r="G112">
        <v>82.9444444444444</v>
      </c>
      <c r="H112">
        <v>194.5138379</v>
      </c>
      <c r="I112">
        <v>167.5615</v>
      </c>
      <c r="J112">
        <v>11.385</v>
      </c>
      <c r="K112">
        <v>17083.5042665808</v>
      </c>
      <c r="L112">
        <v>2520.7012224499999</v>
      </c>
      <c r="M112">
        <v>3532.1321393888002</v>
      </c>
      <c r="N112">
        <v>0.81898326369020902</v>
      </c>
      <c r="O112">
        <v>0.17483213316795301</v>
      </c>
      <c r="P112">
        <v>5.0035537126217999E-2</v>
      </c>
      <c r="Q112">
        <v>12191.619222929599</v>
      </c>
      <c r="R112">
        <v>181.85749999999999</v>
      </c>
      <c r="S112">
        <v>71578.473571340204</v>
      </c>
      <c r="T112">
        <v>14.2322972657163</v>
      </c>
      <c r="U112">
        <v>13.8608593126486</v>
      </c>
      <c r="V112">
        <v>22.251999999999999</v>
      </c>
      <c r="W112">
        <v>113.279760131674</v>
      </c>
      <c r="X112">
        <v>0.112700678004983</v>
      </c>
      <c r="Y112">
        <v>0.16733891528933201</v>
      </c>
      <c r="Z112">
        <v>0.28365628216392602</v>
      </c>
      <c r="AA112">
        <v>191.858140779552</v>
      </c>
      <c r="AB112">
        <v>9.6780975040065194</v>
      </c>
      <c r="AC112">
        <v>1.41658704960878</v>
      </c>
      <c r="AD112">
        <v>3.4700404969179699</v>
      </c>
      <c r="AE112">
        <v>0.858195652249364</v>
      </c>
      <c r="AF112">
        <v>10.35</v>
      </c>
      <c r="AG112">
        <v>0.13121627127240201</v>
      </c>
      <c r="AH112">
        <v>125.727</v>
      </c>
      <c r="AI112">
        <v>3.5931582039006198</v>
      </c>
      <c r="AJ112">
        <v>28490.047368421201</v>
      </c>
      <c r="AK112">
        <v>0.60014153463600595</v>
      </c>
      <c r="AL112">
        <v>43062410.088500001</v>
      </c>
      <c r="AM112">
        <v>2520.7012224499999</v>
      </c>
    </row>
    <row r="113" spans="1:39" ht="15" x14ac:dyDescent="0.25">
      <c r="A113" t="s">
        <v>262</v>
      </c>
      <c r="B113">
        <v>1546060.7</v>
      </c>
      <c r="C113">
        <v>0.43309754360501601</v>
      </c>
      <c r="D113">
        <v>1380639.35</v>
      </c>
      <c r="E113">
        <v>3.21968926434426E-3</v>
      </c>
      <c r="F113">
        <v>0.77255547922133905</v>
      </c>
      <c r="G113">
        <v>55.7</v>
      </c>
      <c r="H113">
        <v>27.5440121</v>
      </c>
      <c r="I113">
        <v>2.1825000000000001</v>
      </c>
      <c r="J113">
        <v>-9.9410000000000007</v>
      </c>
      <c r="K113">
        <v>16760.911691162401</v>
      </c>
      <c r="L113">
        <v>3085.2946107500002</v>
      </c>
      <c r="M113">
        <v>3687.6976781646199</v>
      </c>
      <c r="N113">
        <v>0.11323501794049901</v>
      </c>
      <c r="O113">
        <v>0.117373875249459</v>
      </c>
      <c r="P113">
        <v>2.4393247564680701E-2</v>
      </c>
      <c r="Q113">
        <v>14022.936537936999</v>
      </c>
      <c r="R113">
        <v>204.91499999999999</v>
      </c>
      <c r="S113">
        <v>84688.298606739394</v>
      </c>
      <c r="T113">
        <v>16.335309762584501</v>
      </c>
      <c r="U113">
        <v>15.0564605360759</v>
      </c>
      <c r="V113">
        <v>22.896000000000001</v>
      </c>
      <c r="W113">
        <v>134.752559868536</v>
      </c>
      <c r="X113">
        <v>0.11528974985394699</v>
      </c>
      <c r="Y113">
        <v>0.14346403657039999</v>
      </c>
      <c r="Z113">
        <v>0.26388827807061099</v>
      </c>
      <c r="AA113">
        <v>182.886926919058</v>
      </c>
      <c r="AB113">
        <v>8.0021353053436997</v>
      </c>
      <c r="AC113">
        <v>1.4281075932985201</v>
      </c>
      <c r="AD113">
        <v>3.4344475424053198</v>
      </c>
      <c r="AE113">
        <v>0.86717397792175099</v>
      </c>
      <c r="AF113">
        <v>14.85</v>
      </c>
      <c r="AG113">
        <v>0.130871714173112</v>
      </c>
      <c r="AH113">
        <v>123.122777777778</v>
      </c>
      <c r="AI113">
        <v>6.0688983985101199</v>
      </c>
      <c r="AJ113">
        <v>107408.185555555</v>
      </c>
      <c r="AK113">
        <v>0.31014137083245802</v>
      </c>
      <c r="AL113">
        <v>51712350.512000002</v>
      </c>
      <c r="AM113">
        <v>3085.2946107500002</v>
      </c>
    </row>
    <row r="114" spans="1:39" ht="15" x14ac:dyDescent="0.25">
      <c r="A114" t="s">
        <v>263</v>
      </c>
      <c r="B114">
        <v>915803.78947368404</v>
      </c>
      <c r="C114">
        <v>0.51916363755052497</v>
      </c>
      <c r="D114">
        <v>766644.31578947406</v>
      </c>
      <c r="E114">
        <v>2.9052418926802598E-3</v>
      </c>
      <c r="F114">
        <v>0.74106864351452695</v>
      </c>
      <c r="G114">
        <v>51.0555555555556</v>
      </c>
      <c r="H114">
        <v>51.578202150000003</v>
      </c>
      <c r="I114">
        <v>16.509</v>
      </c>
      <c r="J114">
        <v>36.351999999999997</v>
      </c>
      <c r="K114">
        <v>15798.5587861603</v>
      </c>
      <c r="L114">
        <v>1483.5686427000001</v>
      </c>
      <c r="M114">
        <v>1852.95918951112</v>
      </c>
      <c r="N114">
        <v>0.49171565956150698</v>
      </c>
      <c r="O114">
        <v>0.15388795066772401</v>
      </c>
      <c r="P114">
        <v>3.1149642065699101E-2</v>
      </c>
      <c r="Q114">
        <v>12649.089385063</v>
      </c>
      <c r="R114">
        <v>104.133</v>
      </c>
      <c r="S114">
        <v>70962.9300750002</v>
      </c>
      <c r="T114">
        <v>15.410100544496</v>
      </c>
      <c r="U114">
        <v>14.246863556221401</v>
      </c>
      <c r="V114">
        <v>13.539</v>
      </c>
      <c r="W114">
        <v>109.577416552183</v>
      </c>
      <c r="X114">
        <v>0.111214530557015</v>
      </c>
      <c r="Y114">
        <v>0.165963187149543</v>
      </c>
      <c r="Z114">
        <v>0.28218012690661298</v>
      </c>
      <c r="AA114">
        <v>197.15845400161101</v>
      </c>
      <c r="AB114">
        <v>8.8600075145787294</v>
      </c>
      <c r="AC114">
        <v>1.3687687920024101</v>
      </c>
      <c r="AD114">
        <v>3.5064899994222198</v>
      </c>
      <c r="AE114">
        <v>1.0904824305265299</v>
      </c>
      <c r="AF114">
        <v>39.4</v>
      </c>
      <c r="AG114">
        <v>4.75221947317346E-2</v>
      </c>
      <c r="AH114">
        <v>27.503157894736798</v>
      </c>
      <c r="AI114">
        <v>4.3950142630405296</v>
      </c>
      <c r="AJ114">
        <v>884.51200000010397</v>
      </c>
      <c r="AK114">
        <v>0.47629129721112601</v>
      </c>
      <c r="AL114">
        <v>23438246.414999999</v>
      </c>
      <c r="AM114">
        <v>1483.5686427000001</v>
      </c>
    </row>
    <row r="115" spans="1:39" ht="15" x14ac:dyDescent="0.25">
      <c r="A115" t="s">
        <v>264</v>
      </c>
      <c r="B115">
        <v>811339.33333333302</v>
      </c>
      <c r="C115">
        <v>0.41645320199714198</v>
      </c>
      <c r="D115">
        <v>383117.22222222202</v>
      </c>
      <c r="E115">
        <v>4.9370773807997899E-3</v>
      </c>
      <c r="F115">
        <v>0.74767087501379004</v>
      </c>
      <c r="G115">
        <v>116.5</v>
      </c>
      <c r="H115">
        <v>94.239441200000002</v>
      </c>
      <c r="I115">
        <v>13.486499999999999</v>
      </c>
      <c r="J115">
        <v>-25.522500000000001</v>
      </c>
      <c r="K115">
        <v>14122.1879228293</v>
      </c>
      <c r="L115">
        <v>2491.6728629999998</v>
      </c>
      <c r="M115">
        <v>3152.0780244805701</v>
      </c>
      <c r="N115">
        <v>0.45944411250747702</v>
      </c>
      <c r="O115">
        <v>0.156718837090774</v>
      </c>
      <c r="P115">
        <v>3.6444008861848697E-2</v>
      </c>
      <c r="Q115">
        <v>11163.3887677316</v>
      </c>
      <c r="R115">
        <v>160.02950000000001</v>
      </c>
      <c r="S115">
        <v>70677.459968318304</v>
      </c>
      <c r="T115">
        <v>15.883321512596099</v>
      </c>
      <c r="U115">
        <v>15.570084659390901</v>
      </c>
      <c r="V115">
        <v>19.024999999999999</v>
      </c>
      <c r="W115">
        <v>130.96835022338999</v>
      </c>
      <c r="X115">
        <v>0.114965118406538</v>
      </c>
      <c r="Y115">
        <v>0.16880772724409501</v>
      </c>
      <c r="Z115">
        <v>0.28936131170583901</v>
      </c>
      <c r="AA115">
        <v>175.54906845730699</v>
      </c>
      <c r="AB115">
        <v>8.29736514080526</v>
      </c>
      <c r="AC115">
        <v>1.3751808499949201</v>
      </c>
      <c r="AD115">
        <v>3.5244585473817098</v>
      </c>
      <c r="AE115">
        <v>1.16099658986238</v>
      </c>
      <c r="AF115">
        <v>43.45</v>
      </c>
      <c r="AG115">
        <v>4.2267496393639199E-2</v>
      </c>
      <c r="AH115">
        <v>29.91</v>
      </c>
      <c r="AI115">
        <v>4.2514070877923702</v>
      </c>
      <c r="AJ115">
        <v>3128.9860000000299</v>
      </c>
      <c r="AK115">
        <v>0.47350673774580898</v>
      </c>
      <c r="AL115">
        <v>35187872.413500004</v>
      </c>
      <c r="AM115">
        <v>2491.6728629999998</v>
      </c>
    </row>
    <row r="116" spans="1:39" ht="15" x14ac:dyDescent="0.25">
      <c r="A116" t="s">
        <v>265</v>
      </c>
      <c r="B116">
        <v>722805.05555555597</v>
      </c>
      <c r="C116">
        <v>0.41230911441405899</v>
      </c>
      <c r="D116">
        <v>612237.22222222202</v>
      </c>
      <c r="E116">
        <v>5.1147766007327497E-3</v>
      </c>
      <c r="F116">
        <v>0.76244043303280895</v>
      </c>
      <c r="G116">
        <v>78.789473684210506</v>
      </c>
      <c r="H116">
        <v>79.439327149999997</v>
      </c>
      <c r="I116">
        <v>4.9429999999999996</v>
      </c>
      <c r="J116">
        <v>9.6219999999999892</v>
      </c>
      <c r="K116">
        <v>14420.962325237</v>
      </c>
      <c r="L116">
        <v>1975.9949276499999</v>
      </c>
      <c r="M116">
        <v>2490.7407652052002</v>
      </c>
      <c r="N116">
        <v>0.51469237702422999</v>
      </c>
      <c r="O116">
        <v>0.15817087765589599</v>
      </c>
      <c r="P116">
        <v>3.4210442321526903E-2</v>
      </c>
      <c r="Q116">
        <v>11440.6721103119</v>
      </c>
      <c r="R116">
        <v>132.125</v>
      </c>
      <c r="S116">
        <v>70335.589146641403</v>
      </c>
      <c r="T116">
        <v>15.3990539262062</v>
      </c>
      <c r="U116">
        <v>14.9554961411542</v>
      </c>
      <c r="V116">
        <v>16.04</v>
      </c>
      <c r="W116">
        <v>123.19170371882799</v>
      </c>
      <c r="X116">
        <v>0.111295716330145</v>
      </c>
      <c r="Y116">
        <v>0.165256746129674</v>
      </c>
      <c r="Z116">
        <v>0.282699656215194</v>
      </c>
      <c r="AA116">
        <v>177.49380076451399</v>
      </c>
      <c r="AB116">
        <v>8.0793919769758098</v>
      </c>
      <c r="AC116">
        <v>1.3162875824876299</v>
      </c>
      <c r="AD116">
        <v>3.6879693527883601</v>
      </c>
      <c r="AE116">
        <v>1.2471072593141601</v>
      </c>
      <c r="AF116">
        <v>38.85</v>
      </c>
      <c r="AG116">
        <v>3.3596831941185103E-2</v>
      </c>
      <c r="AH116">
        <v>34.834499999999998</v>
      </c>
      <c r="AI116">
        <v>4.2627395247167001</v>
      </c>
      <c r="AJ116">
        <v>10798.611500000001</v>
      </c>
      <c r="AK116">
        <v>0.48285014859787201</v>
      </c>
      <c r="AL116">
        <v>28495748.406500001</v>
      </c>
      <c r="AM116">
        <v>1975.9949276499999</v>
      </c>
    </row>
    <row r="117" spans="1:39" ht="15" x14ac:dyDescent="0.25">
      <c r="A117" t="s">
        <v>267</v>
      </c>
      <c r="B117">
        <v>3302030.2</v>
      </c>
      <c r="C117">
        <v>0.40648785329411802</v>
      </c>
      <c r="D117">
        <v>3156474.1</v>
      </c>
      <c r="E117">
        <v>4.6120458143701498E-3</v>
      </c>
      <c r="F117">
        <v>0.70712010954151805</v>
      </c>
      <c r="G117">
        <v>71.6666666666667</v>
      </c>
      <c r="H117">
        <v>575.39768164999998</v>
      </c>
      <c r="I117">
        <v>288.19</v>
      </c>
      <c r="J117">
        <v>-163.745</v>
      </c>
      <c r="K117">
        <v>19292.249455073401</v>
      </c>
      <c r="L117">
        <v>3084.2414819000001</v>
      </c>
      <c r="M117">
        <v>4527.8740415325801</v>
      </c>
      <c r="N117">
        <v>0.88156908948485402</v>
      </c>
      <c r="O117">
        <v>0.17863097576283199</v>
      </c>
      <c r="P117">
        <v>4.3593674794611799E-2</v>
      </c>
      <c r="Q117">
        <v>13141.256912782799</v>
      </c>
      <c r="R117">
        <v>230.82749999999999</v>
      </c>
      <c r="S117">
        <v>69524.674254584097</v>
      </c>
      <c r="T117">
        <v>13.9097377912077</v>
      </c>
      <c r="U117">
        <v>13.3616725992354</v>
      </c>
      <c r="V117">
        <v>35.511499999999998</v>
      </c>
      <c r="W117">
        <v>86.851906618982596</v>
      </c>
      <c r="X117">
        <v>0.11625696351338299</v>
      </c>
      <c r="Y117">
        <v>0.156427324823182</v>
      </c>
      <c r="Z117">
        <v>0.278971939306352</v>
      </c>
      <c r="AA117">
        <v>204.03066805662101</v>
      </c>
      <c r="AB117">
        <v>12.505980435413599</v>
      </c>
      <c r="AC117">
        <v>1.5641518459553401</v>
      </c>
      <c r="AD117">
        <v>3.8505385560971002</v>
      </c>
      <c r="AE117">
        <v>0.83035127846764401</v>
      </c>
      <c r="AF117">
        <v>10.199999999999999</v>
      </c>
      <c r="AG117">
        <v>0.100283857769585</v>
      </c>
      <c r="AH117">
        <v>116.889</v>
      </c>
      <c r="AI117">
        <v>3.79528280545451</v>
      </c>
      <c r="AJ117">
        <v>-21564.805499999798</v>
      </c>
      <c r="AK117">
        <v>0.69431036639003496</v>
      </c>
      <c r="AL117">
        <v>59501956.048500001</v>
      </c>
      <c r="AM117">
        <v>3084.2414819000001</v>
      </c>
    </row>
    <row r="118" spans="1:39" ht="15" x14ac:dyDescent="0.25">
      <c r="A118" t="s">
        <v>269</v>
      </c>
      <c r="B118">
        <v>2958171.2</v>
      </c>
      <c r="C118">
        <v>0.45445869904379299</v>
      </c>
      <c r="D118">
        <v>2294879.9500000002</v>
      </c>
      <c r="E118">
        <v>2.6302983673463002E-3</v>
      </c>
      <c r="F118">
        <v>0.76012250811313797</v>
      </c>
      <c r="G118">
        <v>193.95</v>
      </c>
      <c r="H118">
        <v>344.05541384999998</v>
      </c>
      <c r="I118">
        <v>41.954000000000001</v>
      </c>
      <c r="J118">
        <v>-27.0625</v>
      </c>
      <c r="K118">
        <v>14710.716937651099</v>
      </c>
      <c r="L118">
        <v>6456.8124964999997</v>
      </c>
      <c r="M118">
        <v>8579.0583575187302</v>
      </c>
      <c r="N118">
        <v>0.57888243229551595</v>
      </c>
      <c r="O118">
        <v>0.17543556282051301</v>
      </c>
      <c r="P118">
        <v>7.4141548791992196E-2</v>
      </c>
      <c r="Q118">
        <v>11071.6511063543</v>
      </c>
      <c r="R118">
        <v>415.86349999999999</v>
      </c>
      <c r="S118">
        <v>75151.779820782598</v>
      </c>
      <c r="T118">
        <v>15.3041803380196</v>
      </c>
      <c r="U118">
        <v>15.5262784459324</v>
      </c>
      <c r="V118">
        <v>42.158499999999997</v>
      </c>
      <c r="W118">
        <v>153.15565061612699</v>
      </c>
      <c r="X118">
        <v>0.116390761722324</v>
      </c>
      <c r="Y118">
        <v>0.16479165724310199</v>
      </c>
      <c r="Z118">
        <v>0.285544287762727</v>
      </c>
      <c r="AA118">
        <v>160.63187533511501</v>
      </c>
      <c r="AB118">
        <v>7.0224493826903398</v>
      </c>
      <c r="AC118">
        <v>1.2748640714505901</v>
      </c>
      <c r="AD118">
        <v>3.8219733526782802</v>
      </c>
      <c r="AE118">
        <v>0.91811483436891705</v>
      </c>
      <c r="AF118">
        <v>29.5</v>
      </c>
      <c r="AG118">
        <v>9.3607874110864103E-2</v>
      </c>
      <c r="AH118">
        <v>119.35599999999999</v>
      </c>
      <c r="AI118">
        <v>4.0080183181006497</v>
      </c>
      <c r="AJ118">
        <v>163977.59699999899</v>
      </c>
      <c r="AK118">
        <v>0.499225904004932</v>
      </c>
      <c r="AL118">
        <v>94984340.955500007</v>
      </c>
      <c r="AM118">
        <v>6456.8124964999997</v>
      </c>
    </row>
    <row r="119" spans="1:39" ht="15" x14ac:dyDescent="0.25">
      <c r="A119" t="s">
        <v>270</v>
      </c>
      <c r="B119">
        <v>735433.38095238095</v>
      </c>
      <c r="C119">
        <v>0.31093606092610299</v>
      </c>
      <c r="D119">
        <v>441880.61904761899</v>
      </c>
      <c r="E119">
        <v>8.1602082825829592E-3</v>
      </c>
      <c r="F119">
        <v>0.73761298719632895</v>
      </c>
      <c r="G119">
        <v>103.111111111111</v>
      </c>
      <c r="H119">
        <v>110.95614500000001</v>
      </c>
      <c r="I119">
        <v>5.4638095238095197</v>
      </c>
      <c r="J119">
        <v>-78.024285714285696</v>
      </c>
      <c r="K119">
        <v>14381.9198145631</v>
      </c>
      <c r="L119">
        <v>2248.1142705714301</v>
      </c>
      <c r="M119">
        <v>2928.61058928178</v>
      </c>
      <c r="N119">
        <v>0.50180158629397098</v>
      </c>
      <c r="O119">
        <v>0.15246740420510399</v>
      </c>
      <c r="P119">
        <v>2.8903731406456801E-2</v>
      </c>
      <c r="Q119">
        <v>11040.115504486599</v>
      </c>
      <c r="R119">
        <v>149.49</v>
      </c>
      <c r="S119">
        <v>68990.154292849693</v>
      </c>
      <c r="T119">
        <v>16.094084968257199</v>
      </c>
      <c r="U119">
        <v>15.0385595730245</v>
      </c>
      <c r="V119">
        <v>17.648571428571401</v>
      </c>
      <c r="W119">
        <v>127.382223522746</v>
      </c>
      <c r="X119">
        <v>0.112347755205608</v>
      </c>
      <c r="Y119">
        <v>0.165713459745641</v>
      </c>
      <c r="Z119">
        <v>0.29896353000929199</v>
      </c>
      <c r="AA119">
        <v>189.777973928401</v>
      </c>
      <c r="AB119">
        <v>7.2208745092077704</v>
      </c>
      <c r="AC119">
        <v>1.2481611338765299</v>
      </c>
      <c r="AD119">
        <v>3.3455481860917602</v>
      </c>
      <c r="AE119">
        <v>1.1593025739184999</v>
      </c>
      <c r="AF119">
        <v>39.809523809523803</v>
      </c>
      <c r="AG119">
        <v>3.7485476576883801E-2</v>
      </c>
      <c r="AH119">
        <v>32.689047619047599</v>
      </c>
      <c r="AI119">
        <v>4.0724614750004298</v>
      </c>
      <c r="AJ119">
        <v>-21258.2871428572</v>
      </c>
      <c r="AK119">
        <v>0.49773296520472798</v>
      </c>
      <c r="AL119">
        <v>32332199.173333298</v>
      </c>
      <c r="AM119">
        <v>2248.1142705714301</v>
      </c>
    </row>
    <row r="120" spans="1:39" ht="15" x14ac:dyDescent="0.25">
      <c r="A120" t="s">
        <v>272</v>
      </c>
      <c r="B120">
        <v>1182631.8947368399</v>
      </c>
      <c r="C120">
        <v>0.472262894351266</v>
      </c>
      <c r="D120">
        <v>1098993.4210526301</v>
      </c>
      <c r="E120">
        <v>1.01030860423721E-2</v>
      </c>
      <c r="F120">
        <v>0.72107866792489095</v>
      </c>
      <c r="G120">
        <v>86.315789473684205</v>
      </c>
      <c r="H120">
        <v>82.088405899999998</v>
      </c>
      <c r="I120">
        <v>11.726000000000001</v>
      </c>
      <c r="J120">
        <v>-61.024999999999999</v>
      </c>
      <c r="K120">
        <v>14023.585776565</v>
      </c>
      <c r="L120">
        <v>1960.3808538000001</v>
      </c>
      <c r="M120">
        <v>2476.49907212269</v>
      </c>
      <c r="N120">
        <v>0.52446602988242297</v>
      </c>
      <c r="O120">
        <v>0.16141456362248399</v>
      </c>
      <c r="P120">
        <v>2.5563687256411401E-2</v>
      </c>
      <c r="Q120">
        <v>11100.9809644047</v>
      </c>
      <c r="R120">
        <v>128.51150000000001</v>
      </c>
      <c r="S120">
        <v>65758.631398746395</v>
      </c>
      <c r="T120">
        <v>15.7472288472238</v>
      </c>
      <c r="U120">
        <v>15.254516940507299</v>
      </c>
      <c r="V120">
        <v>15.409000000000001</v>
      </c>
      <c r="W120">
        <v>127.223106872607</v>
      </c>
      <c r="X120">
        <v>0.111265371097788</v>
      </c>
      <c r="Y120">
        <v>0.171898352287499</v>
      </c>
      <c r="Z120">
        <v>0.29024829061726698</v>
      </c>
      <c r="AA120">
        <v>175.70618960714501</v>
      </c>
      <c r="AB120">
        <v>9.2605546753304999</v>
      </c>
      <c r="AC120">
        <v>1.49599890173074</v>
      </c>
      <c r="AD120">
        <v>3.7701670861505598</v>
      </c>
      <c r="AE120">
        <v>1.27329649447148</v>
      </c>
      <c r="AF120">
        <v>57.55</v>
      </c>
      <c r="AG120">
        <v>3.4881007761556303E-2</v>
      </c>
      <c r="AH120">
        <v>19.342500000000001</v>
      </c>
      <c r="AI120">
        <v>4.0949767685866103</v>
      </c>
      <c r="AJ120">
        <v>15133.4375000001</v>
      </c>
      <c r="AK120">
        <v>0.494012566946127</v>
      </c>
      <c r="AL120">
        <v>27491569.057999998</v>
      </c>
      <c r="AM120">
        <v>1960.3808538000001</v>
      </c>
    </row>
    <row r="121" spans="1:39" ht="15" x14ac:dyDescent="0.25">
      <c r="A121" t="s">
        <v>274</v>
      </c>
      <c r="B121">
        <v>1054100.2</v>
      </c>
      <c r="C121">
        <v>0.35577783099886201</v>
      </c>
      <c r="D121">
        <v>1048430.3</v>
      </c>
      <c r="E121">
        <v>5.6740581412065396E-3</v>
      </c>
      <c r="F121">
        <v>0.72228171112420603</v>
      </c>
      <c r="G121">
        <v>65.368421052631604</v>
      </c>
      <c r="H121">
        <v>229.91246724999999</v>
      </c>
      <c r="I121">
        <v>63.169499999999999</v>
      </c>
      <c r="J121">
        <v>-108.08799999999999</v>
      </c>
      <c r="K121">
        <v>17232.401207721101</v>
      </c>
      <c r="L121">
        <v>2286.2099597500001</v>
      </c>
      <c r="M121">
        <v>3284.3239336545498</v>
      </c>
      <c r="N121">
        <v>0.914581755268289</v>
      </c>
      <c r="O121">
        <v>0.17991229796977101</v>
      </c>
      <c r="P121">
        <v>1.8960206111052001E-2</v>
      </c>
      <c r="Q121">
        <v>11995.4328706128</v>
      </c>
      <c r="R121">
        <v>167.9855</v>
      </c>
      <c r="S121">
        <v>65712.753579922093</v>
      </c>
      <c r="T121">
        <v>13.755353884710299</v>
      </c>
      <c r="U121">
        <v>13.6095672528284</v>
      </c>
      <c r="V121">
        <v>23.152999999999999</v>
      </c>
      <c r="W121">
        <v>98.743573608171701</v>
      </c>
      <c r="X121">
        <v>0.11132891221912899</v>
      </c>
      <c r="Y121">
        <v>0.19121741708555601</v>
      </c>
      <c r="Z121">
        <v>0.30582348442130802</v>
      </c>
      <c r="AA121">
        <v>201.085468130089</v>
      </c>
      <c r="AB121">
        <v>12.369519108873201</v>
      </c>
      <c r="AC121">
        <v>1.5672247520031599</v>
      </c>
      <c r="AD121">
        <v>3.9429417654434098</v>
      </c>
      <c r="AE121">
        <v>1.0553091239149801</v>
      </c>
      <c r="AF121">
        <v>14.65</v>
      </c>
      <c r="AG121">
        <v>4.9473657046154897E-2</v>
      </c>
      <c r="AH121">
        <v>98.4435</v>
      </c>
      <c r="AI121">
        <v>3.8025201845265899</v>
      </c>
      <c r="AJ121">
        <v>-62056.0079999999</v>
      </c>
      <c r="AK121">
        <v>0.68587459635807102</v>
      </c>
      <c r="AL121">
        <v>39396887.271499999</v>
      </c>
      <c r="AM121">
        <v>2286.2099597500001</v>
      </c>
    </row>
    <row r="122" spans="1:39" ht="15" x14ac:dyDescent="0.25">
      <c r="A122" t="s">
        <v>275</v>
      </c>
      <c r="B122">
        <v>2003040.35</v>
      </c>
      <c r="C122">
        <v>0.41819431249671002</v>
      </c>
      <c r="D122">
        <v>1833393.5</v>
      </c>
      <c r="E122">
        <v>2.0418998752608302E-3</v>
      </c>
      <c r="F122">
        <v>0.75848733410228097</v>
      </c>
      <c r="G122">
        <v>159.65</v>
      </c>
      <c r="H122">
        <v>382.23882895000003</v>
      </c>
      <c r="I122">
        <v>73.474999999999994</v>
      </c>
      <c r="J122">
        <v>-38.784999999999997</v>
      </c>
      <c r="K122">
        <v>15167.617440415799</v>
      </c>
      <c r="L122">
        <v>5196.8605002499999</v>
      </c>
      <c r="M122">
        <v>6985.9929039180997</v>
      </c>
      <c r="N122">
        <v>0.61853504057793496</v>
      </c>
      <c r="O122">
        <v>0.17232923307387599</v>
      </c>
      <c r="P122">
        <v>7.9662481459736006E-2</v>
      </c>
      <c r="Q122">
        <v>11283.1480139053</v>
      </c>
      <c r="R122">
        <v>343.42349999999999</v>
      </c>
      <c r="S122">
        <v>73737.273886323994</v>
      </c>
      <c r="T122">
        <v>14.698761150591</v>
      </c>
      <c r="U122">
        <v>15.132512772859201</v>
      </c>
      <c r="V122">
        <v>39.372</v>
      </c>
      <c r="W122">
        <v>131.99381540815801</v>
      </c>
      <c r="X122">
        <v>0.11606316336577401</v>
      </c>
      <c r="Y122">
        <v>0.15930210663046099</v>
      </c>
      <c r="Z122">
        <v>0.28169905731260397</v>
      </c>
      <c r="AA122">
        <v>165.23290358836701</v>
      </c>
      <c r="AB122">
        <v>6.9748147505914098</v>
      </c>
      <c r="AC122">
        <v>1.19288377612774</v>
      </c>
      <c r="AD122">
        <v>3.47058928439272</v>
      </c>
      <c r="AE122">
        <v>0.922866455805056</v>
      </c>
      <c r="AF122">
        <v>26.7</v>
      </c>
      <c r="AG122">
        <v>0.10551609900098299</v>
      </c>
      <c r="AH122">
        <v>115.1955</v>
      </c>
      <c r="AI122">
        <v>3.9562398052744898</v>
      </c>
      <c r="AJ122">
        <v>130221.4745</v>
      </c>
      <c r="AK122">
        <v>0.535584256404953</v>
      </c>
      <c r="AL122">
        <v>78823991.959000006</v>
      </c>
      <c r="AM122">
        <v>5196.8605002499999</v>
      </c>
    </row>
    <row r="123" spans="1:39" ht="15" x14ac:dyDescent="0.25">
      <c r="A123" t="s">
        <v>276</v>
      </c>
      <c r="B123">
        <v>934871.85</v>
      </c>
      <c r="C123">
        <v>0.33260787735275699</v>
      </c>
      <c r="D123">
        <v>1005581.45</v>
      </c>
      <c r="E123">
        <v>2.93164783621224E-3</v>
      </c>
      <c r="F123">
        <v>0.71766290823006096</v>
      </c>
      <c r="G123">
        <v>90.368421052631604</v>
      </c>
      <c r="H123">
        <v>201.32521654999999</v>
      </c>
      <c r="I123">
        <v>56.734000000000002</v>
      </c>
      <c r="J123">
        <v>-106.88800000000001</v>
      </c>
      <c r="K123">
        <v>16501.972312870399</v>
      </c>
      <c r="L123">
        <v>2243.5171373500002</v>
      </c>
      <c r="M123">
        <v>3176.52661895032</v>
      </c>
      <c r="N123">
        <v>0.87403556565482399</v>
      </c>
      <c r="O123">
        <v>0.17581882891963099</v>
      </c>
      <c r="P123">
        <v>1.9014994242651399E-2</v>
      </c>
      <c r="Q123">
        <v>11655.0125735241</v>
      </c>
      <c r="R123">
        <v>159.887</v>
      </c>
      <c r="S123">
        <v>65202.152848574297</v>
      </c>
      <c r="T123">
        <v>14.516189558876</v>
      </c>
      <c r="U123">
        <v>14.0318921322559</v>
      </c>
      <c r="V123">
        <v>20.422999999999998</v>
      </c>
      <c r="W123">
        <v>109.852476979386</v>
      </c>
      <c r="X123">
        <v>0.108455196800093</v>
      </c>
      <c r="Y123">
        <v>0.19765165253342001</v>
      </c>
      <c r="Z123">
        <v>0.30956848484299898</v>
      </c>
      <c r="AA123">
        <v>194.057198294572</v>
      </c>
      <c r="AB123">
        <v>12.015706815560501</v>
      </c>
      <c r="AC123">
        <v>1.4741906924593999</v>
      </c>
      <c r="AD123">
        <v>3.8581662291658798</v>
      </c>
      <c r="AE123">
        <v>1.05844440693204</v>
      </c>
      <c r="AF123">
        <v>18.3</v>
      </c>
      <c r="AG123">
        <v>5.6187475652239902E-2</v>
      </c>
      <c r="AH123">
        <v>83.013999999999996</v>
      </c>
      <c r="AI123">
        <v>3.8064471262573698</v>
      </c>
      <c r="AJ123">
        <v>-78207.395999999906</v>
      </c>
      <c r="AK123">
        <v>0.66461444134548397</v>
      </c>
      <c r="AL123">
        <v>37022457.684</v>
      </c>
      <c r="AM123">
        <v>2243.5171373500002</v>
      </c>
    </row>
    <row r="124" spans="1:39" ht="15" x14ac:dyDescent="0.25">
      <c r="A124" t="s">
        <v>277</v>
      </c>
      <c r="B124">
        <v>1398258.23809524</v>
      </c>
      <c r="C124">
        <v>0.40058423892205702</v>
      </c>
      <c r="D124">
        <v>1387694.9047619</v>
      </c>
      <c r="E124">
        <v>2.7566157158940801E-3</v>
      </c>
      <c r="F124">
        <v>0.74806929350026397</v>
      </c>
      <c r="G124">
        <v>62.052631578947398</v>
      </c>
      <c r="H124">
        <v>104.475556190476</v>
      </c>
      <c r="I124">
        <v>10.4757142857143</v>
      </c>
      <c r="J124">
        <v>61.395238095238099</v>
      </c>
      <c r="K124">
        <v>15948.5859965739</v>
      </c>
      <c r="L124">
        <v>2062.6467180476202</v>
      </c>
      <c r="M124">
        <v>2676.0209220872798</v>
      </c>
      <c r="N124">
        <v>0.53678264012190402</v>
      </c>
      <c r="O124">
        <v>0.164282934148376</v>
      </c>
      <c r="P124">
        <v>3.9621715194582803E-2</v>
      </c>
      <c r="Q124">
        <v>12292.990047953201</v>
      </c>
      <c r="R124">
        <v>144.98904761904799</v>
      </c>
      <c r="S124">
        <v>74195.737270795493</v>
      </c>
      <c r="T124">
        <v>16.434082048890399</v>
      </c>
      <c r="U124">
        <v>14.2262243384558</v>
      </c>
      <c r="V124">
        <v>18.262857142857101</v>
      </c>
      <c r="W124">
        <v>112.942170105862</v>
      </c>
      <c r="X124">
        <v>0.11511854309557699</v>
      </c>
      <c r="Y124">
        <v>0.153889016244667</v>
      </c>
      <c r="Z124">
        <v>0.28921989381553498</v>
      </c>
      <c r="AA124">
        <v>191.61252817693</v>
      </c>
      <c r="AB124">
        <v>7.2706996535341499</v>
      </c>
      <c r="AC124">
        <v>1.2564514480335001</v>
      </c>
      <c r="AD124">
        <v>3.6779638637423901</v>
      </c>
      <c r="AE124">
        <v>0.84656645015587695</v>
      </c>
      <c r="AF124">
        <v>11.4285714285714</v>
      </c>
      <c r="AG124">
        <v>8.4880732398282602E-2</v>
      </c>
      <c r="AH124">
        <v>84.486999999999995</v>
      </c>
      <c r="AI124">
        <v>4.3163672631744001</v>
      </c>
      <c r="AJ124">
        <v>17480.558421052501</v>
      </c>
      <c r="AK124">
        <v>0.43670980320889202</v>
      </c>
      <c r="AL124">
        <v>32896298.563333299</v>
      </c>
      <c r="AM124">
        <v>2062.6467180476202</v>
      </c>
    </row>
    <row r="125" spans="1:39" ht="15" x14ac:dyDescent="0.25">
      <c r="A125" t="s">
        <v>278</v>
      </c>
      <c r="B125">
        <v>2601211.4500000002</v>
      </c>
      <c r="C125">
        <v>0.40919786912398998</v>
      </c>
      <c r="D125">
        <v>2465091</v>
      </c>
      <c r="E125">
        <v>2.6056016980685499E-3</v>
      </c>
      <c r="F125">
        <v>0.78136092828716597</v>
      </c>
      <c r="G125">
        <v>110</v>
      </c>
      <c r="H125">
        <v>66.185075949999998</v>
      </c>
      <c r="I125">
        <v>3.4009999999999998</v>
      </c>
      <c r="J125">
        <v>-25.145499999999998</v>
      </c>
      <c r="K125">
        <v>15221.6373785698</v>
      </c>
      <c r="L125">
        <v>3770.8318601000001</v>
      </c>
      <c r="M125">
        <v>4513.8430493404503</v>
      </c>
      <c r="N125">
        <v>0.181356848706552</v>
      </c>
      <c r="O125">
        <v>0.12114792529834099</v>
      </c>
      <c r="P125">
        <v>3.0105045733062601E-2</v>
      </c>
      <c r="Q125">
        <v>12716.045853297201</v>
      </c>
      <c r="R125">
        <v>237.93700000000001</v>
      </c>
      <c r="S125">
        <v>81785.126943266499</v>
      </c>
      <c r="T125">
        <v>16.780282175533898</v>
      </c>
      <c r="U125">
        <v>15.848026410772601</v>
      </c>
      <c r="V125">
        <v>25.143000000000001</v>
      </c>
      <c r="W125">
        <v>149.97541503002799</v>
      </c>
      <c r="X125">
        <v>0.115995925412788</v>
      </c>
      <c r="Y125">
        <v>0.15630888263133999</v>
      </c>
      <c r="Z125">
        <v>0.27794303893709899</v>
      </c>
      <c r="AA125">
        <v>170.42426547837599</v>
      </c>
      <c r="AB125">
        <v>8.2784340010853708</v>
      </c>
      <c r="AC125">
        <v>1.3028650658512799</v>
      </c>
      <c r="AD125">
        <v>3.5973558777934</v>
      </c>
      <c r="AE125">
        <v>0.91890434844962998</v>
      </c>
      <c r="AF125">
        <v>20.45</v>
      </c>
      <c r="AG125">
        <v>9.5377411957475802E-2</v>
      </c>
      <c r="AH125">
        <v>107.51</v>
      </c>
      <c r="AI125">
        <v>5.0986332733581499</v>
      </c>
      <c r="AJ125">
        <v>121405.59849999999</v>
      </c>
      <c r="AK125">
        <v>0.37716567221738101</v>
      </c>
      <c r="AL125">
        <v>57398235.189999998</v>
      </c>
      <c r="AM125">
        <v>3770.8318601000001</v>
      </c>
    </row>
    <row r="126" spans="1:39" ht="15" x14ac:dyDescent="0.25">
      <c r="A126" t="s">
        <v>279</v>
      </c>
      <c r="B126">
        <v>887300.15</v>
      </c>
      <c r="C126">
        <v>0.44308630054042197</v>
      </c>
      <c r="D126">
        <v>1019980.15</v>
      </c>
      <c r="E126">
        <v>7.0748666566308998E-3</v>
      </c>
      <c r="F126">
        <v>0.69762317063691204</v>
      </c>
      <c r="G126">
        <v>34.764705882352899</v>
      </c>
      <c r="H126">
        <v>185.28923745</v>
      </c>
      <c r="I126">
        <v>93.861999999999995</v>
      </c>
      <c r="J126">
        <v>17.974</v>
      </c>
      <c r="K126">
        <v>19278.036019098599</v>
      </c>
      <c r="L126">
        <v>1561.45829615</v>
      </c>
      <c r="M126">
        <v>2211.8130533692301</v>
      </c>
      <c r="N126">
        <v>0.78003294417348601</v>
      </c>
      <c r="O126">
        <v>0.16153734436706901</v>
      </c>
      <c r="P126">
        <v>3.69869211316112E-2</v>
      </c>
      <c r="Q126">
        <v>13609.581166747401</v>
      </c>
      <c r="R126">
        <v>120.9495</v>
      </c>
      <c r="S126">
        <v>70290.114969470698</v>
      </c>
      <c r="T126">
        <v>13.5482164043671</v>
      </c>
      <c r="U126">
        <v>12.910002076486499</v>
      </c>
      <c r="V126">
        <v>18.277999999999999</v>
      </c>
      <c r="W126">
        <v>85.428290630812995</v>
      </c>
      <c r="X126">
        <v>0.11602735072282699</v>
      </c>
      <c r="Y126">
        <v>0.14902904313891399</v>
      </c>
      <c r="Z126">
        <v>0.26967364709677999</v>
      </c>
      <c r="AA126">
        <v>226.65504475695701</v>
      </c>
      <c r="AB126">
        <v>10.40065341593</v>
      </c>
      <c r="AC126">
        <v>1.5946352303564399</v>
      </c>
      <c r="AD126">
        <v>3.6588761498608098</v>
      </c>
      <c r="AE126">
        <v>0.80183043280806598</v>
      </c>
      <c r="AF126">
        <v>6.85</v>
      </c>
      <c r="AG126">
        <v>9.9909999069333302E-2</v>
      </c>
      <c r="AH126">
        <v>93.926470588235304</v>
      </c>
      <c r="AI126">
        <v>3.7577611892511098</v>
      </c>
      <c r="AJ126">
        <v>112003.76257352901</v>
      </c>
      <c r="AK126">
        <v>0.56216874809907202</v>
      </c>
      <c r="AL126">
        <v>30101849.2755</v>
      </c>
      <c r="AM126">
        <v>1561.45829615</v>
      </c>
    </row>
    <row r="127" spans="1:39" ht="15" x14ac:dyDescent="0.25">
      <c r="A127" t="s">
        <v>280</v>
      </c>
      <c r="B127">
        <v>1184333.7142857099</v>
      </c>
      <c r="C127">
        <v>0.51143056097790596</v>
      </c>
      <c r="D127">
        <v>842782.38095238095</v>
      </c>
      <c r="E127">
        <v>2.9517345384825E-3</v>
      </c>
      <c r="F127">
        <v>0.71494161772226805</v>
      </c>
      <c r="G127">
        <v>86.523809523809504</v>
      </c>
      <c r="H127">
        <v>65.8333265714286</v>
      </c>
      <c r="I127">
        <v>3.7014285714285702</v>
      </c>
      <c r="J127">
        <v>35.616666666666703</v>
      </c>
      <c r="K127">
        <v>14134.386379404799</v>
      </c>
      <c r="L127">
        <v>1759.2482639523801</v>
      </c>
      <c r="M127">
        <v>2176.3078016235299</v>
      </c>
      <c r="N127">
        <v>0.47495512382681898</v>
      </c>
      <c r="O127">
        <v>0.155864559041102</v>
      </c>
      <c r="P127">
        <v>7.01798133280674E-3</v>
      </c>
      <c r="Q127">
        <v>11425.725111792601</v>
      </c>
      <c r="R127">
        <v>114.89904761904801</v>
      </c>
      <c r="S127">
        <v>67251.912295679896</v>
      </c>
      <c r="T127">
        <v>15.493103676933799</v>
      </c>
      <c r="U127">
        <v>15.311251924256499</v>
      </c>
      <c r="V127">
        <v>12.6490476190476</v>
      </c>
      <c r="W127">
        <v>139.08148003990499</v>
      </c>
      <c r="X127">
        <v>0.11299250023424599</v>
      </c>
      <c r="Y127">
        <v>0.17076368520135801</v>
      </c>
      <c r="Z127">
        <v>0.29118981962283502</v>
      </c>
      <c r="AA127">
        <v>177.304897622895</v>
      </c>
      <c r="AB127">
        <v>8.3765376977553991</v>
      </c>
      <c r="AC127">
        <v>1.5156895314630101</v>
      </c>
      <c r="AD127">
        <v>3.2184752663581899</v>
      </c>
      <c r="AE127">
        <v>1.1617352166156401</v>
      </c>
      <c r="AF127">
        <v>79.523809523809504</v>
      </c>
      <c r="AG127">
        <v>2.6479733175792299E-2</v>
      </c>
      <c r="AH127">
        <v>14.2928571428571</v>
      </c>
      <c r="AI127">
        <v>4.26885276586661</v>
      </c>
      <c r="AJ127">
        <v>23803.4957142858</v>
      </c>
      <c r="AK127">
        <v>0.499683574132124</v>
      </c>
      <c r="AL127">
        <v>24865894.699999999</v>
      </c>
      <c r="AM127">
        <v>1759.2482639523801</v>
      </c>
    </row>
    <row r="128" spans="1:39" ht="15" x14ac:dyDescent="0.25">
      <c r="A128" t="s">
        <v>282</v>
      </c>
      <c r="B128">
        <v>1284641.7142857099</v>
      </c>
      <c r="C128">
        <v>0.39413823575342299</v>
      </c>
      <c r="D128">
        <v>1227146.9523809501</v>
      </c>
      <c r="E128">
        <v>3.5809160367621198E-3</v>
      </c>
      <c r="F128">
        <v>0.71368516265196102</v>
      </c>
      <c r="G128">
        <v>63.421052631578902</v>
      </c>
      <c r="H128">
        <v>110.25846799999999</v>
      </c>
      <c r="I128">
        <v>11.2466666666667</v>
      </c>
      <c r="J128">
        <v>-59.208571428571403</v>
      </c>
      <c r="K128">
        <v>15279.9342930812</v>
      </c>
      <c r="L128">
        <v>1934.8125547618999</v>
      </c>
      <c r="M128">
        <v>2586.85316393225</v>
      </c>
      <c r="N128">
        <v>0.60066115197552805</v>
      </c>
      <c r="O128">
        <v>0.16697066361441401</v>
      </c>
      <c r="P128">
        <v>1.14670275189805E-2</v>
      </c>
      <c r="Q128">
        <v>11428.483502036401</v>
      </c>
      <c r="R128">
        <v>138.329047619048</v>
      </c>
      <c r="S128">
        <v>67463.502786661207</v>
      </c>
      <c r="T128">
        <v>15.3894612913997</v>
      </c>
      <c r="U128">
        <v>13.987030114530199</v>
      </c>
      <c r="V128">
        <v>16.5090476190476</v>
      </c>
      <c r="W128">
        <v>117.19710303152701</v>
      </c>
      <c r="X128">
        <v>0.110992869983527</v>
      </c>
      <c r="Y128">
        <v>0.16934356869615599</v>
      </c>
      <c r="Z128">
        <v>0.30337510828249797</v>
      </c>
      <c r="AA128">
        <v>202.59883105472201</v>
      </c>
      <c r="AB128">
        <v>7.1406622362091596</v>
      </c>
      <c r="AC128">
        <v>1.42609899091402</v>
      </c>
      <c r="AD128">
        <v>3.4412146107427701</v>
      </c>
      <c r="AE128">
        <v>1.17212092127762</v>
      </c>
      <c r="AF128">
        <v>27.285714285714299</v>
      </c>
      <c r="AG128">
        <v>3.8292981964514299E-2</v>
      </c>
      <c r="AH128">
        <v>54.2061904761905</v>
      </c>
      <c r="AI128">
        <v>4.26686784630094</v>
      </c>
      <c r="AJ128">
        <v>-77442.144761904594</v>
      </c>
      <c r="AK128">
        <v>0.53245891883566798</v>
      </c>
      <c r="AL128">
        <v>29563808.7061905</v>
      </c>
      <c r="AM128">
        <v>1934.8125547618999</v>
      </c>
    </row>
    <row r="129" spans="1:39" ht="15" x14ac:dyDescent="0.25">
      <c r="A129" t="s">
        <v>283</v>
      </c>
      <c r="B129">
        <v>4299230.7</v>
      </c>
      <c r="C129">
        <v>0.42116902864072497</v>
      </c>
      <c r="D129">
        <v>4101789.65</v>
      </c>
      <c r="E129">
        <v>3.5446203532306102E-3</v>
      </c>
      <c r="F129">
        <v>0.72748775691406198</v>
      </c>
      <c r="G129">
        <v>96.294117647058798</v>
      </c>
      <c r="H129">
        <v>769.49387049999996</v>
      </c>
      <c r="I129">
        <v>418.40800000000002</v>
      </c>
      <c r="J129">
        <v>-241.8355</v>
      </c>
      <c r="K129">
        <v>19293.6893885268</v>
      </c>
      <c r="L129">
        <v>3871.5896357500001</v>
      </c>
      <c r="M129">
        <v>5653.5286824202403</v>
      </c>
      <c r="N129">
        <v>0.88790413807223501</v>
      </c>
      <c r="O129">
        <v>0.17469584945279901</v>
      </c>
      <c r="P129">
        <v>5.5816818343697602E-2</v>
      </c>
      <c r="Q129">
        <v>13212.500027508901</v>
      </c>
      <c r="R129">
        <v>289.74950000000001</v>
      </c>
      <c r="S129">
        <v>68959.646035627302</v>
      </c>
      <c r="T129">
        <v>13.8416114609344</v>
      </c>
      <c r="U129">
        <v>13.3618509635047</v>
      </c>
      <c r="V129">
        <v>46.741500000000002</v>
      </c>
      <c r="W129">
        <v>82.829811532578105</v>
      </c>
      <c r="X129">
        <v>0.117869636495986</v>
      </c>
      <c r="Y129">
        <v>0.162101028305002</v>
      </c>
      <c r="Z129">
        <v>0.28634256492821702</v>
      </c>
      <c r="AA129">
        <v>199.833007314611</v>
      </c>
      <c r="AB129">
        <v>12.1025108721868</v>
      </c>
      <c r="AC129">
        <v>1.59780908923349</v>
      </c>
      <c r="AD129">
        <v>4.1038329450978797</v>
      </c>
      <c r="AE129">
        <v>0.90043331089589596</v>
      </c>
      <c r="AF129">
        <v>13.55</v>
      </c>
      <c r="AG129">
        <v>0.136533955515561</v>
      </c>
      <c r="AH129">
        <v>133.107</v>
      </c>
      <c r="AI129">
        <v>3.94325949518243</v>
      </c>
      <c r="AJ129">
        <v>-91136.636000000901</v>
      </c>
      <c r="AK129">
        <v>0.69238994171006196</v>
      </c>
      <c r="AL129">
        <v>74697247.871999994</v>
      </c>
      <c r="AM129">
        <v>3871.5896357500001</v>
      </c>
    </row>
    <row r="130" spans="1:39" ht="15" x14ac:dyDescent="0.25">
      <c r="A130" t="s">
        <v>284</v>
      </c>
      <c r="B130">
        <v>1902490.3809523799</v>
      </c>
      <c r="C130">
        <v>0.42596198004405</v>
      </c>
      <c r="D130">
        <v>1695323.2857142901</v>
      </c>
      <c r="E130">
        <v>1.59564783002758E-3</v>
      </c>
      <c r="F130">
        <v>0.786540901879484</v>
      </c>
      <c r="G130">
        <v>184.52380952381</v>
      </c>
      <c r="H130">
        <v>169.954031714286</v>
      </c>
      <c r="I130">
        <v>15.699047619047599</v>
      </c>
      <c r="J130">
        <v>-16.901904761904799</v>
      </c>
      <c r="K130">
        <v>15658.1841275161</v>
      </c>
      <c r="L130">
        <v>7327.2669210000004</v>
      </c>
      <c r="M130">
        <v>9176.7687448582692</v>
      </c>
      <c r="N130">
        <v>0.27403554544068398</v>
      </c>
      <c r="O130">
        <v>0.12316580239868199</v>
      </c>
      <c r="P130">
        <v>6.7528291536838897E-2</v>
      </c>
      <c r="Q130">
        <v>12502.406652097499</v>
      </c>
      <c r="R130">
        <v>451.11142857142897</v>
      </c>
      <c r="S130">
        <v>84897.948032056302</v>
      </c>
      <c r="T130">
        <v>15.642846134520701</v>
      </c>
      <c r="U130">
        <v>16.2426984929286</v>
      </c>
      <c r="V130">
        <v>48.842380952380999</v>
      </c>
      <c r="W130">
        <v>150.018626818044</v>
      </c>
      <c r="X130">
        <v>0.116579367186712</v>
      </c>
      <c r="Y130">
        <v>0.15661006927270499</v>
      </c>
      <c r="Z130">
        <v>0.27982652120664597</v>
      </c>
      <c r="AA130">
        <v>164.92209216683901</v>
      </c>
      <c r="AB130">
        <v>8.1469323598320909</v>
      </c>
      <c r="AC130">
        <v>1.3784139499275601</v>
      </c>
      <c r="AD130">
        <v>4.1018867720807899</v>
      </c>
      <c r="AE130">
        <v>0.91657159852514203</v>
      </c>
      <c r="AF130">
        <v>26.3333333333333</v>
      </c>
      <c r="AG130">
        <v>0.11237947129381</v>
      </c>
      <c r="AH130">
        <v>140.89210526315799</v>
      </c>
      <c r="AI130">
        <v>4.5512244373969999</v>
      </c>
      <c r="AJ130">
        <v>280568.733333332</v>
      </c>
      <c r="AK130">
        <v>0.40956868092495802</v>
      </c>
      <c r="AL130">
        <v>114731694.600476</v>
      </c>
      <c r="AM130">
        <v>7327.2669210000004</v>
      </c>
    </row>
    <row r="131" spans="1:39" ht="15" x14ac:dyDescent="0.25">
      <c r="A131" t="s">
        <v>285</v>
      </c>
      <c r="B131">
        <v>1122021.4210526301</v>
      </c>
      <c r="C131">
        <v>0.39139439058562697</v>
      </c>
      <c r="D131">
        <v>1071913.7368421101</v>
      </c>
      <c r="E131">
        <v>5.4937247948508303E-3</v>
      </c>
      <c r="F131">
        <v>0.73434135935868095</v>
      </c>
      <c r="G131">
        <v>59.9444444444444</v>
      </c>
      <c r="H131">
        <v>79.209820380952394</v>
      </c>
      <c r="I131">
        <v>8.2109523809523797</v>
      </c>
      <c r="J131">
        <v>37.515714285714203</v>
      </c>
      <c r="K131">
        <v>14781.719580249601</v>
      </c>
      <c r="L131">
        <v>1830.6161632857099</v>
      </c>
      <c r="M131">
        <v>2297.9532076949699</v>
      </c>
      <c r="N131">
        <v>0.46610934772804702</v>
      </c>
      <c r="O131">
        <v>0.154381273236431</v>
      </c>
      <c r="P131">
        <v>2.79805248499953E-2</v>
      </c>
      <c r="Q131">
        <v>11775.546470724201</v>
      </c>
      <c r="R131">
        <v>122.52380952381</v>
      </c>
      <c r="S131">
        <v>71299.337500971596</v>
      </c>
      <c r="T131">
        <v>16.822386319471399</v>
      </c>
      <c r="U131">
        <v>14.940901449281</v>
      </c>
      <c r="V131">
        <v>14.7895238095238</v>
      </c>
      <c r="W131">
        <v>123.777897575504</v>
      </c>
      <c r="X131">
        <v>0.114015593293279</v>
      </c>
      <c r="Y131">
        <v>0.155353297914294</v>
      </c>
      <c r="Z131">
        <v>0.29300929168842299</v>
      </c>
      <c r="AA131">
        <v>187.09890832578</v>
      </c>
      <c r="AB131">
        <v>7.7029622202275903</v>
      </c>
      <c r="AC131">
        <v>1.4018657259262</v>
      </c>
      <c r="AD131">
        <v>3.4732838271164201</v>
      </c>
      <c r="AE131">
        <v>0.96469234137771998</v>
      </c>
      <c r="AF131">
        <v>21.761904761904798</v>
      </c>
      <c r="AG131">
        <v>6.7148591246488407E-2</v>
      </c>
      <c r="AH131">
        <v>49.599523809523802</v>
      </c>
      <c r="AI131">
        <v>4.2929758914755096</v>
      </c>
      <c r="AJ131">
        <v>4267.2980952381604</v>
      </c>
      <c r="AK131">
        <v>0.46511300583906001</v>
      </c>
      <c r="AL131">
        <v>27059654.784761898</v>
      </c>
      <c r="AM131">
        <v>1830.6161632857099</v>
      </c>
    </row>
    <row r="132" spans="1:39" ht="15" x14ac:dyDescent="0.25">
      <c r="A132" t="s">
        <v>286</v>
      </c>
      <c r="B132">
        <v>1550686.65</v>
      </c>
      <c r="C132">
        <v>0.51751043490770399</v>
      </c>
      <c r="D132">
        <v>1508773.9</v>
      </c>
      <c r="E132">
        <v>4.0558677947522097E-3</v>
      </c>
      <c r="F132">
        <v>0.70651177592712899</v>
      </c>
      <c r="G132">
        <v>83.05</v>
      </c>
      <c r="H132">
        <v>54.033717850000002</v>
      </c>
      <c r="I132">
        <v>2.407</v>
      </c>
      <c r="J132">
        <v>-43.227499999999999</v>
      </c>
      <c r="K132">
        <v>14668.304867700201</v>
      </c>
      <c r="L132">
        <v>1490.59811135</v>
      </c>
      <c r="M132">
        <v>1902.0660495841601</v>
      </c>
      <c r="N132">
        <v>0.513896081893087</v>
      </c>
      <c r="O132">
        <v>0.15961074731573699</v>
      </c>
      <c r="P132">
        <v>6.4382434989860397E-3</v>
      </c>
      <c r="Q132">
        <v>11495.1568255372</v>
      </c>
      <c r="R132">
        <v>106.2285</v>
      </c>
      <c r="S132">
        <v>64252.483118937002</v>
      </c>
      <c r="T132">
        <v>16.6245404952532</v>
      </c>
      <c r="U132">
        <v>14.0319981111472</v>
      </c>
      <c r="V132">
        <v>12.534000000000001</v>
      </c>
      <c r="W132">
        <v>118.92437460906299</v>
      </c>
      <c r="X132">
        <v>0.114649744879429</v>
      </c>
      <c r="Y132">
        <v>0.19018127853404601</v>
      </c>
      <c r="Z132">
        <v>0.31048809253036502</v>
      </c>
      <c r="AA132">
        <v>214.68305075885101</v>
      </c>
      <c r="AB132">
        <v>7.0989991161107397</v>
      </c>
      <c r="AC132">
        <v>1.38410482267294</v>
      </c>
      <c r="AD132">
        <v>3.1222896247462701</v>
      </c>
      <c r="AE132">
        <v>1.1879058357930301</v>
      </c>
      <c r="AF132">
        <v>69.05</v>
      </c>
      <c r="AG132">
        <v>2.21691157423267E-2</v>
      </c>
      <c r="AH132">
        <v>12.8935</v>
      </c>
      <c r="AI132">
        <v>4.3579833307545401</v>
      </c>
      <c r="AJ132">
        <v>-41960.700000000303</v>
      </c>
      <c r="AK132">
        <v>0.53691236387702401</v>
      </c>
      <c r="AL132">
        <v>21864547.532499999</v>
      </c>
      <c r="AM132">
        <v>1490.59811135</v>
      </c>
    </row>
    <row r="133" spans="1:39" ht="15" x14ac:dyDescent="0.25">
      <c r="A133" t="s">
        <v>287</v>
      </c>
      <c r="B133">
        <v>252632.65</v>
      </c>
      <c r="C133">
        <v>0.34677227639534802</v>
      </c>
      <c r="D133">
        <v>-65364.7</v>
      </c>
      <c r="E133">
        <v>5.89566229593838E-3</v>
      </c>
      <c r="F133">
        <v>0.75473777516690399</v>
      </c>
      <c r="G133">
        <v>107.611111111111</v>
      </c>
      <c r="H133">
        <v>110.1095557</v>
      </c>
      <c r="I133">
        <v>8.3215000000000003</v>
      </c>
      <c r="J133">
        <v>-31.273</v>
      </c>
      <c r="K133">
        <v>14557.313458360401</v>
      </c>
      <c r="L133">
        <v>2351.3603031500002</v>
      </c>
      <c r="M133">
        <v>3020.6954675192201</v>
      </c>
      <c r="N133">
        <v>0.48666596225895398</v>
      </c>
      <c r="O133">
        <v>0.150748627347813</v>
      </c>
      <c r="P133">
        <v>2.7047224606454898E-2</v>
      </c>
      <c r="Q133">
        <v>11331.658339796601</v>
      </c>
      <c r="R133">
        <v>158.184</v>
      </c>
      <c r="S133">
        <v>68576.686678172293</v>
      </c>
      <c r="T133">
        <v>15.085280432913599</v>
      </c>
      <c r="U133">
        <v>14.864716426124</v>
      </c>
      <c r="V133">
        <v>17.66</v>
      </c>
      <c r="W133">
        <v>133.14611003114399</v>
      </c>
      <c r="X133">
        <v>0.114088104052436</v>
      </c>
      <c r="Y133">
        <v>0.16855470735827099</v>
      </c>
      <c r="Z133">
        <v>0.28987433392749301</v>
      </c>
      <c r="AA133">
        <v>181.79113146860499</v>
      </c>
      <c r="AB133">
        <v>7.8811138234082101</v>
      </c>
      <c r="AC133">
        <v>1.3285278523695201</v>
      </c>
      <c r="AD133">
        <v>3.53529361880023</v>
      </c>
      <c r="AE133">
        <v>1.2146673941100701</v>
      </c>
      <c r="AF133">
        <v>45.2</v>
      </c>
      <c r="AG133">
        <v>3.1641505063369997E-2</v>
      </c>
      <c r="AH133">
        <v>30.736999999999998</v>
      </c>
      <c r="AI133">
        <v>4.2145539460346804</v>
      </c>
      <c r="AJ133">
        <v>-48291.837000000101</v>
      </c>
      <c r="AK133">
        <v>0.51036060490560797</v>
      </c>
      <c r="AL133">
        <v>34229488.986500002</v>
      </c>
      <c r="AM133">
        <v>2351.3603031500002</v>
      </c>
    </row>
    <row r="134" spans="1:39" ht="15" x14ac:dyDescent="0.25">
      <c r="A134" t="s">
        <v>289</v>
      </c>
      <c r="B134">
        <v>979723.23809523799</v>
      </c>
      <c r="C134">
        <v>0.45617554497018398</v>
      </c>
      <c r="D134">
        <v>470898.66666666698</v>
      </c>
      <c r="E134">
        <v>1.3574235054553E-3</v>
      </c>
      <c r="F134">
        <v>0.75214388854652403</v>
      </c>
      <c r="G134">
        <v>115.238095238095</v>
      </c>
      <c r="H134">
        <v>184.71856995238099</v>
      </c>
      <c r="I134">
        <v>131.49047619047599</v>
      </c>
      <c r="J134">
        <v>-3.2880952380952402</v>
      </c>
      <c r="K134">
        <v>16953.985085668101</v>
      </c>
      <c r="L134">
        <v>4302.5771259523799</v>
      </c>
      <c r="M134">
        <v>5763.4331548710097</v>
      </c>
      <c r="N134">
        <v>0.55181022982563099</v>
      </c>
      <c r="O134">
        <v>0.14798673185611599</v>
      </c>
      <c r="P134">
        <v>8.6768521112294897E-2</v>
      </c>
      <c r="Q134">
        <v>12656.662524433499</v>
      </c>
      <c r="R134">
        <v>301.433333333333</v>
      </c>
      <c r="S134">
        <v>78053.591057013298</v>
      </c>
      <c r="T134">
        <v>14.9689578363691</v>
      </c>
      <c r="U134">
        <v>14.273727057234501</v>
      </c>
      <c r="V134">
        <v>35.729999999999997</v>
      </c>
      <c r="W134">
        <v>120.419175089627</v>
      </c>
      <c r="X134">
        <v>0.116687110708402</v>
      </c>
      <c r="Y134">
        <v>0.15130062686617901</v>
      </c>
      <c r="Z134">
        <v>0.27296209322627502</v>
      </c>
      <c r="AA134">
        <v>187.44753494963899</v>
      </c>
      <c r="AB134">
        <v>7.9230894060144204</v>
      </c>
      <c r="AC134">
        <v>1.3494022828708201</v>
      </c>
      <c r="AD134">
        <v>3.7529356956334401</v>
      </c>
      <c r="AE134">
        <v>0.91548352954601497</v>
      </c>
      <c r="AF134">
        <v>20.285714285714299</v>
      </c>
      <c r="AG134">
        <v>0.15809069194018499</v>
      </c>
      <c r="AH134">
        <v>117.244736842105</v>
      </c>
      <c r="AI134">
        <v>3.8175692038221398</v>
      </c>
      <c r="AJ134">
        <v>224493.14849999899</v>
      </c>
      <c r="AK134">
        <v>0.49323053875360601</v>
      </c>
      <c r="AL134">
        <v>72945828.423333302</v>
      </c>
      <c r="AM134">
        <v>4302.5771259523799</v>
      </c>
    </row>
    <row r="135" spans="1:39" ht="15" x14ac:dyDescent="0.25">
      <c r="A135" t="s">
        <v>290</v>
      </c>
      <c r="B135">
        <v>1902913.9</v>
      </c>
      <c r="C135">
        <v>0.307271339115256</v>
      </c>
      <c r="D135">
        <v>2504287</v>
      </c>
      <c r="E135">
        <v>3.02408711022083E-2</v>
      </c>
      <c r="F135">
        <v>0.75750144598638802</v>
      </c>
      <c r="G135">
        <v>221.2</v>
      </c>
      <c r="H135">
        <v>1138.9493018999999</v>
      </c>
      <c r="I135">
        <v>594.90549999999996</v>
      </c>
      <c r="J135">
        <v>-98.876000000000005</v>
      </c>
      <c r="K135">
        <v>16767.967329756098</v>
      </c>
      <c r="L135">
        <v>8604.6650148499994</v>
      </c>
      <c r="M135">
        <v>11787.5820160111</v>
      </c>
      <c r="N135">
        <v>0.69974393552901903</v>
      </c>
      <c r="O135">
        <v>0.19108279263195299</v>
      </c>
      <c r="P135">
        <v>7.4374341481689393E-2</v>
      </c>
      <c r="Q135">
        <v>12240.2322763498</v>
      </c>
      <c r="R135">
        <v>569.51800000000003</v>
      </c>
      <c r="S135">
        <v>76374.270768439295</v>
      </c>
      <c r="T135">
        <v>14.6259644120116</v>
      </c>
      <c r="U135">
        <v>15.1086796463852</v>
      </c>
      <c r="V135">
        <v>69.892499999999998</v>
      </c>
      <c r="W135">
        <v>123.11285209214201</v>
      </c>
      <c r="X135">
        <v>0.116668303050122</v>
      </c>
      <c r="Y135">
        <v>0.148409108713771</v>
      </c>
      <c r="Z135">
        <v>0.27120158942414602</v>
      </c>
      <c r="AA135">
        <v>171.759678900848</v>
      </c>
      <c r="AB135">
        <v>9.8224149138544394</v>
      </c>
      <c r="AC135">
        <v>1.3582219262761599</v>
      </c>
      <c r="AD135">
        <v>3.7603772907391999</v>
      </c>
      <c r="AE135">
        <v>0.88672360910873804</v>
      </c>
      <c r="AF135">
        <v>36.049999999999997</v>
      </c>
      <c r="AG135">
        <v>0.104684387051869</v>
      </c>
      <c r="AH135">
        <v>106.319</v>
      </c>
      <c r="AI135">
        <v>4.1457919920550204</v>
      </c>
      <c r="AJ135">
        <v>-39118.350500000597</v>
      </c>
      <c r="AK135">
        <v>0.53023185587423305</v>
      </c>
      <c r="AL135">
        <v>144282741.85249999</v>
      </c>
      <c r="AM135">
        <v>8604.6650148499994</v>
      </c>
    </row>
    <row r="136" spans="1:39" ht="15" x14ac:dyDescent="0.25">
      <c r="A136" t="s">
        <v>291</v>
      </c>
      <c r="B136">
        <v>5314033.8</v>
      </c>
      <c r="C136">
        <v>0.38367920887978002</v>
      </c>
      <c r="D136">
        <v>4980472.8499999996</v>
      </c>
      <c r="E136">
        <v>1.7498611059962299E-3</v>
      </c>
      <c r="F136">
        <v>0.71152374172782296</v>
      </c>
      <c r="G136">
        <v>117.26315789473701</v>
      </c>
      <c r="H136">
        <v>1120.48534445</v>
      </c>
      <c r="I136">
        <v>560.80050000000006</v>
      </c>
      <c r="J136">
        <v>-352.41550000000001</v>
      </c>
      <c r="K136">
        <v>18958.624183998199</v>
      </c>
      <c r="L136">
        <v>4760.0776874499998</v>
      </c>
      <c r="M136">
        <v>6928.3770254914498</v>
      </c>
      <c r="N136">
        <v>0.89248267600771702</v>
      </c>
      <c r="O136">
        <v>0.17898766653458101</v>
      </c>
      <c r="P136">
        <v>6.8716969265522301E-2</v>
      </c>
      <c r="Q136">
        <v>13025.348307542299</v>
      </c>
      <c r="R136">
        <v>347.22050000000002</v>
      </c>
      <c r="S136">
        <v>68352.835029901704</v>
      </c>
      <c r="T136">
        <v>13.6324036167219</v>
      </c>
      <c r="U136">
        <v>13.709091736951001</v>
      </c>
      <c r="V136">
        <v>57.241</v>
      </c>
      <c r="W136">
        <v>83.158534746947097</v>
      </c>
      <c r="X136">
        <v>0.120299278141082</v>
      </c>
      <c r="Y136">
        <v>0.158450945071163</v>
      </c>
      <c r="Z136">
        <v>0.284435133723904</v>
      </c>
      <c r="AA136">
        <v>202.73482143880199</v>
      </c>
      <c r="AB136">
        <v>11.4557501687765</v>
      </c>
      <c r="AC136">
        <v>1.51581617995645</v>
      </c>
      <c r="AD136">
        <v>4.2479074550261702</v>
      </c>
      <c r="AE136">
        <v>0.88040322075838395</v>
      </c>
      <c r="AF136">
        <v>17.05</v>
      </c>
      <c r="AG136">
        <v>0.15248354276928</v>
      </c>
      <c r="AH136">
        <v>132.559</v>
      </c>
      <c r="AI136">
        <v>3.9709127677154399</v>
      </c>
      <c r="AJ136">
        <v>-94796.135999999897</v>
      </c>
      <c r="AK136">
        <v>0.67144895031720797</v>
      </c>
      <c r="AL136">
        <v>90244523.963</v>
      </c>
      <c r="AM136">
        <v>4760.0776874499998</v>
      </c>
    </row>
    <row r="137" spans="1:39" ht="15" x14ac:dyDescent="0.25">
      <c r="A137" t="s">
        <v>293</v>
      </c>
      <c r="B137">
        <v>2000562.5</v>
      </c>
      <c r="C137">
        <v>0.435655601633544</v>
      </c>
      <c r="D137">
        <v>1980240.4</v>
      </c>
      <c r="E137">
        <v>4.3788812298143302E-3</v>
      </c>
      <c r="F137">
        <v>0.719998848857481</v>
      </c>
      <c r="G137">
        <v>94.058823529411796</v>
      </c>
      <c r="H137">
        <v>378.10412085000002</v>
      </c>
      <c r="I137">
        <v>159.43299999999999</v>
      </c>
      <c r="J137">
        <v>-182.48400000000001</v>
      </c>
      <c r="K137">
        <v>17542.515137878301</v>
      </c>
      <c r="L137">
        <v>2956.6481763500001</v>
      </c>
      <c r="M137">
        <v>4286.5558898539202</v>
      </c>
      <c r="N137">
        <v>0.86705670280823099</v>
      </c>
      <c r="O137">
        <v>0.180508587636171</v>
      </c>
      <c r="P137">
        <v>3.8828045037040002E-2</v>
      </c>
      <c r="Q137">
        <v>12099.934475079801</v>
      </c>
      <c r="R137">
        <v>217.75899999999999</v>
      </c>
      <c r="S137">
        <v>68099.770581238903</v>
      </c>
      <c r="T137">
        <v>14.278629126695099</v>
      </c>
      <c r="U137">
        <v>13.577616430779001</v>
      </c>
      <c r="V137">
        <v>28.3995</v>
      </c>
      <c r="W137">
        <v>104.109163060969</v>
      </c>
      <c r="X137">
        <v>0.111384462778419</v>
      </c>
      <c r="Y137">
        <v>0.17333382032667399</v>
      </c>
      <c r="Z137">
        <v>0.28860204916480298</v>
      </c>
      <c r="AA137">
        <v>191.24566613064101</v>
      </c>
      <c r="AB137">
        <v>11.2029318963442</v>
      </c>
      <c r="AC137">
        <v>1.5246544379159701</v>
      </c>
      <c r="AD137">
        <v>4.0838739215042796</v>
      </c>
      <c r="AE137">
        <v>0.98158071639236399</v>
      </c>
      <c r="AF137">
        <v>14.2</v>
      </c>
      <c r="AG137">
        <v>8.2617245986347301E-2</v>
      </c>
      <c r="AH137">
        <v>117.831</v>
      </c>
      <c r="AI137">
        <v>3.8598856781585802</v>
      </c>
      <c r="AJ137">
        <v>-41005.9010000001</v>
      </c>
      <c r="AK137">
        <v>0.67788849339932999</v>
      </c>
      <c r="AL137">
        <v>51867045.391000003</v>
      </c>
      <c r="AM137">
        <v>2956.6481763500001</v>
      </c>
    </row>
    <row r="138" spans="1:39" ht="15" x14ac:dyDescent="0.25">
      <c r="A138" t="s">
        <v>295</v>
      </c>
      <c r="B138">
        <v>853410.14285714296</v>
      </c>
      <c r="C138">
        <v>0.38905957435953298</v>
      </c>
      <c r="D138">
        <v>757338.57142857101</v>
      </c>
      <c r="E138">
        <v>1.3729084805089099E-3</v>
      </c>
      <c r="F138">
        <v>0.80073084959821295</v>
      </c>
      <c r="G138">
        <v>137.857142857143</v>
      </c>
      <c r="H138">
        <v>105.389335428571</v>
      </c>
      <c r="I138">
        <v>14.2138095238095</v>
      </c>
      <c r="J138">
        <v>-34.520000000000003</v>
      </c>
      <c r="K138">
        <v>15475.5142146341</v>
      </c>
      <c r="L138">
        <v>5017.5252478095199</v>
      </c>
      <c r="M138">
        <v>6237.2953648446701</v>
      </c>
      <c r="N138">
        <v>0.257962649575736</v>
      </c>
      <c r="O138">
        <v>0.127184183979281</v>
      </c>
      <c r="P138">
        <v>2.2372663970617799E-2</v>
      </c>
      <c r="Q138">
        <v>12449.111153596201</v>
      </c>
      <c r="R138">
        <v>322.94380952380999</v>
      </c>
      <c r="S138">
        <v>82160.677647003293</v>
      </c>
      <c r="T138">
        <v>15.885116384687301</v>
      </c>
      <c r="U138">
        <v>15.536836749427099</v>
      </c>
      <c r="V138">
        <v>33.106666666666698</v>
      </c>
      <c r="W138">
        <v>151.55634055002599</v>
      </c>
      <c r="X138">
        <v>0.115373384075158</v>
      </c>
      <c r="Y138">
        <v>0.16607164670228799</v>
      </c>
      <c r="Z138">
        <v>0.287062083365344</v>
      </c>
      <c r="AA138">
        <v>176.243932472176</v>
      </c>
      <c r="AB138">
        <v>8.0225711715736292</v>
      </c>
      <c r="AC138">
        <v>1.2407052430966199</v>
      </c>
      <c r="AD138">
        <v>3.9778439179480398</v>
      </c>
      <c r="AE138">
        <v>0.95231248162109405</v>
      </c>
      <c r="AF138">
        <v>25.476190476190499</v>
      </c>
      <c r="AG138">
        <v>0.11897025991078</v>
      </c>
      <c r="AH138">
        <v>100.805263157895</v>
      </c>
      <c r="AI138">
        <v>4.79452509105848</v>
      </c>
      <c r="AJ138">
        <v>202802.935714286</v>
      </c>
      <c r="AK138">
        <v>0.40932445095166797</v>
      </c>
      <c r="AL138">
        <v>77648783.294761896</v>
      </c>
      <c r="AM138">
        <v>5017.5252478095199</v>
      </c>
    </row>
    <row r="139" spans="1:39" ht="15" x14ac:dyDescent="0.25">
      <c r="A139" t="s">
        <v>296</v>
      </c>
      <c r="B139">
        <v>1849571</v>
      </c>
      <c r="C139">
        <v>0.38661047193957299</v>
      </c>
      <c r="D139">
        <v>1556932.65</v>
      </c>
      <c r="E139">
        <v>9.8480750123270604E-4</v>
      </c>
      <c r="F139">
        <v>0.79026387331972303</v>
      </c>
      <c r="G139">
        <v>160.55000000000001</v>
      </c>
      <c r="H139">
        <v>101.9445226</v>
      </c>
      <c r="I139">
        <v>14.3955</v>
      </c>
      <c r="J139">
        <v>-15.523</v>
      </c>
      <c r="K139">
        <v>15273.307117218799</v>
      </c>
      <c r="L139">
        <v>5384.4583731499997</v>
      </c>
      <c r="M139">
        <v>6627.0681139378303</v>
      </c>
      <c r="N139">
        <v>0.23908592802378401</v>
      </c>
      <c r="O139">
        <v>0.13133195225842301</v>
      </c>
      <c r="P139">
        <v>3.2983755930886899E-2</v>
      </c>
      <c r="Q139">
        <v>12409.4825915609</v>
      </c>
      <c r="R139">
        <v>337.50549999999998</v>
      </c>
      <c r="S139">
        <v>82096.594388832207</v>
      </c>
      <c r="T139">
        <v>15.772187416205099</v>
      </c>
      <c r="U139">
        <v>15.9536907491878</v>
      </c>
      <c r="V139">
        <v>34.319000000000003</v>
      </c>
      <c r="W139">
        <v>156.894384252164</v>
      </c>
      <c r="X139">
        <v>0.11933419873697799</v>
      </c>
      <c r="Y139">
        <v>0.15948023211735199</v>
      </c>
      <c r="Z139">
        <v>0.28561181021481402</v>
      </c>
      <c r="AA139">
        <v>166.843810044062</v>
      </c>
      <c r="AB139">
        <v>8.2601951414881007</v>
      </c>
      <c r="AC139">
        <v>1.2185290698849001</v>
      </c>
      <c r="AD139">
        <v>3.77553065348655</v>
      </c>
      <c r="AE139">
        <v>0.94509863094276403</v>
      </c>
      <c r="AF139">
        <v>26.8</v>
      </c>
      <c r="AG139">
        <v>7.8405154044958805E-2</v>
      </c>
      <c r="AH139">
        <v>115.3305</v>
      </c>
      <c r="AI139">
        <v>4.5363591901442097</v>
      </c>
      <c r="AJ139">
        <v>235635.847000001</v>
      </c>
      <c r="AK139">
        <v>0.43976588674523398</v>
      </c>
      <c r="AL139">
        <v>82238486.393000007</v>
      </c>
      <c r="AM139">
        <v>5384.4583731499997</v>
      </c>
    </row>
    <row r="140" spans="1:39" ht="15" x14ac:dyDescent="0.25">
      <c r="A140" t="s">
        <v>297</v>
      </c>
      <c r="B140">
        <v>1321434.6000000001</v>
      </c>
      <c r="C140">
        <v>0.40665511380101399</v>
      </c>
      <c r="D140">
        <v>1352720.15</v>
      </c>
      <c r="E140">
        <v>4.0376700754003996E-3</v>
      </c>
      <c r="F140">
        <v>0.71149166251052998</v>
      </c>
      <c r="G140">
        <v>66.705882352941202</v>
      </c>
      <c r="H140">
        <v>150.87406899999999</v>
      </c>
      <c r="I140">
        <v>46.524000000000001</v>
      </c>
      <c r="J140">
        <v>-82.1845</v>
      </c>
      <c r="K140">
        <v>16482.335010504499</v>
      </c>
      <c r="L140">
        <v>2003.0665930499999</v>
      </c>
      <c r="M140">
        <v>2796.2618737528301</v>
      </c>
      <c r="N140">
        <v>0.87488104383569898</v>
      </c>
      <c r="O140">
        <v>0.18978745126049401</v>
      </c>
      <c r="P140">
        <v>1.9822590615692501E-2</v>
      </c>
      <c r="Q140">
        <v>11806.9108422562</v>
      </c>
      <c r="R140">
        <v>144.38800000000001</v>
      </c>
      <c r="S140">
        <v>66848.849128736503</v>
      </c>
      <c r="T140">
        <v>13.721015596864</v>
      </c>
      <c r="U140">
        <v>13.8728051711361</v>
      </c>
      <c r="V140">
        <v>18.445</v>
      </c>
      <c r="W140">
        <v>108.596725023041</v>
      </c>
      <c r="X140">
        <v>0.10882946690091</v>
      </c>
      <c r="Y140">
        <v>0.18462802666779701</v>
      </c>
      <c r="Z140">
        <v>0.29773628196072599</v>
      </c>
      <c r="AA140">
        <v>188.72125934884701</v>
      </c>
      <c r="AB140">
        <v>12.204490028007701</v>
      </c>
      <c r="AC140">
        <v>1.57537618850792</v>
      </c>
      <c r="AD140">
        <v>3.93964895756522</v>
      </c>
      <c r="AE140">
        <v>1.1176117468970099</v>
      </c>
      <c r="AF140">
        <v>12.15</v>
      </c>
      <c r="AG140">
        <v>4.1406764514196101E-2</v>
      </c>
      <c r="AH140">
        <v>97.592105263157904</v>
      </c>
      <c r="AI140">
        <v>3.9188174476972599</v>
      </c>
      <c r="AJ140">
        <v>-25342.817999999999</v>
      </c>
      <c r="AK140">
        <v>0.62998945602295997</v>
      </c>
      <c r="AL140">
        <v>33015214.635000002</v>
      </c>
      <c r="AM140">
        <v>2003.0665930499999</v>
      </c>
    </row>
    <row r="141" spans="1:39" ht="15" x14ac:dyDescent="0.25">
      <c r="A141" t="s">
        <v>298</v>
      </c>
      <c r="B141">
        <v>3185707.45</v>
      </c>
      <c r="C141">
        <v>0.40841374491558802</v>
      </c>
      <c r="D141">
        <v>2636356.35</v>
      </c>
      <c r="E141">
        <v>1.2519115525700601E-3</v>
      </c>
      <c r="F141">
        <v>0.80000592623951405</v>
      </c>
      <c r="G141">
        <v>129</v>
      </c>
      <c r="H141">
        <v>77.716660050000002</v>
      </c>
      <c r="I141">
        <v>4.5635000000000003</v>
      </c>
      <c r="J141">
        <v>-20.265000000000001</v>
      </c>
      <c r="K141">
        <v>15858.775230101301</v>
      </c>
      <c r="L141">
        <v>5559.6399070999996</v>
      </c>
      <c r="M141">
        <v>6800.3568591417998</v>
      </c>
      <c r="N141">
        <v>0.17491271078692</v>
      </c>
      <c r="O141">
        <v>0.124095064083004</v>
      </c>
      <c r="P141">
        <v>4.93136511862707E-2</v>
      </c>
      <c r="Q141">
        <v>12965.360711691699</v>
      </c>
      <c r="R141">
        <v>353.89</v>
      </c>
      <c r="S141">
        <v>86269.439978524402</v>
      </c>
      <c r="T141">
        <v>16.131001158552099</v>
      </c>
      <c r="U141">
        <v>15.7100791406934</v>
      </c>
      <c r="V141">
        <v>35.317999999999998</v>
      </c>
      <c r="W141">
        <v>157.41661212696101</v>
      </c>
      <c r="X141">
        <v>0.114459612391635</v>
      </c>
      <c r="Y141">
        <v>0.15480913956060599</v>
      </c>
      <c r="Z141">
        <v>0.27440979422121198</v>
      </c>
      <c r="AA141">
        <v>164.16080272293499</v>
      </c>
      <c r="AB141">
        <v>8.1621732200494801</v>
      </c>
      <c r="AC141">
        <v>1.4592666518348101</v>
      </c>
      <c r="AD141">
        <v>3.54349462916672</v>
      </c>
      <c r="AE141">
        <v>0.90059903141567399</v>
      </c>
      <c r="AF141">
        <v>22.95</v>
      </c>
      <c r="AG141">
        <v>0.141717302716275</v>
      </c>
      <c r="AH141">
        <v>134.963684210526</v>
      </c>
      <c r="AI141">
        <v>5.1584172508535699</v>
      </c>
      <c r="AJ141">
        <v>229809.07550000001</v>
      </c>
      <c r="AK141">
        <v>0.37399159763130901</v>
      </c>
      <c r="AL141">
        <v>88169079.647</v>
      </c>
      <c r="AM141">
        <v>5559.6399070999996</v>
      </c>
    </row>
    <row r="142" spans="1:39" ht="15" x14ac:dyDescent="0.25">
      <c r="A142" t="s">
        <v>299</v>
      </c>
      <c r="B142">
        <v>624861.05000000005</v>
      </c>
      <c r="C142">
        <v>0.400457151856284</v>
      </c>
      <c r="D142">
        <v>751377</v>
      </c>
      <c r="E142">
        <v>6.8452472202360198E-4</v>
      </c>
      <c r="F142">
        <v>0.79693309544800595</v>
      </c>
      <c r="G142">
        <v>226.35</v>
      </c>
      <c r="H142">
        <v>171.73266835000001</v>
      </c>
      <c r="I142">
        <v>8.1140000000000008</v>
      </c>
      <c r="J142">
        <v>-24.473499999999898</v>
      </c>
      <c r="K142">
        <v>15123.250443999999</v>
      </c>
      <c r="L142">
        <v>7054.9356986499997</v>
      </c>
      <c r="M142">
        <v>8843.6292662715096</v>
      </c>
      <c r="N142">
        <v>0.30494243773358198</v>
      </c>
      <c r="O142">
        <v>0.14689098571065701</v>
      </c>
      <c r="P142">
        <v>5.4157771809757699E-2</v>
      </c>
      <c r="Q142">
        <v>12064.4541086673</v>
      </c>
      <c r="R142">
        <v>435.94650000000001</v>
      </c>
      <c r="S142">
        <v>83416.476995456993</v>
      </c>
      <c r="T142">
        <v>15.3138057078105</v>
      </c>
      <c r="U142">
        <v>16.183030942214199</v>
      </c>
      <c r="V142">
        <v>44.307499999999997</v>
      </c>
      <c r="W142">
        <v>159.22667039778801</v>
      </c>
      <c r="X142">
        <v>0.117978376456645</v>
      </c>
      <c r="Y142">
        <v>0.15842072535401799</v>
      </c>
      <c r="Z142">
        <v>0.28321632301364702</v>
      </c>
      <c r="AA142">
        <v>159.79311479985901</v>
      </c>
      <c r="AB142">
        <v>7.2242566820376402</v>
      </c>
      <c r="AC142">
        <v>1.28468395083729</v>
      </c>
      <c r="AD142">
        <v>3.91230154892957</v>
      </c>
      <c r="AE142">
        <v>0.91331902966924094</v>
      </c>
      <c r="AF142">
        <v>30.95</v>
      </c>
      <c r="AG142">
        <v>8.7084966238234598E-2</v>
      </c>
      <c r="AH142">
        <v>121.8065</v>
      </c>
      <c r="AI142">
        <v>4.4530509076480298</v>
      </c>
      <c r="AJ142">
        <v>353239.336000001</v>
      </c>
      <c r="AK142">
        <v>0.44111056423408201</v>
      </c>
      <c r="AL142">
        <v>106693559.43700001</v>
      </c>
      <c r="AM142">
        <v>7054.9356986499997</v>
      </c>
    </row>
    <row r="143" spans="1:39" ht="15" x14ac:dyDescent="0.25">
      <c r="A143" t="s">
        <v>300</v>
      </c>
      <c r="B143">
        <v>1842642.8947368399</v>
      </c>
      <c r="C143">
        <v>0.438520885703715</v>
      </c>
      <c r="D143">
        <v>1823715.2631578899</v>
      </c>
      <c r="E143">
        <v>3.56634667910837E-3</v>
      </c>
      <c r="F143">
        <v>0.78186924251835299</v>
      </c>
      <c r="G143">
        <v>115.3</v>
      </c>
      <c r="H143">
        <v>112.6724691</v>
      </c>
      <c r="I143">
        <v>15.805</v>
      </c>
      <c r="J143">
        <v>-12.398999999999999</v>
      </c>
      <c r="K143">
        <v>14741.332144203399</v>
      </c>
      <c r="L143">
        <v>3043.4804329499998</v>
      </c>
      <c r="M143">
        <v>3833.02806193775</v>
      </c>
      <c r="N143">
        <v>0.39336946146867802</v>
      </c>
      <c r="O143">
        <v>0.145803518644567</v>
      </c>
      <c r="P143">
        <v>2.8763406724171998E-2</v>
      </c>
      <c r="Q143">
        <v>11704.8336749768</v>
      </c>
      <c r="R143">
        <v>200.36250000000001</v>
      </c>
      <c r="S143">
        <v>75220.631462973397</v>
      </c>
      <c r="T143">
        <v>16.304697735354701</v>
      </c>
      <c r="U143">
        <v>15.189870524424499</v>
      </c>
      <c r="V143">
        <v>24.100999999999999</v>
      </c>
      <c r="W143">
        <v>126.280255298535</v>
      </c>
      <c r="X143">
        <v>0.120299585612702</v>
      </c>
      <c r="Y143">
        <v>0.16033812392967201</v>
      </c>
      <c r="Z143">
        <v>0.28701044412169902</v>
      </c>
      <c r="AA143">
        <v>173.76193527467601</v>
      </c>
      <c r="AB143">
        <v>7.61380568792835</v>
      </c>
      <c r="AC143">
        <v>1.2815222541820499</v>
      </c>
      <c r="AD143">
        <v>3.6570898590417702</v>
      </c>
      <c r="AE143">
        <v>1.0686783104031701</v>
      </c>
      <c r="AF143">
        <v>24.8</v>
      </c>
      <c r="AG143">
        <v>6.45853793103153E-2</v>
      </c>
      <c r="AH143">
        <v>73.534000000000006</v>
      </c>
      <c r="AI143">
        <v>4.3790253230413398</v>
      </c>
      <c r="AJ143">
        <v>85403.794999999896</v>
      </c>
      <c r="AK143">
        <v>0.45078105923734502</v>
      </c>
      <c r="AL143">
        <v>44864955.936499998</v>
      </c>
      <c r="AM143">
        <v>3043.4804329499998</v>
      </c>
    </row>
    <row r="144" spans="1:39" ht="15" x14ac:dyDescent="0.25">
      <c r="A144" t="s">
        <v>301</v>
      </c>
      <c r="B144">
        <v>1162336.0952381</v>
      </c>
      <c r="C144">
        <v>0.35945261968053099</v>
      </c>
      <c r="D144">
        <v>866839.90476190497</v>
      </c>
      <c r="E144">
        <v>9.2556433809443499E-3</v>
      </c>
      <c r="F144">
        <v>0.72883872898553403</v>
      </c>
      <c r="G144">
        <v>95.1111111111111</v>
      </c>
      <c r="H144">
        <v>88.223812238095206</v>
      </c>
      <c r="I144">
        <v>9.4904761904761905</v>
      </c>
      <c r="J144">
        <v>-59.21</v>
      </c>
      <c r="K144">
        <v>14688.008603869799</v>
      </c>
      <c r="L144">
        <v>2260.6038673333301</v>
      </c>
      <c r="M144">
        <v>2899.9703965005501</v>
      </c>
      <c r="N144">
        <v>0.52600000830869398</v>
      </c>
      <c r="O144">
        <v>0.16758360013703699</v>
      </c>
      <c r="P144">
        <v>2.1700718047839899E-2</v>
      </c>
      <c r="Q144">
        <v>11449.6924152746</v>
      </c>
      <c r="R144">
        <v>148.65857142857101</v>
      </c>
      <c r="S144">
        <v>68843.137102276494</v>
      </c>
      <c r="T144">
        <v>16.528126131147399</v>
      </c>
      <c r="U144">
        <v>15.2066836483729</v>
      </c>
      <c r="V144">
        <v>16.720952380952401</v>
      </c>
      <c r="W144">
        <v>135.19587974596999</v>
      </c>
      <c r="X144">
        <v>0.114744608337153</v>
      </c>
      <c r="Y144">
        <v>0.15860230522001301</v>
      </c>
      <c r="Z144">
        <v>0.29613971133774197</v>
      </c>
      <c r="AA144">
        <v>186.43421381874501</v>
      </c>
      <c r="AB144">
        <v>7.9752028781998598</v>
      </c>
      <c r="AC144">
        <v>1.3341404268127599</v>
      </c>
      <c r="AD144">
        <v>3.4612031819104199</v>
      </c>
      <c r="AE144">
        <v>1.1735791313967801</v>
      </c>
      <c r="AF144">
        <v>43.857142857142897</v>
      </c>
      <c r="AG144">
        <v>3.6606156799427698E-2</v>
      </c>
      <c r="AH144">
        <v>31.1933333333333</v>
      </c>
      <c r="AI144">
        <v>4.17543549691168</v>
      </c>
      <c r="AJ144">
        <v>-37519.869523809502</v>
      </c>
      <c r="AK144">
        <v>0.48289503849345899</v>
      </c>
      <c r="AL144">
        <v>33203769.053333301</v>
      </c>
      <c r="AM144">
        <v>2260.6038673333301</v>
      </c>
    </row>
    <row r="145" spans="1:39" ht="15" x14ac:dyDescent="0.25">
      <c r="A145" t="s">
        <v>302</v>
      </c>
      <c r="B145">
        <v>15815300</v>
      </c>
      <c r="C145">
        <v>0.355602003496096</v>
      </c>
      <c r="D145">
        <v>13138484.6315789</v>
      </c>
      <c r="E145">
        <v>2.03728767488555E-2</v>
      </c>
      <c r="F145">
        <v>0.748911279716581</v>
      </c>
      <c r="G145">
        <v>283.35000000000002</v>
      </c>
      <c r="H145">
        <v>3482.0176406</v>
      </c>
      <c r="I145">
        <v>1296.6375</v>
      </c>
      <c r="J145">
        <v>-209.43450000000001</v>
      </c>
      <c r="K145">
        <v>20247.3693251394</v>
      </c>
      <c r="L145">
        <v>12755.308790700001</v>
      </c>
      <c r="M145">
        <v>18740.9180702597</v>
      </c>
      <c r="N145">
        <v>0.91830444430637603</v>
      </c>
      <c r="O145">
        <v>0.20463930910893699</v>
      </c>
      <c r="P145">
        <v>0.125204881826491</v>
      </c>
      <c r="Q145">
        <v>13780.618802839799</v>
      </c>
      <c r="R145">
        <v>877.77099999999996</v>
      </c>
      <c r="S145">
        <v>76752.285847333798</v>
      </c>
      <c r="T145">
        <v>13.3970021793839</v>
      </c>
      <c r="U145">
        <v>14.531476650174101</v>
      </c>
      <c r="V145">
        <v>137.71199999999999</v>
      </c>
      <c r="W145">
        <v>92.623074174363893</v>
      </c>
      <c r="X145">
        <v>0.116276887919712</v>
      </c>
      <c r="Y145">
        <v>0.15603049460740501</v>
      </c>
      <c r="Z145">
        <v>0.27968302132560302</v>
      </c>
      <c r="AA145">
        <v>196.03610081342299</v>
      </c>
      <c r="AB145">
        <v>10.9491611988957</v>
      </c>
      <c r="AC145">
        <v>1.4911313428788899</v>
      </c>
      <c r="AD145">
        <v>4.22705341489565</v>
      </c>
      <c r="AE145">
        <v>0.820492983243297</v>
      </c>
      <c r="AF145">
        <v>43.1</v>
      </c>
      <c r="AG145">
        <v>0.183486083298049</v>
      </c>
      <c r="AH145">
        <v>127.697</v>
      </c>
      <c r="AI145">
        <v>3.8042314452767201</v>
      </c>
      <c r="AJ145">
        <v>272151.29900000402</v>
      </c>
      <c r="AK145">
        <v>0.62084563437238305</v>
      </c>
      <c r="AL145">
        <v>258261447.94150001</v>
      </c>
      <c r="AM145">
        <v>12755.308790700001</v>
      </c>
    </row>
    <row r="146" spans="1:39" ht="15" x14ac:dyDescent="0.25">
      <c r="A146" t="s">
        <v>303</v>
      </c>
      <c r="B146">
        <v>861053.52380952402</v>
      </c>
      <c r="C146">
        <v>0.48720529950897101</v>
      </c>
      <c r="D146">
        <v>881061.04761904804</v>
      </c>
      <c r="E146">
        <v>6.2310173922114796E-3</v>
      </c>
      <c r="F146">
        <v>0.72187068829611101</v>
      </c>
      <c r="G146">
        <v>29.473684210526301</v>
      </c>
      <c r="H146">
        <v>52.039088523809497</v>
      </c>
      <c r="I146">
        <v>1.97857142857143</v>
      </c>
      <c r="J146">
        <v>73.181904761904804</v>
      </c>
      <c r="K146">
        <v>15137.3806240903</v>
      </c>
      <c r="L146">
        <v>1193.7862253333301</v>
      </c>
      <c r="M146">
        <v>1518.46468095316</v>
      </c>
      <c r="N146">
        <v>0.486759092925723</v>
      </c>
      <c r="O146">
        <v>0.15473378888278499</v>
      </c>
      <c r="P146">
        <v>7.4698857110507399E-3</v>
      </c>
      <c r="Q146">
        <v>11900.702534169801</v>
      </c>
      <c r="R146">
        <v>83.965714285714299</v>
      </c>
      <c r="S146">
        <v>66383.636518306797</v>
      </c>
      <c r="T146">
        <v>16.6076856766934</v>
      </c>
      <c r="U146">
        <v>14.217543856902999</v>
      </c>
      <c r="V146">
        <v>12.138571428571399</v>
      </c>
      <c r="W146">
        <v>98.346517327684296</v>
      </c>
      <c r="X146">
        <v>0.112092813728065</v>
      </c>
      <c r="Y146">
        <v>0.15476479730457199</v>
      </c>
      <c r="Z146">
        <v>0.29980547498035098</v>
      </c>
      <c r="AA146">
        <v>198.08811001888401</v>
      </c>
      <c r="AB146">
        <v>7.8430307379904702</v>
      </c>
      <c r="AC146">
        <v>1.5209036337699899</v>
      </c>
      <c r="AD146">
        <v>3.6254776386173702</v>
      </c>
      <c r="AE146">
        <v>0.91500068463894102</v>
      </c>
      <c r="AF146">
        <v>14.2380952380952</v>
      </c>
      <c r="AG146">
        <v>3.02354924956286E-2</v>
      </c>
      <c r="AH146">
        <v>44.647500000000001</v>
      </c>
      <c r="AI146">
        <v>4.3337328984958496</v>
      </c>
      <c r="AJ146">
        <v>3765.7875000000899</v>
      </c>
      <c r="AK146">
        <v>0.47592893547482901</v>
      </c>
      <c r="AL146">
        <v>18070796.4766667</v>
      </c>
      <c r="AM146">
        <v>1193.7862253333301</v>
      </c>
    </row>
    <row r="147" spans="1:39" ht="15" x14ac:dyDescent="0.25">
      <c r="A147" t="s">
        <v>304</v>
      </c>
      <c r="B147">
        <v>1942098.8947368399</v>
      </c>
      <c r="C147">
        <v>0.37634012387418903</v>
      </c>
      <c r="D147">
        <v>1918169.68421053</v>
      </c>
      <c r="E147">
        <v>3.0400640611267099E-3</v>
      </c>
      <c r="F147">
        <v>0.78183132558507296</v>
      </c>
      <c r="G147">
        <v>146.30000000000001</v>
      </c>
      <c r="H147">
        <v>138.6125169</v>
      </c>
      <c r="I147">
        <v>16.426500000000001</v>
      </c>
      <c r="J147">
        <v>-63.102499999999999</v>
      </c>
      <c r="K147">
        <v>14590.4838998262</v>
      </c>
      <c r="L147">
        <v>3662.9939863499999</v>
      </c>
      <c r="M147">
        <v>4634.5595847954501</v>
      </c>
      <c r="N147">
        <v>0.39054464085415702</v>
      </c>
      <c r="O147">
        <v>0.14031675405838101</v>
      </c>
      <c r="P147">
        <v>2.9345676596950001E-2</v>
      </c>
      <c r="Q147">
        <v>11531.808752299999</v>
      </c>
      <c r="R147">
        <v>233.011</v>
      </c>
      <c r="S147">
        <v>74154.1778843059</v>
      </c>
      <c r="T147">
        <v>15.229753101784899</v>
      </c>
      <c r="U147">
        <v>15.720262074966399</v>
      </c>
      <c r="V147">
        <v>25.172000000000001</v>
      </c>
      <c r="W147">
        <v>145.51859154417599</v>
      </c>
      <c r="X147">
        <v>0.119229446325089</v>
      </c>
      <c r="Y147">
        <v>0.166158264732507</v>
      </c>
      <c r="Z147">
        <v>0.29159794201554001</v>
      </c>
      <c r="AA147">
        <v>165.53434219645001</v>
      </c>
      <c r="AB147">
        <v>7.5836532732757398</v>
      </c>
      <c r="AC147">
        <v>1.2604020359154799</v>
      </c>
      <c r="AD147">
        <v>3.6608911228523802</v>
      </c>
      <c r="AE147">
        <v>1.03550784285546</v>
      </c>
      <c r="AF147">
        <v>32.35</v>
      </c>
      <c r="AG147">
        <v>6.8074336990201503E-2</v>
      </c>
      <c r="AH147">
        <v>67.765000000000001</v>
      </c>
      <c r="AI147">
        <v>4.8264907577175098</v>
      </c>
      <c r="AJ147">
        <v>-23505.0255000002</v>
      </c>
      <c r="AK147">
        <v>0.44852099903645298</v>
      </c>
      <c r="AL147">
        <v>53444854.783</v>
      </c>
      <c r="AM147">
        <v>3662.9939863499999</v>
      </c>
    </row>
    <row r="148" spans="1:39" ht="15" x14ac:dyDescent="0.25">
      <c r="A148" t="s">
        <v>305</v>
      </c>
      <c r="B148">
        <v>2481086.8125</v>
      </c>
      <c r="C148">
        <v>0.46063982244409801</v>
      </c>
      <c r="D148">
        <v>1767603.125</v>
      </c>
      <c r="E148">
        <v>3.8787700287609399E-3</v>
      </c>
      <c r="F148">
        <v>0.777537415185106</v>
      </c>
      <c r="G148">
        <v>76.6875</v>
      </c>
      <c r="H148">
        <v>35.152154625000001</v>
      </c>
      <c r="I148">
        <v>1.0625</v>
      </c>
      <c r="J148">
        <v>-4.6362500000000004</v>
      </c>
      <c r="K148">
        <v>16234.271694617801</v>
      </c>
      <c r="L148">
        <v>4542.5388275625</v>
      </c>
      <c r="M148">
        <v>5446.7797491020601</v>
      </c>
      <c r="N148">
        <v>0.13019239890126499</v>
      </c>
      <c r="O148">
        <v>0.12202008796255499</v>
      </c>
      <c r="P148">
        <v>4.52745977788057E-2</v>
      </c>
      <c r="Q148">
        <v>13539.157613662899</v>
      </c>
      <c r="R148">
        <v>298.78625</v>
      </c>
      <c r="S148">
        <v>86869.675800844299</v>
      </c>
      <c r="T148">
        <v>15.5694497320409</v>
      </c>
      <c r="U148">
        <v>15.203306134611299</v>
      </c>
      <c r="V148">
        <v>32.170625000000001</v>
      </c>
      <c r="W148">
        <v>141.201447828959</v>
      </c>
      <c r="X148">
        <v>0.114693833511412</v>
      </c>
      <c r="Y148">
        <v>0.145414607533493</v>
      </c>
      <c r="Z148">
        <v>0.26991213438671802</v>
      </c>
      <c r="AA148">
        <v>168.110863547592</v>
      </c>
      <c r="AB148">
        <v>7.9369813744874298</v>
      </c>
      <c r="AC148">
        <v>1.3481692163999801</v>
      </c>
      <c r="AD148">
        <v>3.5119684014325299</v>
      </c>
      <c r="AE148">
        <v>0.88054660601214496</v>
      </c>
      <c r="AF148">
        <v>19.3125</v>
      </c>
      <c r="AG148">
        <v>0.15110482266279601</v>
      </c>
      <c r="AH148">
        <v>130.08714285714299</v>
      </c>
      <c r="AI148">
        <v>5.68318584019962</v>
      </c>
      <c r="AJ148">
        <v>112729.48071428599</v>
      </c>
      <c r="AK148">
        <v>0.36223984078736599</v>
      </c>
      <c r="AL148">
        <v>73744809.510000005</v>
      </c>
      <c r="AM148">
        <v>4542.5388275625</v>
      </c>
    </row>
    <row r="149" spans="1:39" ht="15" x14ac:dyDescent="0.25">
      <c r="A149" t="s">
        <v>306</v>
      </c>
      <c r="B149">
        <v>1197152.2</v>
      </c>
      <c r="C149">
        <v>0.39756596106297698</v>
      </c>
      <c r="D149">
        <v>847531</v>
      </c>
      <c r="E149">
        <v>1.08131131251539E-2</v>
      </c>
      <c r="F149">
        <v>0.72117428673627704</v>
      </c>
      <c r="G149">
        <v>89.315789473684205</v>
      </c>
      <c r="H149">
        <v>79.911836050000005</v>
      </c>
      <c r="I149">
        <v>11.2575</v>
      </c>
      <c r="J149">
        <v>-63.814500000000002</v>
      </c>
      <c r="K149">
        <v>14183.940313589401</v>
      </c>
      <c r="L149">
        <v>2084.4174266</v>
      </c>
      <c r="M149">
        <v>2649.1812632965598</v>
      </c>
      <c r="N149">
        <v>0.53437452404477004</v>
      </c>
      <c r="O149">
        <v>0.170075063888837</v>
      </c>
      <c r="P149">
        <v>2.4647852941722299E-2</v>
      </c>
      <c r="Q149">
        <v>11160.147014897</v>
      </c>
      <c r="R149">
        <v>137.38650000000001</v>
      </c>
      <c r="S149">
        <v>65396.577786027003</v>
      </c>
      <c r="T149">
        <v>15.228206555957099</v>
      </c>
      <c r="U149">
        <v>15.1719231991498</v>
      </c>
      <c r="V149">
        <v>17.137499999999999</v>
      </c>
      <c r="W149">
        <v>121.629025622174</v>
      </c>
      <c r="X149">
        <v>0.11099095004753599</v>
      </c>
      <c r="Y149">
        <v>0.16974319587369699</v>
      </c>
      <c r="Z149">
        <v>0.28745604761308402</v>
      </c>
      <c r="AA149">
        <v>185.072454814987</v>
      </c>
      <c r="AB149">
        <v>8.9022357542384594</v>
      </c>
      <c r="AC149">
        <v>1.3828596106600299</v>
      </c>
      <c r="AD149">
        <v>3.4779380586660502</v>
      </c>
      <c r="AE149">
        <v>1.31694527417758</v>
      </c>
      <c r="AF149">
        <v>62.45</v>
      </c>
      <c r="AG149">
        <v>2.5919930743595301E-2</v>
      </c>
      <c r="AH149">
        <v>20.305</v>
      </c>
      <c r="AI149">
        <v>4.0858728413690901</v>
      </c>
      <c r="AJ149">
        <v>6426.2920000001304</v>
      </c>
      <c r="AK149">
        <v>0.49355916919742598</v>
      </c>
      <c r="AL149">
        <v>29565252.3675</v>
      </c>
      <c r="AM149">
        <v>2084.4174266</v>
      </c>
    </row>
    <row r="150" spans="1:39" ht="15" x14ac:dyDescent="0.25">
      <c r="A150" t="s">
        <v>308</v>
      </c>
      <c r="B150">
        <v>1137986.31578947</v>
      </c>
      <c r="C150">
        <v>0.46103897024860602</v>
      </c>
      <c r="D150">
        <v>1021446.21052632</v>
      </c>
      <c r="E150">
        <v>8.5971841954930403E-4</v>
      </c>
      <c r="F150">
        <v>0.79028490174444899</v>
      </c>
      <c r="G150">
        <v>106.6</v>
      </c>
      <c r="H150">
        <v>101.2655997</v>
      </c>
      <c r="I150">
        <v>9.4320000000000004</v>
      </c>
      <c r="J150">
        <v>-12.882</v>
      </c>
      <c r="K150">
        <v>14653.6306955745</v>
      </c>
      <c r="L150">
        <v>2810.6257989999999</v>
      </c>
      <c r="M150">
        <v>3506.8311633387698</v>
      </c>
      <c r="N150">
        <v>0.41217731960696302</v>
      </c>
      <c r="O150">
        <v>0.143441753094077</v>
      </c>
      <c r="P150">
        <v>2.71994783073576E-2</v>
      </c>
      <c r="Q150">
        <v>11744.469740250601</v>
      </c>
      <c r="R150">
        <v>184.21250000000001</v>
      </c>
      <c r="S150">
        <v>74393.941893194002</v>
      </c>
      <c r="T150">
        <v>15.746217004817799</v>
      </c>
      <c r="U150">
        <v>15.257519435434601</v>
      </c>
      <c r="V150">
        <v>21.432500000000001</v>
      </c>
      <c r="W150">
        <v>131.13849522920799</v>
      </c>
      <c r="X150">
        <v>0.11428046189517201</v>
      </c>
      <c r="Y150">
        <v>0.16164001302834899</v>
      </c>
      <c r="Z150">
        <v>0.28170033879356998</v>
      </c>
      <c r="AA150">
        <v>169.96567105089699</v>
      </c>
      <c r="AB150">
        <v>8.0773717019471505</v>
      </c>
      <c r="AC150">
        <v>1.2333966063922901</v>
      </c>
      <c r="AD150">
        <v>3.6314232141724498</v>
      </c>
      <c r="AE150">
        <v>1.09846046879579</v>
      </c>
      <c r="AF150">
        <v>32.200000000000003</v>
      </c>
      <c r="AG150">
        <v>6.5486123085800693E-2</v>
      </c>
      <c r="AH150">
        <v>58.192999999999998</v>
      </c>
      <c r="AI150">
        <v>4.5170103698146198</v>
      </c>
      <c r="AJ150">
        <v>85459.8915000001</v>
      </c>
      <c r="AK150">
        <v>0.48709782807420299</v>
      </c>
      <c r="AL150">
        <v>41185872.482000001</v>
      </c>
      <c r="AM150">
        <v>2810.6257989999999</v>
      </c>
    </row>
    <row r="151" spans="1:39" ht="15" x14ac:dyDescent="0.25">
      <c r="A151" t="s">
        <v>309</v>
      </c>
      <c r="B151">
        <v>1584818.2</v>
      </c>
      <c r="C151">
        <v>0.48864872128635001</v>
      </c>
      <c r="D151">
        <v>1164770.95</v>
      </c>
      <c r="E151">
        <v>5.5788812686881697E-3</v>
      </c>
      <c r="F151">
        <v>0.726722750877136</v>
      </c>
      <c r="G151">
        <v>100.5</v>
      </c>
      <c r="H151">
        <v>70.215069700000001</v>
      </c>
      <c r="I151">
        <v>8.9209999999999994</v>
      </c>
      <c r="J151">
        <v>-28.624500000000001</v>
      </c>
      <c r="K151">
        <v>14172.974833669599</v>
      </c>
      <c r="L151">
        <v>1953.0607032999999</v>
      </c>
      <c r="M151">
        <v>2480.8540199607201</v>
      </c>
      <c r="N151">
        <v>0.51143484926621297</v>
      </c>
      <c r="O151">
        <v>0.17026797049273301</v>
      </c>
      <c r="P151">
        <v>1.05403261225915E-2</v>
      </c>
      <c r="Q151">
        <v>11157.7222898985</v>
      </c>
      <c r="R151">
        <v>130.72049999999999</v>
      </c>
      <c r="S151">
        <v>64901.845349428702</v>
      </c>
      <c r="T151">
        <v>15.5358187889428</v>
      </c>
      <c r="U151">
        <v>14.940737706021601</v>
      </c>
      <c r="V151">
        <v>15.736499999999999</v>
      </c>
      <c r="W151">
        <v>124.11023437867399</v>
      </c>
      <c r="X151">
        <v>0.113109534737423</v>
      </c>
      <c r="Y151">
        <v>0.17804560710190601</v>
      </c>
      <c r="Z151">
        <v>0.29637751365790599</v>
      </c>
      <c r="AA151">
        <v>180.81880373881799</v>
      </c>
      <c r="AB151">
        <v>8.4380952221165995</v>
      </c>
      <c r="AC151">
        <v>1.42209005179384</v>
      </c>
      <c r="AD151">
        <v>3.47243560740886</v>
      </c>
      <c r="AE151">
        <v>1.30277276102575</v>
      </c>
      <c r="AF151">
        <v>84.7</v>
      </c>
      <c r="AG151">
        <v>2.60575228140392E-2</v>
      </c>
      <c r="AH151">
        <v>15.151999999999999</v>
      </c>
      <c r="AI151">
        <v>4.1583401713904999</v>
      </c>
      <c r="AJ151">
        <v>27937.825999999899</v>
      </c>
      <c r="AK151">
        <v>0.51275572431694605</v>
      </c>
      <c r="AL151">
        <v>27680680.1965</v>
      </c>
      <c r="AM151">
        <v>1953.0607032999999</v>
      </c>
    </row>
    <row r="152" spans="1:39" ht="15" x14ac:dyDescent="0.25">
      <c r="A152" t="s">
        <v>311</v>
      </c>
      <c r="B152">
        <v>515820.1</v>
      </c>
      <c r="C152">
        <v>0.370161988511374</v>
      </c>
      <c r="D152">
        <v>470346.35</v>
      </c>
      <c r="E152">
        <v>2.5404013666994402E-3</v>
      </c>
      <c r="F152">
        <v>0.80883826373141099</v>
      </c>
      <c r="G152">
        <v>168.85</v>
      </c>
      <c r="H152">
        <v>91.306467150000003</v>
      </c>
      <c r="I152">
        <v>8.1854999999999993</v>
      </c>
      <c r="J152">
        <v>-38.283000000000001</v>
      </c>
      <c r="K152">
        <v>14151.635028825</v>
      </c>
      <c r="L152">
        <v>4285.4165890000004</v>
      </c>
      <c r="M152">
        <v>5228.3228408479999</v>
      </c>
      <c r="N152">
        <v>0.25541064010194903</v>
      </c>
      <c r="O152">
        <v>0.13053414908036601</v>
      </c>
      <c r="P152">
        <v>1.43448973450548E-2</v>
      </c>
      <c r="Q152">
        <v>11599.4465835556</v>
      </c>
      <c r="R152">
        <v>268.74599999999998</v>
      </c>
      <c r="S152">
        <v>77120.656270232896</v>
      </c>
      <c r="T152">
        <v>15.4904631138696</v>
      </c>
      <c r="U152">
        <v>15.9459734805355</v>
      </c>
      <c r="V152">
        <v>31.765000000000001</v>
      </c>
      <c r="W152">
        <v>134.910013820242</v>
      </c>
      <c r="X152">
        <v>0.116153026448375</v>
      </c>
      <c r="Y152">
        <v>0.16646368540062201</v>
      </c>
      <c r="Z152">
        <v>0.28936147181725802</v>
      </c>
      <c r="AA152">
        <v>163.40080023898</v>
      </c>
      <c r="AB152">
        <v>7.4564750874878003</v>
      </c>
      <c r="AC152">
        <v>1.16315468042765</v>
      </c>
      <c r="AD152">
        <v>3.6347556817979001</v>
      </c>
      <c r="AE152">
        <v>0.95206155707907203</v>
      </c>
      <c r="AF152">
        <v>34.200000000000003</v>
      </c>
      <c r="AG152">
        <v>7.6735212921973495E-2</v>
      </c>
      <c r="AH152">
        <v>80.031499999999994</v>
      </c>
      <c r="AI152">
        <v>4.7250596654879402</v>
      </c>
      <c r="AJ152">
        <v>171158.55799999999</v>
      </c>
      <c r="AK152">
        <v>0.42491337668486701</v>
      </c>
      <c r="AL152">
        <v>60645651.513999999</v>
      </c>
      <c r="AM152">
        <v>4285.4165890000004</v>
      </c>
    </row>
    <row r="153" spans="1:39" ht="15" x14ac:dyDescent="0.25">
      <c r="A153" t="s">
        <v>312</v>
      </c>
      <c r="B153">
        <v>1832220.85</v>
      </c>
      <c r="C153">
        <v>0.46880387035209198</v>
      </c>
      <c r="D153">
        <v>1562293.05</v>
      </c>
      <c r="E153">
        <v>4.7396422048234304E-3</v>
      </c>
      <c r="F153">
        <v>0.71959493192774204</v>
      </c>
      <c r="G153">
        <v>112.55</v>
      </c>
      <c r="H153">
        <v>70.967377450000001</v>
      </c>
      <c r="I153">
        <v>2.8485</v>
      </c>
      <c r="J153">
        <v>10.0105</v>
      </c>
      <c r="K153">
        <v>13974.914101124201</v>
      </c>
      <c r="L153">
        <v>2155.3307405</v>
      </c>
      <c r="M153">
        <v>2675.8403712097602</v>
      </c>
      <c r="N153">
        <v>0.44742907136205301</v>
      </c>
      <c r="O153">
        <v>0.152921190310467</v>
      </c>
      <c r="P153">
        <v>6.2716577302953398E-3</v>
      </c>
      <c r="Q153">
        <v>11256.4868525331</v>
      </c>
      <c r="R153">
        <v>140.60749999999999</v>
      </c>
      <c r="S153">
        <v>68096.560617321302</v>
      </c>
      <c r="T153">
        <v>16.142808882883202</v>
      </c>
      <c r="U153">
        <v>15.3287039489359</v>
      </c>
      <c r="V153">
        <v>15.226000000000001</v>
      </c>
      <c r="W153">
        <v>141.55593987258601</v>
      </c>
      <c r="X153">
        <v>0.114689594387344</v>
      </c>
      <c r="Y153">
        <v>0.17825902032901</v>
      </c>
      <c r="Z153">
        <v>0.29760513036601399</v>
      </c>
      <c r="AA153">
        <v>179.73160347081301</v>
      </c>
      <c r="AB153">
        <v>7.6379064902632701</v>
      </c>
      <c r="AC153">
        <v>1.3981360781587</v>
      </c>
      <c r="AD153">
        <v>3.3654533075378898</v>
      </c>
      <c r="AE153">
        <v>1.1985935079332899</v>
      </c>
      <c r="AF153">
        <v>88.9</v>
      </c>
      <c r="AG153">
        <v>3.38497943159079E-2</v>
      </c>
      <c r="AH153">
        <v>16.487500000000001</v>
      </c>
      <c r="AI153">
        <v>4.2872280945405201</v>
      </c>
      <c r="AJ153">
        <v>-14173.3729999999</v>
      </c>
      <c r="AK153">
        <v>0.50276287412223197</v>
      </c>
      <c r="AL153">
        <v>30120561.958000001</v>
      </c>
      <c r="AM153">
        <v>2155.3307405</v>
      </c>
    </row>
    <row r="154" spans="1:39" ht="15" x14ac:dyDescent="0.25">
      <c r="A154" t="s">
        <v>313</v>
      </c>
      <c r="B154">
        <v>4893334.95</v>
      </c>
      <c r="C154">
        <v>0.371104837916851</v>
      </c>
      <c r="D154">
        <v>4562634.75</v>
      </c>
      <c r="E154">
        <v>2.0579992614151998E-3</v>
      </c>
      <c r="F154">
        <v>0.71744149355480102</v>
      </c>
      <c r="G154">
        <v>121.210526315789</v>
      </c>
      <c r="H154">
        <v>1099.0237480000001</v>
      </c>
      <c r="I154">
        <v>545.86400000000003</v>
      </c>
      <c r="J154">
        <v>-313.24149999999997</v>
      </c>
      <c r="K154">
        <v>18876.055305542799</v>
      </c>
      <c r="L154">
        <v>4751.13808565</v>
      </c>
      <c r="M154">
        <v>6939.2631972159797</v>
      </c>
      <c r="N154">
        <v>0.905320187891685</v>
      </c>
      <c r="O154">
        <v>0.17781867765571699</v>
      </c>
      <c r="P154">
        <v>7.5950614546415995E-2</v>
      </c>
      <c r="Q154">
        <v>12923.9578785512</v>
      </c>
      <c r="R154">
        <v>347.46050000000002</v>
      </c>
      <c r="S154">
        <v>67871.231732815693</v>
      </c>
      <c r="T154">
        <v>12.8616058516004</v>
      </c>
      <c r="U154">
        <v>13.6738941135755</v>
      </c>
      <c r="V154">
        <v>57.962499999999999</v>
      </c>
      <c r="W154">
        <v>81.969171199482403</v>
      </c>
      <c r="X154">
        <v>0.119740264338454</v>
      </c>
      <c r="Y154">
        <v>0.16096799736574199</v>
      </c>
      <c r="Z154">
        <v>0.28642596679171201</v>
      </c>
      <c r="AA154">
        <v>202.968411487049</v>
      </c>
      <c r="AB154">
        <v>11.3131775014584</v>
      </c>
      <c r="AC154">
        <v>1.52023715872647</v>
      </c>
      <c r="AD154">
        <v>4.0947767387326897</v>
      </c>
      <c r="AE154">
        <v>0.873938064193446</v>
      </c>
      <c r="AF154">
        <v>16.149999999999999</v>
      </c>
      <c r="AG154">
        <v>0.143005912543652</v>
      </c>
      <c r="AH154">
        <v>129.40649999999999</v>
      </c>
      <c r="AI154">
        <v>3.8377916510385401</v>
      </c>
      <c r="AJ154">
        <v>1147.8970000003501</v>
      </c>
      <c r="AK154">
        <v>0.68049666265778297</v>
      </c>
      <c r="AL154">
        <v>89682745.268999994</v>
      </c>
      <c r="AM154">
        <v>4751.13808565</v>
      </c>
    </row>
    <row r="155" spans="1:39" ht="15" x14ac:dyDescent="0.25">
      <c r="A155" t="s">
        <v>314</v>
      </c>
      <c r="B155">
        <v>1552179.9</v>
      </c>
      <c r="C155">
        <v>0.38312994346739798</v>
      </c>
      <c r="D155">
        <v>1404996.25</v>
      </c>
      <c r="E155">
        <v>2.7616843729387401E-3</v>
      </c>
      <c r="F155">
        <v>0.72640782008119398</v>
      </c>
      <c r="G155">
        <v>60.882352941176499</v>
      </c>
      <c r="H155">
        <v>554.06541930000003</v>
      </c>
      <c r="I155">
        <v>307.089</v>
      </c>
      <c r="J155">
        <v>-161.4315</v>
      </c>
      <c r="K155">
        <v>19694.965852469199</v>
      </c>
      <c r="L155">
        <v>2764.5819634499999</v>
      </c>
      <c r="M155">
        <v>4033.0168986528502</v>
      </c>
      <c r="N155">
        <v>0.81879543054862303</v>
      </c>
      <c r="O155">
        <v>0.16215675063240301</v>
      </c>
      <c r="P155">
        <v>3.30179234896288E-2</v>
      </c>
      <c r="Q155">
        <v>13500.649447982099</v>
      </c>
      <c r="R155">
        <v>210.40899999999999</v>
      </c>
      <c r="S155">
        <v>67814.467613077402</v>
      </c>
      <c r="T155">
        <v>13.3592194250246</v>
      </c>
      <c r="U155">
        <v>13.1390860821068</v>
      </c>
      <c r="V155">
        <v>35.594999999999999</v>
      </c>
      <c r="W155">
        <v>77.667705111673001</v>
      </c>
      <c r="X155">
        <v>0.114609556633763</v>
      </c>
      <c r="Y155">
        <v>0.16634843552697601</v>
      </c>
      <c r="Z155">
        <v>0.28797799403267599</v>
      </c>
      <c r="AA155">
        <v>218.31582784646801</v>
      </c>
      <c r="AB155">
        <v>12.141994148805701</v>
      </c>
      <c r="AC155">
        <v>1.6005983660065699</v>
      </c>
      <c r="AD155">
        <v>4.0215540409111403</v>
      </c>
      <c r="AE155">
        <v>0.82734100158554102</v>
      </c>
      <c r="AF155">
        <v>11.45</v>
      </c>
      <c r="AG155">
        <v>0.10785456645630701</v>
      </c>
      <c r="AH155">
        <v>116.8105</v>
      </c>
      <c r="AI155">
        <v>3.9435793178676901</v>
      </c>
      <c r="AJ155">
        <v>-15591.1889999993</v>
      </c>
      <c r="AK155">
        <v>0.69376633221443595</v>
      </c>
      <c r="AL155">
        <v>54448347.366499998</v>
      </c>
      <c r="AM155">
        <v>2764.5819634499999</v>
      </c>
    </row>
    <row r="156" spans="1:39" ht="15" x14ac:dyDescent="0.25">
      <c r="A156" t="s">
        <v>315</v>
      </c>
      <c r="B156">
        <v>1239842.0952381</v>
      </c>
      <c r="C156">
        <v>0.43242621376252199</v>
      </c>
      <c r="D156">
        <v>1224217.1904761901</v>
      </c>
      <c r="E156">
        <v>2.5886925304442199E-3</v>
      </c>
      <c r="F156">
        <v>0.73180744618251703</v>
      </c>
      <c r="G156">
        <v>87.6666666666667</v>
      </c>
      <c r="H156">
        <v>143.224282428571</v>
      </c>
      <c r="I156">
        <v>10.5261904761905</v>
      </c>
      <c r="J156">
        <v>-7.6504761904762404</v>
      </c>
      <c r="K156">
        <v>14907.715697449299</v>
      </c>
      <c r="L156">
        <v>2434.1946827618999</v>
      </c>
      <c r="M156">
        <v>3220.6444952622101</v>
      </c>
      <c r="N156">
        <v>0.57960625826015</v>
      </c>
      <c r="O156">
        <v>0.17215154719426901</v>
      </c>
      <c r="P156">
        <v>1.78151571705592E-2</v>
      </c>
      <c r="Q156">
        <v>11267.3976703234</v>
      </c>
      <c r="R156">
        <v>170.534285714286</v>
      </c>
      <c r="S156">
        <v>68559.009985423996</v>
      </c>
      <c r="T156">
        <v>15.225816900385899</v>
      </c>
      <c r="U156">
        <v>14.273931324520699</v>
      </c>
      <c r="V156">
        <v>19.156190476190499</v>
      </c>
      <c r="W156">
        <v>127.070916620264</v>
      </c>
      <c r="X156">
        <v>0.111786315955074</v>
      </c>
      <c r="Y156">
        <v>0.16528255367619801</v>
      </c>
      <c r="Z156">
        <v>0.296541599323695</v>
      </c>
      <c r="AA156">
        <v>186.44057925216401</v>
      </c>
      <c r="AB156">
        <v>7.2928880017241502</v>
      </c>
      <c r="AC156">
        <v>1.3502276368697299</v>
      </c>
      <c r="AD156">
        <v>3.5911418494293001</v>
      </c>
      <c r="AE156">
        <v>1.08639099133707</v>
      </c>
      <c r="AF156">
        <v>21.3333333333333</v>
      </c>
      <c r="AG156">
        <v>5.2546722608723902E-2</v>
      </c>
      <c r="AH156">
        <v>64.673809523809496</v>
      </c>
      <c r="AI156">
        <v>4.1105331707764297</v>
      </c>
      <c r="AJ156">
        <v>-37649.501428571501</v>
      </c>
      <c r="AK156">
        <v>0.51832935105789202</v>
      </c>
      <c r="AL156">
        <v>36288282.282857098</v>
      </c>
      <c r="AM156">
        <v>2434.1946827618999</v>
      </c>
    </row>
    <row r="157" spans="1:39" ht="15" x14ac:dyDescent="0.25">
      <c r="A157" t="s">
        <v>317</v>
      </c>
      <c r="B157">
        <v>-219786.65</v>
      </c>
      <c r="C157">
        <v>0.371144119665959</v>
      </c>
      <c r="D157">
        <v>-176564.35</v>
      </c>
      <c r="E157">
        <v>8.7887980959622906E-3</v>
      </c>
      <c r="F157">
        <v>0.76008149499145805</v>
      </c>
      <c r="G157">
        <v>48.1111111111111</v>
      </c>
      <c r="H157">
        <v>34.221443800000003</v>
      </c>
      <c r="I157">
        <v>6.6215000000000002</v>
      </c>
      <c r="J157">
        <v>17.277000000000001</v>
      </c>
      <c r="K157">
        <v>16885.116943836299</v>
      </c>
      <c r="L157">
        <v>1266.6572492</v>
      </c>
      <c r="M157">
        <v>1784.3763792934899</v>
      </c>
      <c r="N157">
        <v>0.92841520521256404</v>
      </c>
      <c r="O157">
        <v>0.19794107601590999</v>
      </c>
      <c r="P157">
        <v>9.5411023839581501E-4</v>
      </c>
      <c r="Q157">
        <v>11986.067529636501</v>
      </c>
      <c r="R157">
        <v>94.234499999999997</v>
      </c>
      <c r="S157">
        <v>65437.5402214688</v>
      </c>
      <c r="T157">
        <v>15.2258461603765</v>
      </c>
      <c r="U157">
        <v>13.441544754840301</v>
      </c>
      <c r="V157">
        <v>13.66</v>
      </c>
      <c r="W157">
        <v>92.727470658857996</v>
      </c>
      <c r="X157">
        <v>0.101891645645856</v>
      </c>
      <c r="Y157">
        <v>0.20258905779406</v>
      </c>
      <c r="Z157">
        <v>0.30744340587439001</v>
      </c>
      <c r="AA157">
        <v>208.79855238426899</v>
      </c>
      <c r="AB157">
        <v>9.1154310179895202</v>
      </c>
      <c r="AC157">
        <v>1.3726482893356799</v>
      </c>
      <c r="AD157">
        <v>4.1213738287225796</v>
      </c>
      <c r="AE157">
        <v>1.26037457348728</v>
      </c>
      <c r="AF157">
        <v>101.75</v>
      </c>
      <c r="AG157">
        <v>2.2080871433746301E-2</v>
      </c>
      <c r="AH157">
        <v>8.4169999999999998</v>
      </c>
      <c r="AI157">
        <v>3.7328070322129401</v>
      </c>
      <c r="AJ157">
        <v>-132184.079</v>
      </c>
      <c r="AK157">
        <v>0.649471714684563</v>
      </c>
      <c r="AL157">
        <v>21387655.780499998</v>
      </c>
      <c r="AM157">
        <v>1266.6572492</v>
      </c>
    </row>
    <row r="158" spans="1:39" ht="15" x14ac:dyDescent="0.25">
      <c r="A158" t="s">
        <v>318</v>
      </c>
      <c r="B158">
        <v>793180.55</v>
      </c>
      <c r="C158">
        <v>0.41780243722974902</v>
      </c>
      <c r="D158">
        <v>796070.45</v>
      </c>
      <c r="E158">
        <v>6.8371383157248798E-3</v>
      </c>
      <c r="F158">
        <v>0.72256352770536103</v>
      </c>
      <c r="G158">
        <v>44.3888888888889</v>
      </c>
      <c r="H158">
        <v>90.318041149999999</v>
      </c>
      <c r="I158">
        <v>25.5885</v>
      </c>
      <c r="J158">
        <v>-44.594999999999899</v>
      </c>
      <c r="K158">
        <v>17095.6439573526</v>
      </c>
      <c r="L158">
        <v>1270.15614695</v>
      </c>
      <c r="M158">
        <v>1790.6079828371501</v>
      </c>
      <c r="N158">
        <v>0.891094042624473</v>
      </c>
      <c r="O158">
        <v>0.195465770563856</v>
      </c>
      <c r="P158">
        <v>6.5237889608278097E-3</v>
      </c>
      <c r="Q158">
        <v>12126.6840462169</v>
      </c>
      <c r="R158">
        <v>94.572500000000005</v>
      </c>
      <c r="S158">
        <v>66058.6849454123</v>
      </c>
      <c r="T158">
        <v>14.649078749107799</v>
      </c>
      <c r="U158">
        <v>13.430501963572899</v>
      </c>
      <c r="V158">
        <v>13.2545</v>
      </c>
      <c r="W158">
        <v>95.828295820287394</v>
      </c>
      <c r="X158">
        <v>0.108170110755117</v>
      </c>
      <c r="Y158">
        <v>0.19330198234746401</v>
      </c>
      <c r="Z158">
        <v>0.30602957737116798</v>
      </c>
      <c r="AA158">
        <v>218.32028342804699</v>
      </c>
      <c r="AB158">
        <v>9.7530162763655408</v>
      </c>
      <c r="AC158">
        <v>1.4966042675311</v>
      </c>
      <c r="AD158">
        <v>3.7841461701253398</v>
      </c>
      <c r="AE158">
        <v>1.1494135079618699</v>
      </c>
      <c r="AF158">
        <v>26.4</v>
      </c>
      <c r="AG158">
        <v>3.0405247527503398E-2</v>
      </c>
      <c r="AH158">
        <v>52.17</v>
      </c>
      <c r="AI158">
        <v>4.0102429231558103</v>
      </c>
      <c r="AJ158">
        <v>-133694.1655</v>
      </c>
      <c r="AK158">
        <v>0.61900000921510101</v>
      </c>
      <c r="AL158">
        <v>21714137.258499999</v>
      </c>
      <c r="AM158">
        <v>1270.15614695</v>
      </c>
    </row>
    <row r="159" spans="1:39" ht="15" x14ac:dyDescent="0.25">
      <c r="A159" t="s">
        <v>319</v>
      </c>
      <c r="B159">
        <v>1928772.6190476201</v>
      </c>
      <c r="C159">
        <v>0.38681460148996299</v>
      </c>
      <c r="D159">
        <v>1642533.42857143</v>
      </c>
      <c r="E159">
        <v>2.3283553189333201E-3</v>
      </c>
      <c r="F159">
        <v>0.79167613959179195</v>
      </c>
      <c r="G159">
        <v>190.333333333333</v>
      </c>
      <c r="H159">
        <v>166.51315057142901</v>
      </c>
      <c r="I159">
        <v>16.829523809523799</v>
      </c>
      <c r="J159">
        <v>-13.5</v>
      </c>
      <c r="K159">
        <v>15474.186358597401</v>
      </c>
      <c r="L159">
        <v>7466.4648595238104</v>
      </c>
      <c r="M159">
        <v>9451.2794822407395</v>
      </c>
      <c r="N159">
        <v>0.333543911386602</v>
      </c>
      <c r="O159">
        <v>0.14151857792511</v>
      </c>
      <c r="P159">
        <v>6.05910239013377E-2</v>
      </c>
      <c r="Q159">
        <v>12224.532021647299</v>
      </c>
      <c r="R159">
        <v>460.30619047619001</v>
      </c>
      <c r="S159">
        <v>82833.882152976803</v>
      </c>
      <c r="T159">
        <v>15.3082368568334</v>
      </c>
      <c r="U159">
        <v>16.220648372770501</v>
      </c>
      <c r="V159">
        <v>47.816666666666698</v>
      </c>
      <c r="W159">
        <v>156.14774889209801</v>
      </c>
      <c r="X159">
        <v>0.11573938617424399</v>
      </c>
      <c r="Y159">
        <v>0.15911467186588801</v>
      </c>
      <c r="Z159">
        <v>0.28189710195925599</v>
      </c>
      <c r="AA159">
        <v>162.345682480134</v>
      </c>
      <c r="AB159">
        <v>7.5570476173452796</v>
      </c>
      <c r="AC159">
        <v>1.3208831069904801</v>
      </c>
      <c r="AD159">
        <v>4.1260106956892599</v>
      </c>
      <c r="AE159">
        <v>0.88454322789991202</v>
      </c>
      <c r="AF159">
        <v>27.952380952380999</v>
      </c>
      <c r="AG159">
        <v>0.123835102839061</v>
      </c>
      <c r="AH159">
        <v>132.37263157894699</v>
      </c>
      <c r="AI159">
        <v>4.5107911662525604</v>
      </c>
      <c r="AJ159">
        <v>232750.35666666599</v>
      </c>
      <c r="AK159">
        <v>0.41266850185395199</v>
      </c>
      <c r="AL159">
        <v>115537468.67619</v>
      </c>
      <c r="AM159">
        <v>7466.4648595238104</v>
      </c>
    </row>
    <row r="160" spans="1:39" ht="15" x14ac:dyDescent="0.25">
      <c r="A160" t="s">
        <v>320</v>
      </c>
      <c r="B160">
        <v>2180471.4500000002</v>
      </c>
      <c r="C160">
        <v>0.47938132537929201</v>
      </c>
      <c r="D160">
        <v>2013361.45</v>
      </c>
      <c r="E160">
        <v>1.8877180682111199E-3</v>
      </c>
      <c r="F160">
        <v>0.74907746469949599</v>
      </c>
      <c r="G160">
        <v>119.789473684211</v>
      </c>
      <c r="H160">
        <v>320.94171060000002</v>
      </c>
      <c r="I160">
        <v>78.654499999999999</v>
      </c>
      <c r="J160">
        <v>23.5899999999999</v>
      </c>
      <c r="K160">
        <v>15141.397461357499</v>
      </c>
      <c r="L160">
        <v>4151.2998172999996</v>
      </c>
      <c r="M160">
        <v>5567.1202842616103</v>
      </c>
      <c r="N160">
        <v>0.68025270049916198</v>
      </c>
      <c r="O160">
        <v>0.17908553286173701</v>
      </c>
      <c r="P160">
        <v>5.8681170096367301E-2</v>
      </c>
      <c r="Q160">
        <v>11290.6632703261</v>
      </c>
      <c r="R160">
        <v>276.86</v>
      </c>
      <c r="S160">
        <v>71929.387869320199</v>
      </c>
      <c r="T160">
        <v>14.0182763851766</v>
      </c>
      <c r="U160">
        <v>14.9942202459727</v>
      </c>
      <c r="V160">
        <v>31.712</v>
      </c>
      <c r="W160">
        <v>130.906275772578</v>
      </c>
      <c r="X160">
        <v>0.113813684289352</v>
      </c>
      <c r="Y160">
        <v>0.165826798629363</v>
      </c>
      <c r="Z160">
        <v>0.28412591301659301</v>
      </c>
      <c r="AA160">
        <v>165.63007497907</v>
      </c>
      <c r="AB160">
        <v>8.2478547321250293</v>
      </c>
      <c r="AC160">
        <v>1.2971226196046099</v>
      </c>
      <c r="AD160">
        <v>3.9526247298314798</v>
      </c>
      <c r="AE160">
        <v>0.89576863220230996</v>
      </c>
      <c r="AF160">
        <v>18.899999999999999</v>
      </c>
      <c r="AG160">
        <v>8.4339112517267001E-2</v>
      </c>
      <c r="AH160">
        <v>104.4365</v>
      </c>
      <c r="AI160">
        <v>3.8391553605007598</v>
      </c>
      <c r="AJ160">
        <v>96461.038500000301</v>
      </c>
      <c r="AK160">
        <v>0.52278103939619602</v>
      </c>
      <c r="AL160">
        <v>62856480.515000001</v>
      </c>
      <c r="AM160">
        <v>4151.2998172999996</v>
      </c>
    </row>
    <row r="161" spans="1:39" ht="15" x14ac:dyDescent="0.25">
      <c r="A161" t="s">
        <v>321</v>
      </c>
      <c r="B161">
        <v>2898936.25</v>
      </c>
      <c r="C161">
        <v>0.35012667507756801</v>
      </c>
      <c r="D161">
        <v>2464191.4500000002</v>
      </c>
      <c r="E161">
        <v>2.2949442938944302E-3</v>
      </c>
      <c r="F161">
        <v>0.78940510082816695</v>
      </c>
      <c r="G161">
        <v>130.75</v>
      </c>
      <c r="H161">
        <v>81.873262350000005</v>
      </c>
      <c r="I161">
        <v>13.272</v>
      </c>
      <c r="J161">
        <v>-9.7195</v>
      </c>
      <c r="K161">
        <v>15090.278954940401</v>
      </c>
      <c r="L161">
        <v>4672.2677342500001</v>
      </c>
      <c r="M161">
        <v>5629.2604150041698</v>
      </c>
      <c r="N161">
        <v>0.18655824128193299</v>
      </c>
      <c r="O161">
        <v>0.11225812076331999</v>
      </c>
      <c r="P161">
        <v>2.6963326175960801E-2</v>
      </c>
      <c r="Q161">
        <v>12524.882180627899</v>
      </c>
      <c r="R161">
        <v>289.31549999999999</v>
      </c>
      <c r="S161">
        <v>81660.0872369438</v>
      </c>
      <c r="T161">
        <v>16.266325170963899</v>
      </c>
      <c r="U161">
        <v>16.149386169251201</v>
      </c>
      <c r="V161">
        <v>29.388000000000002</v>
      </c>
      <c r="W161">
        <v>158.985563299646</v>
      </c>
      <c r="X161">
        <v>0.11565472772209399</v>
      </c>
      <c r="Y161">
        <v>0.15756907254791699</v>
      </c>
      <c r="Z161">
        <v>0.28156835183339501</v>
      </c>
      <c r="AA161">
        <v>163.09006532613</v>
      </c>
      <c r="AB161">
        <v>8.6143624206521103</v>
      </c>
      <c r="AC161">
        <v>1.26827527135975</v>
      </c>
      <c r="AD161">
        <v>3.69481803521245</v>
      </c>
      <c r="AE161">
        <v>0.964547922775703</v>
      </c>
      <c r="AF161">
        <v>24.6</v>
      </c>
      <c r="AG161">
        <v>8.7409318034451094E-2</v>
      </c>
      <c r="AH161">
        <v>115.5215</v>
      </c>
      <c r="AI161">
        <v>4.9103203993526998</v>
      </c>
      <c r="AJ161">
        <v>177926</v>
      </c>
      <c r="AK161">
        <v>0.36640594333181398</v>
      </c>
      <c r="AL161">
        <v>70505823.461999997</v>
      </c>
      <c r="AM161">
        <v>4672.2677342500001</v>
      </c>
    </row>
    <row r="162" spans="1:39" ht="15" x14ac:dyDescent="0.25">
      <c r="A162" t="s">
        <v>322</v>
      </c>
      <c r="B162">
        <v>4074942.95</v>
      </c>
      <c r="C162">
        <v>0.402867617186002</v>
      </c>
      <c r="D162">
        <v>4083399.95</v>
      </c>
      <c r="E162">
        <v>3.5710328822667098E-3</v>
      </c>
      <c r="F162">
        <v>0.733417443862319</v>
      </c>
      <c r="G162">
        <v>93.3333333333333</v>
      </c>
      <c r="H162">
        <v>767.94797764999998</v>
      </c>
      <c r="I162">
        <v>422.82499999999999</v>
      </c>
      <c r="J162">
        <v>-271.90100000000001</v>
      </c>
      <c r="K162">
        <v>19317.0246197911</v>
      </c>
      <c r="L162">
        <v>3842.6716248500002</v>
      </c>
      <c r="M162">
        <v>5607.1175516739704</v>
      </c>
      <c r="N162">
        <v>0.88649854830699304</v>
      </c>
      <c r="O162">
        <v>0.17553137948037101</v>
      </c>
      <c r="P162">
        <v>4.8301248641625799E-2</v>
      </c>
      <c r="Q162">
        <v>13238.349597439699</v>
      </c>
      <c r="R162">
        <v>290.0215</v>
      </c>
      <c r="S162">
        <v>68950.319340117901</v>
      </c>
      <c r="T162">
        <v>13.986204471047801</v>
      </c>
      <c r="U162">
        <v>13.2496095111914</v>
      </c>
      <c r="V162">
        <v>47.216500000000003</v>
      </c>
      <c r="W162">
        <v>81.384084480001704</v>
      </c>
      <c r="X162">
        <v>0.117726851139366</v>
      </c>
      <c r="Y162">
        <v>0.16201806045146899</v>
      </c>
      <c r="Z162">
        <v>0.28596327012671402</v>
      </c>
      <c r="AA162">
        <v>204.01228013611501</v>
      </c>
      <c r="AB162">
        <v>11.6413029518892</v>
      </c>
      <c r="AC162">
        <v>1.6037832784958099</v>
      </c>
      <c r="AD162">
        <v>4.0812886474456</v>
      </c>
      <c r="AE162">
        <v>0.87630722366713998</v>
      </c>
      <c r="AF162">
        <v>13.6</v>
      </c>
      <c r="AG162">
        <v>0.14068333190179799</v>
      </c>
      <c r="AH162">
        <v>125.7405</v>
      </c>
      <c r="AI162">
        <v>3.93800976409841</v>
      </c>
      <c r="AJ162">
        <v>-93087.324000000997</v>
      </c>
      <c r="AK162">
        <v>0.69046558202942199</v>
      </c>
      <c r="AL162">
        <v>74228982.383000001</v>
      </c>
      <c r="AM162">
        <v>3842.6716248500002</v>
      </c>
    </row>
    <row r="163" spans="1:39" ht="15" x14ac:dyDescent="0.25">
      <c r="A163" t="s">
        <v>323</v>
      </c>
      <c r="B163">
        <v>1266313.0952381</v>
      </c>
      <c r="C163">
        <v>0.44628735855202201</v>
      </c>
      <c r="D163">
        <v>1267233.57142857</v>
      </c>
      <c r="E163">
        <v>3.2983897069218801E-3</v>
      </c>
      <c r="F163">
        <v>0.74244039898268399</v>
      </c>
      <c r="G163">
        <v>46.368421052631597</v>
      </c>
      <c r="H163">
        <v>82.349074238095199</v>
      </c>
      <c r="I163">
        <v>6.9395238095238101</v>
      </c>
      <c r="J163">
        <v>42.416190476190501</v>
      </c>
      <c r="K163">
        <v>15642.669044054001</v>
      </c>
      <c r="L163">
        <v>1746.9814635238099</v>
      </c>
      <c r="M163">
        <v>2218.8406948752699</v>
      </c>
      <c r="N163">
        <v>0.48362666201695997</v>
      </c>
      <c r="O163">
        <v>0.15973093607606401</v>
      </c>
      <c r="P163">
        <v>2.8613638518183899E-2</v>
      </c>
      <c r="Q163">
        <v>12316.095032472</v>
      </c>
      <c r="R163">
        <v>120.802380952381</v>
      </c>
      <c r="S163">
        <v>74835.220754084803</v>
      </c>
      <c r="T163">
        <v>16.5910479531703</v>
      </c>
      <c r="U163">
        <v>14.461482048209399</v>
      </c>
      <c r="V163">
        <v>14.8914285714286</v>
      </c>
      <c r="W163">
        <v>117.314564895114</v>
      </c>
      <c r="X163">
        <v>0.116489548980275</v>
      </c>
      <c r="Y163">
        <v>0.145073895624625</v>
      </c>
      <c r="Z163">
        <v>0.28525150115794201</v>
      </c>
      <c r="AA163">
        <v>189.6482629711</v>
      </c>
      <c r="AB163">
        <v>7.7620438424319396</v>
      </c>
      <c r="AC163">
        <v>1.3871056141585401</v>
      </c>
      <c r="AD163">
        <v>3.61851573944399</v>
      </c>
      <c r="AE163">
        <v>0.83817828422348395</v>
      </c>
      <c r="AF163">
        <v>12.9047619047619</v>
      </c>
      <c r="AG163">
        <v>8.5904578165800299E-2</v>
      </c>
      <c r="AH163">
        <v>61.555999999999997</v>
      </c>
      <c r="AI163">
        <v>4.4579851965779103</v>
      </c>
      <c r="AJ163">
        <v>61393.760526316</v>
      </c>
      <c r="AK163">
        <v>0.42440051983971</v>
      </c>
      <c r="AL163">
        <v>27327452.859999999</v>
      </c>
      <c r="AM163">
        <v>1746.9814635238099</v>
      </c>
    </row>
    <row r="164" spans="1:39" ht="15" x14ac:dyDescent="0.25">
      <c r="A164" t="s">
        <v>324</v>
      </c>
      <c r="B164">
        <v>1215849.2727272699</v>
      </c>
      <c r="C164">
        <v>0.44890146791465202</v>
      </c>
      <c r="D164">
        <v>1239893.9545454499</v>
      </c>
      <c r="E164">
        <v>9.4030899520751096E-3</v>
      </c>
      <c r="F164">
        <v>0.70808094715344905</v>
      </c>
      <c r="G164">
        <v>72.571428571428598</v>
      </c>
      <c r="H164">
        <v>50.968947363636403</v>
      </c>
      <c r="I164">
        <v>9.8977272727272698</v>
      </c>
      <c r="J164">
        <v>-22.8213636363636</v>
      </c>
      <c r="K164">
        <v>15009.6755841376</v>
      </c>
      <c r="L164">
        <v>1521.4861749545501</v>
      </c>
      <c r="M164">
        <v>1945.4077483266799</v>
      </c>
      <c r="N164">
        <v>0.60462298717432506</v>
      </c>
      <c r="O164">
        <v>0.17239643215568501</v>
      </c>
      <c r="P164">
        <v>1.3199638833786999E-2</v>
      </c>
      <c r="Q164">
        <v>11738.934375819699</v>
      </c>
      <c r="R164">
        <v>108.01863636363601</v>
      </c>
      <c r="S164">
        <v>65802.516404997499</v>
      </c>
      <c r="T164">
        <v>15.6218834292062</v>
      </c>
      <c r="U164">
        <v>14.085404391077301</v>
      </c>
      <c r="V164">
        <v>13.749090909090899</v>
      </c>
      <c r="W164">
        <v>110.660856416953</v>
      </c>
      <c r="X164">
        <v>0.11203849140230999</v>
      </c>
      <c r="Y164">
        <v>0.172029919683065</v>
      </c>
      <c r="Z164">
        <v>0.29024929177432601</v>
      </c>
      <c r="AA164">
        <v>209.16543536212299</v>
      </c>
      <c r="AB164">
        <v>7.58115972662912</v>
      </c>
      <c r="AC164">
        <v>1.41979625873995</v>
      </c>
      <c r="AD164">
        <v>3.3990543126728299</v>
      </c>
      <c r="AE164">
        <v>1.2073557828089201</v>
      </c>
      <c r="AF164">
        <v>75.772727272727295</v>
      </c>
      <c r="AG164">
        <v>2.3262878971293199E-2</v>
      </c>
      <c r="AH164">
        <v>12.556363636363599</v>
      </c>
      <c r="AI164">
        <v>3.9774016589246002</v>
      </c>
      <c r="AJ164">
        <v>40875.332727272798</v>
      </c>
      <c r="AK164">
        <v>0.56715097905056799</v>
      </c>
      <c r="AL164">
        <v>22837013.891818199</v>
      </c>
      <c r="AM164">
        <v>1521.4861749545501</v>
      </c>
    </row>
    <row r="165" spans="1:39" ht="15" x14ac:dyDescent="0.25">
      <c r="A165" t="s">
        <v>325</v>
      </c>
      <c r="B165">
        <v>2769192.7</v>
      </c>
      <c r="C165">
        <v>0.37719609383142699</v>
      </c>
      <c r="D165">
        <v>2799897.45</v>
      </c>
      <c r="E165">
        <v>1.68459920040246E-3</v>
      </c>
      <c r="F165">
        <v>0.79832013723256401</v>
      </c>
      <c r="G165">
        <v>177.1</v>
      </c>
      <c r="H165">
        <v>278.86264414999999</v>
      </c>
      <c r="I165">
        <v>30.6995</v>
      </c>
      <c r="J165">
        <v>-84.458500000000001</v>
      </c>
      <c r="K165">
        <v>14847.8448184053</v>
      </c>
      <c r="L165">
        <v>5593.81607205</v>
      </c>
      <c r="M165">
        <v>7216.9357900012201</v>
      </c>
      <c r="N165">
        <v>0.45682001442952702</v>
      </c>
      <c r="O165">
        <v>0.15974595858002899</v>
      </c>
      <c r="P165">
        <v>4.3894137014415101E-2</v>
      </c>
      <c r="Q165">
        <v>11508.501031084599</v>
      </c>
      <c r="R165">
        <v>357.10300000000001</v>
      </c>
      <c r="S165">
        <v>77216.244030433794</v>
      </c>
      <c r="T165">
        <v>15.542854582571399</v>
      </c>
      <c r="U165">
        <v>15.6644331524798</v>
      </c>
      <c r="V165">
        <v>37.993499999999997</v>
      </c>
      <c r="W165">
        <v>147.23087033439899</v>
      </c>
      <c r="X165">
        <v>0.115034043889155</v>
      </c>
      <c r="Y165">
        <v>0.168062925987946</v>
      </c>
      <c r="Z165">
        <v>0.28911351092828602</v>
      </c>
      <c r="AA165">
        <v>160.94899946720199</v>
      </c>
      <c r="AB165">
        <v>7.3398176524301197</v>
      </c>
      <c r="AC165">
        <v>1.16228013712027</v>
      </c>
      <c r="AD165">
        <v>3.8837318862834298</v>
      </c>
      <c r="AE165">
        <v>0.92067438463766904</v>
      </c>
      <c r="AF165">
        <v>28.25</v>
      </c>
      <c r="AG165">
        <v>0.114844879286605</v>
      </c>
      <c r="AH165">
        <v>92.14</v>
      </c>
      <c r="AI165">
        <v>4.7556743802285801</v>
      </c>
      <c r="AJ165">
        <v>15238.129500000299</v>
      </c>
      <c r="AK165">
        <v>0.45062638432216601</v>
      </c>
      <c r="AL165">
        <v>83056112.980499998</v>
      </c>
      <c r="AM165">
        <v>5593.81607205</v>
      </c>
    </row>
    <row r="166" spans="1:39" ht="15" x14ac:dyDescent="0.25">
      <c r="A166" t="s">
        <v>326</v>
      </c>
      <c r="B166">
        <v>1672781.75</v>
      </c>
      <c r="C166">
        <v>0.381066917258367</v>
      </c>
      <c r="D166">
        <v>1325360.8</v>
      </c>
      <c r="E166">
        <v>1.10063072258285E-2</v>
      </c>
      <c r="F166">
        <v>0.71886257429049705</v>
      </c>
      <c r="G166">
        <v>96.789473684210506</v>
      </c>
      <c r="H166">
        <v>73.054705499999997</v>
      </c>
      <c r="I166">
        <v>4.5674999999999999</v>
      </c>
      <c r="J166">
        <v>-12.077500000000001</v>
      </c>
      <c r="K166">
        <v>13970.5530345476</v>
      </c>
      <c r="L166">
        <v>2013.1796465</v>
      </c>
      <c r="M166">
        <v>2564.4400567102798</v>
      </c>
      <c r="N166">
        <v>0.50787032802936705</v>
      </c>
      <c r="O166">
        <v>0.167416347610089</v>
      </c>
      <c r="P166">
        <v>2.2135915280822399E-2</v>
      </c>
      <c r="Q166">
        <v>10967.397325550901</v>
      </c>
      <c r="R166">
        <v>133.37350000000001</v>
      </c>
      <c r="S166">
        <v>66410.862004071299</v>
      </c>
      <c r="T166">
        <v>15.9671898840474</v>
      </c>
      <c r="U166">
        <v>15.094300190817499</v>
      </c>
      <c r="V166">
        <v>15.555999999999999</v>
      </c>
      <c r="W166">
        <v>129.414993989457</v>
      </c>
      <c r="X166">
        <v>0.11267299911081601</v>
      </c>
      <c r="Y166">
        <v>0.17298054485872399</v>
      </c>
      <c r="Z166">
        <v>0.29281812099398902</v>
      </c>
      <c r="AA166">
        <v>177.60451762047899</v>
      </c>
      <c r="AB166">
        <v>8.1054648275568901</v>
      </c>
      <c r="AC166">
        <v>1.47632062862292</v>
      </c>
      <c r="AD166">
        <v>3.55857488243596</v>
      </c>
      <c r="AE166">
        <v>1.32614995708191</v>
      </c>
      <c r="AF166">
        <v>81.7</v>
      </c>
      <c r="AG166">
        <v>1.9499835963749899E-2</v>
      </c>
      <c r="AH166">
        <v>14.5525</v>
      </c>
      <c r="AI166">
        <v>4.0997849364118197</v>
      </c>
      <c r="AJ166">
        <v>32593.273499999901</v>
      </c>
      <c r="AK166">
        <v>0.50649299512918</v>
      </c>
      <c r="AL166">
        <v>28125233.019499999</v>
      </c>
      <c r="AM166">
        <v>2013.1796465</v>
      </c>
    </row>
    <row r="167" spans="1:39" ht="15" x14ac:dyDescent="0.25">
      <c r="A167" t="s">
        <v>328</v>
      </c>
      <c r="B167">
        <v>852190.52631578897</v>
      </c>
      <c r="C167">
        <v>0.38678719009970602</v>
      </c>
      <c r="D167">
        <v>793272.47368421103</v>
      </c>
      <c r="E167">
        <v>5.8329435303141504E-3</v>
      </c>
      <c r="F167">
        <v>0.77682245920846504</v>
      </c>
      <c r="G167">
        <v>95.75</v>
      </c>
      <c r="H167">
        <v>101.6629336</v>
      </c>
      <c r="I167">
        <v>16.6525</v>
      </c>
      <c r="J167">
        <v>-1.2494999999999801</v>
      </c>
      <c r="K167">
        <v>14334.283743522299</v>
      </c>
      <c r="L167">
        <v>2678.0779985499998</v>
      </c>
      <c r="M167">
        <v>3380.4652567818498</v>
      </c>
      <c r="N167">
        <v>0.46291322146749397</v>
      </c>
      <c r="O167">
        <v>0.16127334707347801</v>
      </c>
      <c r="P167">
        <v>3.5735968911964899E-2</v>
      </c>
      <c r="Q167">
        <v>11355.930915570199</v>
      </c>
      <c r="R167">
        <v>174.523</v>
      </c>
      <c r="S167">
        <v>70899.042985738299</v>
      </c>
      <c r="T167">
        <v>15.3197572812752</v>
      </c>
      <c r="U167">
        <v>15.345129286970799</v>
      </c>
      <c r="V167">
        <v>21.601500000000001</v>
      </c>
      <c r="W167">
        <v>123.97648304747401</v>
      </c>
      <c r="X167">
        <v>0.112911325644765</v>
      </c>
      <c r="Y167">
        <v>0.16780034614429501</v>
      </c>
      <c r="Z167">
        <v>0.286134332063677</v>
      </c>
      <c r="AA167">
        <v>177.79881700899199</v>
      </c>
      <c r="AB167">
        <v>7.7928696931340804</v>
      </c>
      <c r="AC167">
        <v>1.21393341217253</v>
      </c>
      <c r="AD167">
        <v>3.6797956701867101</v>
      </c>
      <c r="AE167">
        <v>1.07558687596418</v>
      </c>
      <c r="AF167">
        <v>36.549999999999997</v>
      </c>
      <c r="AG167">
        <v>5.1091290766100798E-2</v>
      </c>
      <c r="AH167">
        <v>46.451500000000003</v>
      </c>
      <c r="AI167">
        <v>4.3249172557816102</v>
      </c>
      <c r="AJ167">
        <v>43628.357499999896</v>
      </c>
      <c r="AK167">
        <v>0.45251970114825202</v>
      </c>
      <c r="AL167">
        <v>38388329.918499999</v>
      </c>
      <c r="AM167">
        <v>2678.0779985499998</v>
      </c>
    </row>
    <row r="168" spans="1:39" ht="15" x14ac:dyDescent="0.25">
      <c r="A168" t="s">
        <v>329</v>
      </c>
      <c r="B168">
        <v>2033061.4</v>
      </c>
      <c r="C168">
        <v>0.40051381048703599</v>
      </c>
      <c r="D168">
        <v>2142375.85</v>
      </c>
      <c r="E168">
        <v>1.7961768447649E-3</v>
      </c>
      <c r="F168">
        <v>0.79935577583838502</v>
      </c>
      <c r="G168">
        <v>217.65</v>
      </c>
      <c r="H168">
        <v>179.66488630000001</v>
      </c>
      <c r="I168">
        <v>17.484000000000002</v>
      </c>
      <c r="J168">
        <v>-17.350000000000001</v>
      </c>
      <c r="K168">
        <v>15414.8986531351</v>
      </c>
      <c r="L168">
        <v>8220.4772893999998</v>
      </c>
      <c r="M168">
        <v>10247.271354004601</v>
      </c>
      <c r="N168">
        <v>0.28572244190476098</v>
      </c>
      <c r="O168">
        <v>0.13714958199614299</v>
      </c>
      <c r="P168">
        <v>7.2157647253021595E-2</v>
      </c>
      <c r="Q168">
        <v>12366.0065122584</v>
      </c>
      <c r="R168">
        <v>500.12299999999999</v>
      </c>
      <c r="S168">
        <v>84830.052359119698</v>
      </c>
      <c r="T168">
        <v>15.3812162208097</v>
      </c>
      <c r="U168">
        <v>16.4369110986697</v>
      </c>
      <c r="V168">
        <v>53.0715</v>
      </c>
      <c r="W168">
        <v>154.894383791677</v>
      </c>
      <c r="X168">
        <v>0.117171101592685</v>
      </c>
      <c r="Y168">
        <v>0.152408346747613</v>
      </c>
      <c r="Z168">
        <v>0.27636466646228097</v>
      </c>
      <c r="AA168">
        <v>154.98484517959099</v>
      </c>
      <c r="AB168">
        <v>7.7999275989612302</v>
      </c>
      <c r="AC168">
        <v>1.43798370416406</v>
      </c>
      <c r="AD168">
        <v>3.92479610249022</v>
      </c>
      <c r="AE168">
        <v>0.91155756618174899</v>
      </c>
      <c r="AF168">
        <v>30.9</v>
      </c>
      <c r="AG168">
        <v>7.4333178112074294E-2</v>
      </c>
      <c r="AH168">
        <v>144.69200000000001</v>
      </c>
      <c r="AI168">
        <v>4.5487172709575603</v>
      </c>
      <c r="AJ168">
        <v>378316.94050000003</v>
      </c>
      <c r="AK168">
        <v>0.40574448610596198</v>
      </c>
      <c r="AL168">
        <v>126717824.2965</v>
      </c>
      <c r="AM168">
        <v>8220.4772893999998</v>
      </c>
    </row>
    <row r="169" spans="1:39" ht="15" x14ac:dyDescent="0.25">
      <c r="A169" t="s">
        <v>330</v>
      </c>
      <c r="B169">
        <v>1367422.8</v>
      </c>
      <c r="C169">
        <v>0.45057430191681003</v>
      </c>
      <c r="D169">
        <v>1156690.8999999999</v>
      </c>
      <c r="E169">
        <v>4.0921492099771396E-3</v>
      </c>
      <c r="F169">
        <v>0.77180916815743295</v>
      </c>
      <c r="G169">
        <v>53.25</v>
      </c>
      <c r="H169">
        <v>24.750870949999999</v>
      </c>
      <c r="I169">
        <v>1.5325</v>
      </c>
      <c r="J169">
        <v>-9.1050000000000004</v>
      </c>
      <c r="K169">
        <v>16986.6140800459</v>
      </c>
      <c r="L169">
        <v>2988.76328165</v>
      </c>
      <c r="M169">
        <v>3555.9884755867201</v>
      </c>
      <c r="N169">
        <v>0.108729062166006</v>
      </c>
      <c r="O169">
        <v>0.12042450330870599</v>
      </c>
      <c r="P169">
        <v>2.49010450432572E-2</v>
      </c>
      <c r="Q169">
        <v>14277.0340203713</v>
      </c>
      <c r="R169">
        <v>200.00899999999999</v>
      </c>
      <c r="S169">
        <v>84826.625529351193</v>
      </c>
      <c r="T169">
        <v>16.459009344579499</v>
      </c>
      <c r="U169">
        <v>14.943143966771499</v>
      </c>
      <c r="V169">
        <v>22.42</v>
      </c>
      <c r="W169">
        <v>133.307907299286</v>
      </c>
      <c r="X169">
        <v>0.115951016739063</v>
      </c>
      <c r="Y169">
        <v>0.14615940064932501</v>
      </c>
      <c r="Z169">
        <v>0.26759640629591402</v>
      </c>
      <c r="AA169">
        <v>181.76196935211701</v>
      </c>
      <c r="AB169">
        <v>8.3105602736157902</v>
      </c>
      <c r="AC169">
        <v>1.4599860900314501</v>
      </c>
      <c r="AD169">
        <v>3.5627189087398201</v>
      </c>
      <c r="AE169">
        <v>0.90845067697735205</v>
      </c>
      <c r="AF169">
        <v>16.899999999999999</v>
      </c>
      <c r="AG169">
        <v>0.14371142829074399</v>
      </c>
      <c r="AH169">
        <v>110.048823529412</v>
      </c>
      <c r="AI169">
        <v>6.3892217973282701</v>
      </c>
      <c r="AJ169">
        <v>91443.062222222099</v>
      </c>
      <c r="AK169">
        <v>0.31721360962568002</v>
      </c>
      <c r="AL169">
        <v>50768968.442000002</v>
      </c>
      <c r="AM169">
        <v>2988.76328165</v>
      </c>
    </row>
    <row r="170" spans="1:39" ht="15" x14ac:dyDescent="0.25">
      <c r="A170" t="s">
        <v>331</v>
      </c>
      <c r="B170">
        <v>1104123.95</v>
      </c>
      <c r="C170">
        <v>0.37926152443352401</v>
      </c>
      <c r="D170">
        <v>1112755.3</v>
      </c>
      <c r="E170">
        <v>3.9252312769119096E-3</v>
      </c>
      <c r="F170">
        <v>0.73321320737539497</v>
      </c>
      <c r="G170">
        <v>113.8</v>
      </c>
      <c r="H170">
        <v>133.56520565</v>
      </c>
      <c r="I170">
        <v>32.344000000000001</v>
      </c>
      <c r="J170">
        <v>-155.71950000000001</v>
      </c>
      <c r="K170">
        <v>14644.7814091823</v>
      </c>
      <c r="L170">
        <v>2577.1793640999999</v>
      </c>
      <c r="M170">
        <v>3422.8915014737399</v>
      </c>
      <c r="N170">
        <v>0.71738045469553202</v>
      </c>
      <c r="O170">
        <v>0.17410070383544701</v>
      </c>
      <c r="P170">
        <v>2.8026610916630501E-2</v>
      </c>
      <c r="Q170">
        <v>11026.4168242698</v>
      </c>
      <c r="R170">
        <v>174.34700000000001</v>
      </c>
      <c r="S170">
        <v>67725.147527631707</v>
      </c>
      <c r="T170">
        <v>14.6426379576362</v>
      </c>
      <c r="U170">
        <v>14.781896815546</v>
      </c>
      <c r="V170">
        <v>21.931000000000001</v>
      </c>
      <c r="W170">
        <v>117.51308030185599</v>
      </c>
      <c r="X170">
        <v>0.111963260308035</v>
      </c>
      <c r="Y170">
        <v>0.17493829634663499</v>
      </c>
      <c r="Z170">
        <v>0.29280921285571099</v>
      </c>
      <c r="AA170">
        <v>182.594489368936</v>
      </c>
      <c r="AB170">
        <v>8.1493877305339399</v>
      </c>
      <c r="AC170">
        <v>1.3758692259265899</v>
      </c>
      <c r="AD170">
        <v>3.7823939085647198</v>
      </c>
      <c r="AE170">
        <v>1.2312742330709501</v>
      </c>
      <c r="AF170">
        <v>54.7</v>
      </c>
      <c r="AG170">
        <v>3.66569297460844E-2</v>
      </c>
      <c r="AH170">
        <v>33.923499999999997</v>
      </c>
      <c r="AI170">
        <v>4.0687479860854401</v>
      </c>
      <c r="AJ170">
        <v>-49634.641000000098</v>
      </c>
      <c r="AK170">
        <v>0.56031434042614203</v>
      </c>
      <c r="AL170">
        <v>37742228.439499997</v>
      </c>
      <c r="AM170">
        <v>2577.1793640999999</v>
      </c>
    </row>
    <row r="171" spans="1:39" ht="15" x14ac:dyDescent="0.25">
      <c r="A171" t="s">
        <v>332</v>
      </c>
      <c r="B171">
        <v>4701509.3499999996</v>
      </c>
      <c r="C171">
        <v>0.43556307687280099</v>
      </c>
      <c r="D171">
        <v>4435833.75</v>
      </c>
      <c r="E171">
        <v>3.6771193335337401E-3</v>
      </c>
      <c r="F171">
        <v>0.70293243227291402</v>
      </c>
      <c r="G171">
        <v>102.73684210526299</v>
      </c>
      <c r="H171">
        <v>1003.96768705</v>
      </c>
      <c r="I171">
        <v>483.17750000000001</v>
      </c>
      <c r="J171">
        <v>-241.81450000000001</v>
      </c>
      <c r="K171">
        <v>19289.1316776569</v>
      </c>
      <c r="L171">
        <v>4325.9347326999996</v>
      </c>
      <c r="M171">
        <v>6309.5196055781198</v>
      </c>
      <c r="N171">
        <v>0.89473470554055601</v>
      </c>
      <c r="O171">
        <v>0.17198369832677601</v>
      </c>
      <c r="P171">
        <v>6.74646674842099E-2</v>
      </c>
      <c r="Q171">
        <v>13225.0202716272</v>
      </c>
      <c r="R171">
        <v>316.08300000000003</v>
      </c>
      <c r="S171">
        <v>69206.123953202201</v>
      </c>
      <c r="T171">
        <v>13.6483138922372</v>
      </c>
      <c r="U171">
        <v>13.6860721161847</v>
      </c>
      <c r="V171">
        <v>52.728999999999999</v>
      </c>
      <c r="W171">
        <v>82.0409022113069</v>
      </c>
      <c r="X171">
        <v>0.11779246352747701</v>
      </c>
      <c r="Y171">
        <v>0.157327473592831</v>
      </c>
      <c r="Z171">
        <v>0.28147770776708197</v>
      </c>
      <c r="AA171">
        <v>203.160288886621</v>
      </c>
      <c r="AB171">
        <v>11.935739940512599</v>
      </c>
      <c r="AC171">
        <v>1.4962731528404201</v>
      </c>
      <c r="AD171">
        <v>4.1422908850535203</v>
      </c>
      <c r="AE171">
        <v>0.87944265176048997</v>
      </c>
      <c r="AF171">
        <v>15.05</v>
      </c>
      <c r="AG171">
        <v>0.127888694995582</v>
      </c>
      <c r="AH171">
        <v>121.35299999999999</v>
      </c>
      <c r="AI171">
        <v>3.9103708858947699</v>
      </c>
      <c r="AJ171">
        <v>-27158.3309999993</v>
      </c>
      <c r="AK171">
        <v>0.697881027875217</v>
      </c>
      <c r="AL171">
        <v>83443524.687999994</v>
      </c>
      <c r="AM171">
        <v>4325.9347326999996</v>
      </c>
    </row>
    <row r="172" spans="1:39" ht="15" x14ac:dyDescent="0.25">
      <c r="A172" t="s">
        <v>333</v>
      </c>
      <c r="B172">
        <v>2318881.5</v>
      </c>
      <c r="C172">
        <v>0.41097539349426299</v>
      </c>
      <c r="D172">
        <v>2109789.2000000002</v>
      </c>
      <c r="E172">
        <v>1.7900517952462499E-3</v>
      </c>
      <c r="F172">
        <v>0.71907055515315399</v>
      </c>
      <c r="G172">
        <v>84.894736842105303</v>
      </c>
      <c r="H172">
        <v>368.01222834999999</v>
      </c>
      <c r="I172">
        <v>166.06450000000001</v>
      </c>
      <c r="J172">
        <v>-149.03450000000001</v>
      </c>
      <c r="K172">
        <v>17132.049271322601</v>
      </c>
      <c r="L172">
        <v>3108.0452500000001</v>
      </c>
      <c r="M172">
        <v>4506.8723337957499</v>
      </c>
      <c r="N172">
        <v>0.90023081420709705</v>
      </c>
      <c r="O172">
        <v>0.175672173418325</v>
      </c>
      <c r="P172">
        <v>4.9577546514163497E-2</v>
      </c>
      <c r="Q172">
        <v>11814.6644539306</v>
      </c>
      <c r="R172">
        <v>228.554</v>
      </c>
      <c r="S172">
        <v>66921.001752321099</v>
      </c>
      <c r="T172">
        <v>14.014631115622601</v>
      </c>
      <c r="U172">
        <v>13.598734872284</v>
      </c>
      <c r="V172">
        <v>31.936</v>
      </c>
      <c r="W172">
        <v>97.321056174849701</v>
      </c>
      <c r="X172">
        <v>0.112689846413012</v>
      </c>
      <c r="Y172">
        <v>0.17498248152774501</v>
      </c>
      <c r="Z172">
        <v>0.291762441254314</v>
      </c>
      <c r="AA172">
        <v>196.75694876064</v>
      </c>
      <c r="AB172">
        <v>10.9090824318369</v>
      </c>
      <c r="AC172">
        <v>1.50956773957757</v>
      </c>
      <c r="AD172">
        <v>3.8938820195918602</v>
      </c>
      <c r="AE172">
        <v>0.970840840574971</v>
      </c>
      <c r="AF172">
        <v>15.35</v>
      </c>
      <c r="AG172">
        <v>7.4283279706355704E-2</v>
      </c>
      <c r="AH172">
        <v>105.935</v>
      </c>
      <c r="AI172">
        <v>3.8903759461292902</v>
      </c>
      <c r="AJ172">
        <v>-20685.7785</v>
      </c>
      <c r="AK172">
        <v>0.69922414346373396</v>
      </c>
      <c r="AL172">
        <v>53247184.3605</v>
      </c>
      <c r="AM172">
        <v>3108.0452500000001</v>
      </c>
    </row>
    <row r="173" spans="1:39" ht="15" x14ac:dyDescent="0.25">
      <c r="A173" t="s">
        <v>335</v>
      </c>
      <c r="B173">
        <v>959535.9</v>
      </c>
      <c r="C173">
        <v>0.474506349444628</v>
      </c>
      <c r="D173">
        <v>885573.95</v>
      </c>
      <c r="E173">
        <v>6.4110137711643599E-3</v>
      </c>
      <c r="F173">
        <v>0.68968785847652703</v>
      </c>
      <c r="G173">
        <v>46.45</v>
      </c>
      <c r="H173">
        <v>29.6219264</v>
      </c>
      <c r="I173">
        <v>1.9635</v>
      </c>
      <c r="J173">
        <v>42.978999999999999</v>
      </c>
      <c r="K173">
        <v>15262.555601944399</v>
      </c>
      <c r="L173">
        <v>1002.20298025</v>
      </c>
      <c r="M173">
        <v>1247.0923621112699</v>
      </c>
      <c r="N173">
        <v>0.49669586377185398</v>
      </c>
      <c r="O173">
        <v>0.16254648310800601</v>
      </c>
      <c r="P173">
        <v>7.8409357234597004E-3</v>
      </c>
      <c r="Q173">
        <v>12265.4738135067</v>
      </c>
      <c r="R173">
        <v>72.77</v>
      </c>
      <c r="S173">
        <v>64665.5466607118</v>
      </c>
      <c r="T173">
        <v>15.837570427373899</v>
      </c>
      <c r="U173">
        <v>13.7721998110485</v>
      </c>
      <c r="V173">
        <v>10.154</v>
      </c>
      <c r="W173">
        <v>98.700313201693902</v>
      </c>
      <c r="X173">
        <v>0.113425215032067</v>
      </c>
      <c r="Y173">
        <v>0.173718640647508</v>
      </c>
      <c r="Z173">
        <v>0.29128854982979002</v>
      </c>
      <c r="AA173">
        <v>198.69602657769599</v>
      </c>
      <c r="AB173">
        <v>8.4295870011989393</v>
      </c>
      <c r="AC173">
        <v>1.5232070580702699</v>
      </c>
      <c r="AD173">
        <v>3.46079498578217</v>
      </c>
      <c r="AE173">
        <v>1.05341117896953</v>
      </c>
      <c r="AF173">
        <v>54.75</v>
      </c>
      <c r="AG173">
        <v>4.8875631740313001E-2</v>
      </c>
      <c r="AH173">
        <v>12.2315</v>
      </c>
      <c r="AI173">
        <v>4.5560097136395203</v>
      </c>
      <c r="AJ173">
        <v>-42089.8739999998</v>
      </c>
      <c r="AK173">
        <v>0.49904921554548598</v>
      </c>
      <c r="AL173">
        <v>15296178.7105</v>
      </c>
      <c r="AM173">
        <v>1002.20298025</v>
      </c>
    </row>
    <row r="174" spans="1:39" ht="15" x14ac:dyDescent="0.25">
      <c r="A174" t="s">
        <v>336</v>
      </c>
      <c r="B174">
        <v>2490110.9500000002</v>
      </c>
      <c r="C174">
        <v>0.36310163960209102</v>
      </c>
      <c r="D174">
        <v>2381900.75</v>
      </c>
      <c r="E174">
        <v>2.5453489516441899E-3</v>
      </c>
      <c r="F174">
        <v>0.78963892621744103</v>
      </c>
      <c r="G174">
        <v>165.95</v>
      </c>
      <c r="H174">
        <v>154.02762615</v>
      </c>
      <c r="I174">
        <v>16.081</v>
      </c>
      <c r="J174">
        <v>-70.882499999999993</v>
      </c>
      <c r="K174">
        <v>14693.3946951166</v>
      </c>
      <c r="L174">
        <v>4325.2909387999998</v>
      </c>
      <c r="M174">
        <v>5476.5843969924399</v>
      </c>
      <c r="N174">
        <v>0.372946751715512</v>
      </c>
      <c r="O174">
        <v>0.145734238764267</v>
      </c>
      <c r="P174">
        <v>2.4021088678216201E-2</v>
      </c>
      <c r="Q174">
        <v>11604.533469784799</v>
      </c>
      <c r="R174">
        <v>277.28550000000001</v>
      </c>
      <c r="S174">
        <v>76322.102764118594</v>
      </c>
      <c r="T174">
        <v>15.0756170084624</v>
      </c>
      <c r="U174">
        <v>15.598691380544601</v>
      </c>
      <c r="V174">
        <v>32.272500000000001</v>
      </c>
      <c r="W174">
        <v>134.024043343404</v>
      </c>
      <c r="X174">
        <v>0.11703040752202901</v>
      </c>
      <c r="Y174">
        <v>0.16324444073115599</v>
      </c>
      <c r="Z174">
        <v>0.28542575477582699</v>
      </c>
      <c r="AA174">
        <v>157.07983800703499</v>
      </c>
      <c r="AB174">
        <v>7.79330993529737</v>
      </c>
      <c r="AC174">
        <v>1.1934443073168699</v>
      </c>
      <c r="AD174">
        <v>3.8464715800040001</v>
      </c>
      <c r="AE174">
        <v>0.959382347944985</v>
      </c>
      <c r="AF174">
        <v>29.1</v>
      </c>
      <c r="AG174">
        <v>9.9077211518183703E-2</v>
      </c>
      <c r="AH174">
        <v>81.641999999999996</v>
      </c>
      <c r="AI174">
        <v>5.2079120420076102</v>
      </c>
      <c r="AJ174">
        <v>-65552.377500000206</v>
      </c>
      <c r="AK174">
        <v>0.40138353237278801</v>
      </c>
      <c r="AL174">
        <v>63553206.935000002</v>
      </c>
      <c r="AM174">
        <v>4325.2909387999998</v>
      </c>
    </row>
    <row r="175" spans="1:39" ht="15" x14ac:dyDescent="0.25">
      <c r="A175" t="s">
        <v>337</v>
      </c>
      <c r="B175">
        <v>336467.75</v>
      </c>
      <c r="C175">
        <v>0.43773643926371603</v>
      </c>
      <c r="D175">
        <v>225393.95</v>
      </c>
      <c r="E175">
        <v>3.9633097212310097E-3</v>
      </c>
      <c r="F175">
        <v>0.72649189437046202</v>
      </c>
      <c r="G175">
        <v>73.25</v>
      </c>
      <c r="H175">
        <v>40.2513194</v>
      </c>
      <c r="I175">
        <v>4.5049999999999999</v>
      </c>
      <c r="J175">
        <v>59.009500000000003</v>
      </c>
      <c r="K175">
        <v>15203.752185728499</v>
      </c>
      <c r="L175">
        <v>1268.7919694</v>
      </c>
      <c r="M175">
        <v>1582.38559477183</v>
      </c>
      <c r="N175">
        <v>0.49385382100606501</v>
      </c>
      <c r="O175">
        <v>0.16071868428236599</v>
      </c>
      <c r="P175">
        <v>2.2528108381326601E-3</v>
      </c>
      <c r="Q175">
        <v>12190.7067036853</v>
      </c>
      <c r="R175">
        <v>93.265000000000001</v>
      </c>
      <c r="S175">
        <v>62119.950790757503</v>
      </c>
      <c r="T175">
        <v>15.4098536428457</v>
      </c>
      <c r="U175">
        <v>13.604159860612199</v>
      </c>
      <c r="V175">
        <v>11.212999999999999</v>
      </c>
      <c r="W175">
        <v>113.153658200303</v>
      </c>
      <c r="X175">
        <v>0.11113171562388301</v>
      </c>
      <c r="Y175">
        <v>0.19458898793318</v>
      </c>
      <c r="Z175">
        <v>0.31196732757010998</v>
      </c>
      <c r="AA175">
        <v>204.02698491417499</v>
      </c>
      <c r="AB175">
        <v>8.7273102390486592</v>
      </c>
      <c r="AC175">
        <v>1.39212222609378</v>
      </c>
      <c r="AD175">
        <v>3.5428497866478601</v>
      </c>
      <c r="AE175">
        <v>1.34185000430984</v>
      </c>
      <c r="AF175">
        <v>111.55</v>
      </c>
      <c r="AG175">
        <v>2.23141076704522E-2</v>
      </c>
      <c r="AH175">
        <v>7.4859999999999998</v>
      </c>
      <c r="AI175">
        <v>4.6997021048552101</v>
      </c>
      <c r="AJ175">
        <v>-93366.963500000202</v>
      </c>
      <c r="AK175">
        <v>0.50842083914105296</v>
      </c>
      <c r="AL175">
        <v>19290398.677999999</v>
      </c>
      <c r="AM175">
        <v>1268.7919694</v>
      </c>
    </row>
    <row r="176" spans="1:39" ht="15" x14ac:dyDescent="0.25">
      <c r="A176" t="s">
        <v>338</v>
      </c>
      <c r="B176">
        <v>686637.7</v>
      </c>
      <c r="C176">
        <v>0.490138142074872</v>
      </c>
      <c r="D176">
        <v>353441.55</v>
      </c>
      <c r="E176">
        <v>2.06844644665915E-3</v>
      </c>
      <c r="F176">
        <v>0.70593170902288105</v>
      </c>
      <c r="G176">
        <v>77.5</v>
      </c>
      <c r="H176">
        <v>36.740823949999999</v>
      </c>
      <c r="I176">
        <v>1.6375</v>
      </c>
      <c r="J176">
        <v>42.047499999999999</v>
      </c>
      <c r="K176">
        <v>14074.297857273599</v>
      </c>
      <c r="L176">
        <v>1369.2263429</v>
      </c>
      <c r="M176">
        <v>1597.18262714968</v>
      </c>
      <c r="N176">
        <v>0.23801047948710199</v>
      </c>
      <c r="O176">
        <v>9.9651434152961793E-2</v>
      </c>
      <c r="P176">
        <v>7.3382153375162002E-3</v>
      </c>
      <c r="Q176">
        <v>12065.557849443099</v>
      </c>
      <c r="R176">
        <v>90.242999999999995</v>
      </c>
      <c r="S176">
        <v>67066.192768414199</v>
      </c>
      <c r="T176">
        <v>16.415123610695598</v>
      </c>
      <c r="U176">
        <v>15.1726598506255</v>
      </c>
      <c r="V176">
        <v>11.724500000000001</v>
      </c>
      <c r="W176">
        <v>116.783346232249</v>
      </c>
      <c r="X176">
        <v>0.115760211140778</v>
      </c>
      <c r="Y176">
        <v>0.17015196870921101</v>
      </c>
      <c r="Z176">
        <v>0.290027841563055</v>
      </c>
      <c r="AA176">
        <v>177.806468055794</v>
      </c>
      <c r="AB176">
        <v>8.8153942313498099</v>
      </c>
      <c r="AC176">
        <v>1.3053648052451099</v>
      </c>
      <c r="AD176">
        <v>3.3409017207535001</v>
      </c>
      <c r="AE176">
        <v>1.1122346711883899</v>
      </c>
      <c r="AF176">
        <v>47.45</v>
      </c>
      <c r="AG176">
        <v>4.9643782308136E-2</v>
      </c>
      <c r="AH176">
        <v>16.008500000000002</v>
      </c>
      <c r="AI176">
        <v>4.9916041243617597</v>
      </c>
      <c r="AJ176">
        <v>-5868.9739999999301</v>
      </c>
      <c r="AK176">
        <v>0.443910860754478</v>
      </c>
      <c r="AL176">
        <v>19270899.384</v>
      </c>
      <c r="AM176">
        <v>1369.2263429</v>
      </c>
    </row>
    <row r="177" spans="1:39" ht="15" x14ac:dyDescent="0.25">
      <c r="A177" t="s">
        <v>339</v>
      </c>
      <c r="B177">
        <v>534841.65</v>
      </c>
      <c r="C177">
        <v>0.51960903844879303</v>
      </c>
      <c r="D177">
        <v>534746.4</v>
      </c>
      <c r="E177">
        <v>7.5221411947634497E-3</v>
      </c>
      <c r="F177">
        <v>0.68670759047375696</v>
      </c>
      <c r="G177">
        <v>51.45</v>
      </c>
      <c r="H177">
        <v>23.88972145</v>
      </c>
      <c r="I177">
        <v>1.0469999999999999</v>
      </c>
      <c r="J177">
        <v>17.286999999999999</v>
      </c>
      <c r="K177">
        <v>16126.099094785601</v>
      </c>
      <c r="L177">
        <v>726.45405945000005</v>
      </c>
      <c r="M177">
        <v>891.27539869283498</v>
      </c>
      <c r="N177">
        <v>0.47529664953818701</v>
      </c>
      <c r="O177">
        <v>0.14384072501310299</v>
      </c>
      <c r="P177">
        <v>2.7761925530802398E-3</v>
      </c>
      <c r="Q177">
        <v>13143.9397605738</v>
      </c>
      <c r="R177">
        <v>55.73</v>
      </c>
      <c r="S177">
        <v>59960.303561815897</v>
      </c>
      <c r="T177">
        <v>15.7958011842814</v>
      </c>
      <c r="U177">
        <v>13.0352424089359</v>
      </c>
      <c r="V177">
        <v>7.5614999999999997</v>
      </c>
      <c r="W177">
        <v>96.072744753025205</v>
      </c>
      <c r="X177">
        <v>0.11455903247162</v>
      </c>
      <c r="Y177">
        <v>0.18902978217820601</v>
      </c>
      <c r="Z177">
        <v>0.30830533957441703</v>
      </c>
      <c r="AA177">
        <v>228.56971867665399</v>
      </c>
      <c r="AB177">
        <v>8.2080498375745403</v>
      </c>
      <c r="AC177">
        <v>1.50632983810452</v>
      </c>
      <c r="AD177">
        <v>3.2570155993481298</v>
      </c>
      <c r="AE177">
        <v>1.44839559562541</v>
      </c>
      <c r="AF177">
        <v>86.9</v>
      </c>
      <c r="AG177">
        <v>1.32277123501242E-2</v>
      </c>
      <c r="AH177">
        <v>5.2484999999999999</v>
      </c>
      <c r="AI177">
        <v>4.2249289909017298</v>
      </c>
      <c r="AJ177">
        <v>-31407.302000000102</v>
      </c>
      <c r="AK177">
        <v>0.51134226842631303</v>
      </c>
      <c r="AL177">
        <v>11714870.1505</v>
      </c>
      <c r="AM177">
        <v>726.45405945000005</v>
      </c>
    </row>
    <row r="178" spans="1:39" ht="15" x14ac:dyDescent="0.25">
      <c r="A178" t="s">
        <v>340</v>
      </c>
      <c r="B178">
        <v>822267.95</v>
      </c>
      <c r="C178">
        <v>0.51356677082491697</v>
      </c>
      <c r="D178">
        <v>737158.9</v>
      </c>
      <c r="E178">
        <v>2.7986914722351801E-3</v>
      </c>
      <c r="F178">
        <v>0.682682396489243</v>
      </c>
      <c r="G178">
        <v>41.631578947368403</v>
      </c>
      <c r="H178">
        <v>43.34480465</v>
      </c>
      <c r="I178">
        <v>1.9855</v>
      </c>
      <c r="J178">
        <v>-10.039499999999901</v>
      </c>
      <c r="K178">
        <v>15190.2231430381</v>
      </c>
      <c r="L178">
        <v>1019.2059226</v>
      </c>
      <c r="M178">
        <v>1324.7748775423099</v>
      </c>
      <c r="N178">
        <v>0.59273902422866498</v>
      </c>
      <c r="O178">
        <v>0.16233574357371</v>
      </c>
      <c r="P178">
        <v>3.1147999924308902E-3</v>
      </c>
      <c r="Q178">
        <v>11686.487761393701</v>
      </c>
      <c r="R178">
        <v>76.209500000000006</v>
      </c>
      <c r="S178">
        <v>62541.8097284459</v>
      </c>
      <c r="T178">
        <v>14.836076867057301</v>
      </c>
      <c r="U178">
        <v>13.3737384787986</v>
      </c>
      <c r="V178">
        <v>11.414</v>
      </c>
      <c r="W178">
        <v>89.294368547397895</v>
      </c>
      <c r="X178">
        <v>0.112644934506548</v>
      </c>
      <c r="Y178">
        <v>0.186117672642342</v>
      </c>
      <c r="Z178">
        <v>0.30242552517679</v>
      </c>
      <c r="AA178">
        <v>221.74576794398999</v>
      </c>
      <c r="AB178">
        <v>6.9425775515188599</v>
      </c>
      <c r="AC178">
        <v>1.51287301895625</v>
      </c>
      <c r="AD178">
        <v>3.3325849429613399</v>
      </c>
      <c r="AE178">
        <v>1.14065293928944</v>
      </c>
      <c r="AF178">
        <v>32.85</v>
      </c>
      <c r="AG178">
        <v>3.6123954431816797E-2</v>
      </c>
      <c r="AH178">
        <v>19.675000000000001</v>
      </c>
      <c r="AI178">
        <v>4.1957836472688603</v>
      </c>
      <c r="AJ178">
        <v>-33257.040999999997</v>
      </c>
      <c r="AK178">
        <v>0.50581507700338202</v>
      </c>
      <c r="AL178">
        <v>15481965.392999999</v>
      </c>
      <c r="AM178">
        <v>1019.2059226</v>
      </c>
    </row>
    <row r="179" spans="1:39" ht="15" x14ac:dyDescent="0.25">
      <c r="A179" t="s">
        <v>341</v>
      </c>
      <c r="B179">
        <v>367404.6</v>
      </c>
      <c r="C179">
        <v>0.48631307994001499</v>
      </c>
      <c r="D179">
        <v>366754.25</v>
      </c>
      <c r="E179">
        <v>4.22119225334579E-3</v>
      </c>
      <c r="F179">
        <v>0.74244644272101901</v>
      </c>
      <c r="G179">
        <v>90</v>
      </c>
      <c r="H179">
        <v>39.302553750000001</v>
      </c>
      <c r="I179">
        <v>2.8584999999999998</v>
      </c>
      <c r="J179">
        <v>-26.616499999999998</v>
      </c>
      <c r="K179">
        <v>15870.741405246101</v>
      </c>
      <c r="L179">
        <v>1324.1972823999999</v>
      </c>
      <c r="M179">
        <v>1666.9081739875301</v>
      </c>
      <c r="N179">
        <v>0.58525502192950296</v>
      </c>
      <c r="O179">
        <v>0.167084359476254</v>
      </c>
      <c r="P179">
        <v>5.1028593245208403E-3</v>
      </c>
      <c r="Q179">
        <v>12607.768662041</v>
      </c>
      <c r="R179">
        <v>96.617000000000004</v>
      </c>
      <c r="S179">
        <v>63157.390800790803</v>
      </c>
      <c r="T179">
        <v>15.0734342817517</v>
      </c>
      <c r="U179">
        <v>13.7056344370038</v>
      </c>
      <c r="V179">
        <v>13.045999999999999</v>
      </c>
      <c r="W179">
        <v>101.502167898206</v>
      </c>
      <c r="X179">
        <v>0.108315510124808</v>
      </c>
      <c r="Y179">
        <v>0.20165157279272</v>
      </c>
      <c r="Z179">
        <v>0.31447487352718601</v>
      </c>
      <c r="AA179">
        <v>219.90669658543899</v>
      </c>
      <c r="AB179">
        <v>8.6681671419130204</v>
      </c>
      <c r="AC179">
        <v>1.25208280498771</v>
      </c>
      <c r="AD179">
        <v>3.3807146861511099</v>
      </c>
      <c r="AE179">
        <v>1.57925125750469</v>
      </c>
      <c r="AF179">
        <v>185.8</v>
      </c>
      <c r="AG179">
        <v>1.34637698185892E-2</v>
      </c>
      <c r="AH179">
        <v>4.774</v>
      </c>
      <c r="AI179">
        <v>4.1875275752103596</v>
      </c>
      <c r="AJ179">
        <v>-37651.660499999998</v>
      </c>
      <c r="AK179">
        <v>0.53267260134584804</v>
      </c>
      <c r="AL179">
        <v>21015992.638500001</v>
      </c>
      <c r="AM179">
        <v>1324.1972823999999</v>
      </c>
    </row>
    <row r="180" spans="1:39" ht="15" x14ac:dyDescent="0.25">
      <c r="A180" t="s">
        <v>343</v>
      </c>
      <c r="B180">
        <v>-16223.7</v>
      </c>
      <c r="C180">
        <v>0.48841117222943797</v>
      </c>
      <c r="D180">
        <v>-18394.400000000001</v>
      </c>
      <c r="E180">
        <v>6.2102656744585398E-3</v>
      </c>
      <c r="F180">
        <v>0.69386361642356498</v>
      </c>
      <c r="G180">
        <v>49.9</v>
      </c>
      <c r="H180">
        <v>28.20500195</v>
      </c>
      <c r="I180">
        <v>3.7025000000000001</v>
      </c>
      <c r="J180">
        <v>40.628500000000003</v>
      </c>
      <c r="K180">
        <v>15720.968958413399</v>
      </c>
      <c r="L180">
        <v>920.83993250000003</v>
      </c>
      <c r="M180">
        <v>1140.9427525716601</v>
      </c>
      <c r="N180">
        <v>0.49592518165473898</v>
      </c>
      <c r="O180">
        <v>0.150843913200951</v>
      </c>
      <c r="P180">
        <v>1.28324392578403E-3</v>
      </c>
      <c r="Q180">
        <v>12688.187870837801</v>
      </c>
      <c r="R180">
        <v>68.570499999999996</v>
      </c>
      <c r="S180">
        <v>62847.612041621403</v>
      </c>
      <c r="T180">
        <v>16.591683012374101</v>
      </c>
      <c r="U180">
        <v>13.429097534654099</v>
      </c>
      <c r="V180">
        <v>8.5980000000000008</v>
      </c>
      <c r="W180">
        <v>107.09931757385399</v>
      </c>
      <c r="X180">
        <v>0.11232464501249401</v>
      </c>
      <c r="Y180">
        <v>0.18856950369522299</v>
      </c>
      <c r="Z180">
        <v>0.30891054744433699</v>
      </c>
      <c r="AA180">
        <v>226.974083793874</v>
      </c>
      <c r="AB180">
        <v>8.1193585854622903</v>
      </c>
      <c r="AC180">
        <v>1.3933345206950201</v>
      </c>
      <c r="AD180">
        <v>3.19200704713914</v>
      </c>
      <c r="AE180">
        <v>1.43837612313122</v>
      </c>
      <c r="AF180">
        <v>98.45</v>
      </c>
      <c r="AG180">
        <v>2.5652713242205399E-2</v>
      </c>
      <c r="AH180">
        <v>5.4065000000000003</v>
      </c>
      <c r="AI180">
        <v>4.3077350805606098</v>
      </c>
      <c r="AJ180">
        <v>-30661.9029999999</v>
      </c>
      <c r="AK180">
        <v>0.54367242352163903</v>
      </c>
      <c r="AL180">
        <v>14476495.9945</v>
      </c>
      <c r="AM180">
        <v>920.83993250000003</v>
      </c>
    </row>
    <row r="181" spans="1:39" ht="15" x14ac:dyDescent="0.25">
      <c r="A181" t="s">
        <v>345</v>
      </c>
      <c r="B181">
        <v>937853.04761904804</v>
      </c>
      <c r="C181">
        <v>0.48387587445435698</v>
      </c>
      <c r="D181">
        <v>1003060.76190476</v>
      </c>
      <c r="E181">
        <v>2.64758094460815E-3</v>
      </c>
      <c r="F181">
        <v>0.68485802883985003</v>
      </c>
      <c r="G181">
        <v>58.714285714285701</v>
      </c>
      <c r="H181">
        <v>31.752316142857101</v>
      </c>
      <c r="I181">
        <v>3.82380952380952</v>
      </c>
      <c r="J181">
        <v>24.0461904761905</v>
      </c>
      <c r="K181">
        <v>15417.7456154664</v>
      </c>
      <c r="L181">
        <v>968.288550952381</v>
      </c>
      <c r="M181">
        <v>1178.93700662843</v>
      </c>
      <c r="N181">
        <v>0.445724469321991</v>
      </c>
      <c r="O181">
        <v>0.15473375890183799</v>
      </c>
      <c r="P181">
        <v>8.4770693921990894E-3</v>
      </c>
      <c r="Q181">
        <v>12662.955252924399</v>
      </c>
      <c r="R181">
        <v>71.115238095238098</v>
      </c>
      <c r="S181">
        <v>63625.134657363596</v>
      </c>
      <c r="T181">
        <v>15.5997642993933</v>
      </c>
      <c r="U181">
        <v>13.6157675469727</v>
      </c>
      <c r="V181">
        <v>9.1</v>
      </c>
      <c r="W181">
        <v>106.405335269492</v>
      </c>
      <c r="X181">
        <v>0.11842901430644701</v>
      </c>
      <c r="Y181">
        <v>0.17366207210175999</v>
      </c>
      <c r="Z181">
        <v>0.29582848990222699</v>
      </c>
      <c r="AA181">
        <v>195.13230923420599</v>
      </c>
      <c r="AB181">
        <v>8.1335708139860792</v>
      </c>
      <c r="AC181">
        <v>1.4504775328189301</v>
      </c>
      <c r="AD181">
        <v>3.4893233332459599</v>
      </c>
      <c r="AE181">
        <v>1.1766830336610401</v>
      </c>
      <c r="AF181">
        <v>55.523809523809497</v>
      </c>
      <c r="AG181">
        <v>3.1862186450706098E-2</v>
      </c>
      <c r="AH181">
        <v>10.9</v>
      </c>
      <c r="AI181">
        <v>4.5628375628699303</v>
      </c>
      <c r="AJ181">
        <v>-20904.404285714401</v>
      </c>
      <c r="AK181">
        <v>0.46175727811148498</v>
      </c>
      <c r="AL181">
        <v>14928826.560952401</v>
      </c>
      <c r="AM181">
        <v>968.288550952381</v>
      </c>
    </row>
    <row r="182" spans="1:39" ht="15" x14ac:dyDescent="0.25">
      <c r="A182" t="s">
        <v>347</v>
      </c>
      <c r="B182">
        <v>1088152.1000000001</v>
      </c>
      <c r="C182">
        <v>0.56219077982944499</v>
      </c>
      <c r="D182">
        <v>1122456.3500000001</v>
      </c>
      <c r="E182">
        <v>3.0285564376577802E-3</v>
      </c>
      <c r="F182">
        <v>0.71589789491304001</v>
      </c>
      <c r="G182">
        <v>100.95</v>
      </c>
      <c r="H182">
        <v>50.564477150000002</v>
      </c>
      <c r="I182">
        <v>3.6655000000000002</v>
      </c>
      <c r="J182">
        <v>-10.99</v>
      </c>
      <c r="K182">
        <v>14898.0931639071</v>
      </c>
      <c r="L182">
        <v>1605.3674049000001</v>
      </c>
      <c r="M182">
        <v>2009.1672496624899</v>
      </c>
      <c r="N182">
        <v>0.54524705100420601</v>
      </c>
      <c r="O182">
        <v>0.163459599185238</v>
      </c>
      <c r="P182">
        <v>2.7110644496180702E-3</v>
      </c>
      <c r="Q182">
        <v>11903.8935979659</v>
      </c>
      <c r="R182">
        <v>113.64449999999999</v>
      </c>
      <c r="S182">
        <v>63879.2860807166</v>
      </c>
      <c r="T182">
        <v>16.5458953138955</v>
      </c>
      <c r="U182">
        <v>14.126221725644401</v>
      </c>
      <c r="V182">
        <v>13.9145</v>
      </c>
      <c r="W182">
        <v>115.373704042546</v>
      </c>
      <c r="X182">
        <v>0.109982755991427</v>
      </c>
      <c r="Y182">
        <v>0.20234616108577</v>
      </c>
      <c r="Z182">
        <v>0.31666344174960098</v>
      </c>
      <c r="AA182">
        <v>195.06796328626501</v>
      </c>
      <c r="AB182">
        <v>8.1003191351268509</v>
      </c>
      <c r="AC182">
        <v>1.4525935241489301</v>
      </c>
      <c r="AD182">
        <v>3.8072685029733599</v>
      </c>
      <c r="AE182">
        <v>1.5118588734640099</v>
      </c>
      <c r="AF182">
        <v>181.25</v>
      </c>
      <c r="AG182">
        <v>1.2292404735104101E-2</v>
      </c>
      <c r="AH182">
        <v>6.2859999999999996</v>
      </c>
      <c r="AI182">
        <v>4.24807913610646</v>
      </c>
      <c r="AJ182">
        <v>-63336.918499999898</v>
      </c>
      <c r="AK182">
        <v>0.50758595319505895</v>
      </c>
      <c r="AL182">
        <v>23916913.160500001</v>
      </c>
      <c r="AM182">
        <v>1605.3674049000001</v>
      </c>
    </row>
    <row r="183" spans="1:39" ht="15" x14ac:dyDescent="0.25">
      <c r="A183" t="s">
        <v>349</v>
      </c>
      <c r="B183">
        <v>1049160.25</v>
      </c>
      <c r="C183">
        <v>0.39933769107332401</v>
      </c>
      <c r="D183">
        <v>823955.9</v>
      </c>
      <c r="E183">
        <v>2.6523152323425E-3</v>
      </c>
      <c r="F183">
        <v>0.77937611278264796</v>
      </c>
      <c r="G183">
        <v>65.3</v>
      </c>
      <c r="H183">
        <v>27.7356202</v>
      </c>
      <c r="I183">
        <v>2.0735000000000001</v>
      </c>
      <c r="J183">
        <v>-8.9440000000000008</v>
      </c>
      <c r="K183">
        <v>15502.7477205675</v>
      </c>
      <c r="L183">
        <v>2912.4765068000002</v>
      </c>
      <c r="M183">
        <v>3416.6671581902801</v>
      </c>
      <c r="N183">
        <v>0.11209381525919999</v>
      </c>
      <c r="O183">
        <v>0.107883273261224</v>
      </c>
      <c r="P183">
        <v>1.6561513333199999E-2</v>
      </c>
      <c r="Q183">
        <v>13215.0386433648</v>
      </c>
      <c r="R183">
        <v>183.16</v>
      </c>
      <c r="S183">
        <v>82452.330751801695</v>
      </c>
      <c r="T183">
        <v>16.927549683336998</v>
      </c>
      <c r="U183">
        <v>15.9012694190871</v>
      </c>
      <c r="V183">
        <v>20.309999999999999</v>
      </c>
      <c r="W183">
        <v>143.40110816346601</v>
      </c>
      <c r="X183">
        <v>0.115204550998475</v>
      </c>
      <c r="Y183">
        <v>0.15158406045369399</v>
      </c>
      <c r="Z183">
        <v>0.27129701100385201</v>
      </c>
      <c r="AA183">
        <v>175.40508869590701</v>
      </c>
      <c r="AB183">
        <v>8.1478336656466901</v>
      </c>
      <c r="AC183">
        <v>1.4120442351298701</v>
      </c>
      <c r="AD183">
        <v>3.1838246726325199</v>
      </c>
      <c r="AE183">
        <v>0.96368017069630996</v>
      </c>
      <c r="AF183">
        <v>19.45</v>
      </c>
      <c r="AG183">
        <v>0.135816281051925</v>
      </c>
      <c r="AH183">
        <v>98.708823529411802</v>
      </c>
      <c r="AI183">
        <v>5.9288194601118596</v>
      </c>
      <c r="AJ183">
        <v>80687.695000000094</v>
      </c>
      <c r="AK183">
        <v>0.31651747922082901</v>
      </c>
      <c r="AL183">
        <v>45151388.527000003</v>
      </c>
      <c r="AM183">
        <v>2912.4765068000002</v>
      </c>
    </row>
    <row r="184" spans="1:39" ht="15" x14ac:dyDescent="0.25">
      <c r="A184" t="s">
        <v>350</v>
      </c>
      <c r="B184">
        <v>717569.33333333302</v>
      </c>
      <c r="C184">
        <v>0.44505376642887801</v>
      </c>
      <c r="D184">
        <v>698915.809523809</v>
      </c>
      <c r="E184">
        <v>2.29906463450216E-3</v>
      </c>
      <c r="F184">
        <v>0.70453668573421402</v>
      </c>
      <c r="G184">
        <v>67.619047619047606</v>
      </c>
      <c r="H184">
        <v>43.692499857142899</v>
      </c>
      <c r="I184">
        <v>2.6042857142857101</v>
      </c>
      <c r="J184">
        <v>41.957619047618998</v>
      </c>
      <c r="K184">
        <v>14343.602959458</v>
      </c>
      <c r="L184">
        <v>1198.3977422857099</v>
      </c>
      <c r="M184">
        <v>1472.1426835791401</v>
      </c>
      <c r="N184">
        <v>0.49817154743266401</v>
      </c>
      <c r="O184">
        <v>0.14859741239511901</v>
      </c>
      <c r="P184">
        <v>5.3701296811855702E-3</v>
      </c>
      <c r="Q184">
        <v>11676.409898710101</v>
      </c>
      <c r="R184">
        <v>84.589047619047605</v>
      </c>
      <c r="S184">
        <v>62850.249503200299</v>
      </c>
      <c r="T184">
        <v>15.3425243614787</v>
      </c>
      <c r="U184">
        <v>14.1672920551462</v>
      </c>
      <c r="V184">
        <v>10.81</v>
      </c>
      <c r="W184">
        <v>110.860105669354</v>
      </c>
      <c r="X184">
        <v>0.118489145333116</v>
      </c>
      <c r="Y184">
        <v>0.170592271341968</v>
      </c>
      <c r="Z184">
        <v>0.29395488275028298</v>
      </c>
      <c r="AA184">
        <v>182.70228011477599</v>
      </c>
      <c r="AB184">
        <v>10.0417884948727</v>
      </c>
      <c r="AC184">
        <v>1.62152578649181</v>
      </c>
      <c r="AD184">
        <v>3.7071589860698801</v>
      </c>
      <c r="AE184">
        <v>1.1466956878302501</v>
      </c>
      <c r="AF184">
        <v>53.238095238095198</v>
      </c>
      <c r="AG184">
        <v>2.7544327831622601E-2</v>
      </c>
      <c r="AH184">
        <v>13.34</v>
      </c>
      <c r="AI184">
        <v>4.3706700939622998</v>
      </c>
      <c r="AJ184">
        <v>-7797.7590476191799</v>
      </c>
      <c r="AK184">
        <v>0.46412698433315502</v>
      </c>
      <c r="AL184">
        <v>17189341.402857099</v>
      </c>
      <c r="AM184">
        <v>1198.3977422857099</v>
      </c>
    </row>
    <row r="185" spans="1:39" ht="15" x14ac:dyDescent="0.25">
      <c r="A185" t="s">
        <v>351</v>
      </c>
      <c r="B185">
        <v>1511070.4</v>
      </c>
      <c r="C185">
        <v>0.44606537330903101</v>
      </c>
      <c r="D185">
        <v>1104424.3</v>
      </c>
      <c r="E185">
        <v>6.2888627621055498E-3</v>
      </c>
      <c r="F185">
        <v>0.72267408053397597</v>
      </c>
      <c r="G185">
        <v>94.15</v>
      </c>
      <c r="H185">
        <v>63.376005149999997</v>
      </c>
      <c r="I185">
        <v>12.227</v>
      </c>
      <c r="J185">
        <v>39.545000000000002</v>
      </c>
      <c r="K185">
        <v>13929.2054075414</v>
      </c>
      <c r="L185">
        <v>1900.7142979</v>
      </c>
      <c r="M185">
        <v>2369.7972334441902</v>
      </c>
      <c r="N185">
        <v>0.48958189309572803</v>
      </c>
      <c r="O185">
        <v>0.15557656822843399</v>
      </c>
      <c r="P185">
        <v>1.25904662928247E-2</v>
      </c>
      <c r="Q185">
        <v>11172.027506345499</v>
      </c>
      <c r="R185">
        <v>122.53149999999999</v>
      </c>
      <c r="S185">
        <v>65987.735015077706</v>
      </c>
      <c r="T185">
        <v>16.291321007251199</v>
      </c>
      <c r="U185">
        <v>15.5120462729992</v>
      </c>
      <c r="V185">
        <v>15.1225</v>
      </c>
      <c r="W185">
        <v>125.687835867085</v>
      </c>
      <c r="X185">
        <v>0.111705605220993</v>
      </c>
      <c r="Y185">
        <v>0.17349804577414499</v>
      </c>
      <c r="Z185">
        <v>0.29404367897397898</v>
      </c>
      <c r="AA185">
        <v>180.991877832499</v>
      </c>
      <c r="AB185">
        <v>8.1701869023587292</v>
      </c>
      <c r="AC185">
        <v>1.3944299800720199</v>
      </c>
      <c r="AD185">
        <v>3.07849075843894</v>
      </c>
      <c r="AE185">
        <v>1.2748329148263899</v>
      </c>
      <c r="AF185">
        <v>85.75</v>
      </c>
      <c r="AG185">
        <v>2.80288031957396E-2</v>
      </c>
      <c r="AH185">
        <v>14.1145</v>
      </c>
      <c r="AI185">
        <v>4.1884987001395402</v>
      </c>
      <c r="AJ185">
        <v>36180.534499999798</v>
      </c>
      <c r="AK185">
        <v>0.52957342347026204</v>
      </c>
      <c r="AL185">
        <v>26475439.876499999</v>
      </c>
      <c r="AM185">
        <v>1900.7142979</v>
      </c>
    </row>
    <row r="186" spans="1:39" ht="15" x14ac:dyDescent="0.25">
      <c r="A186" t="s">
        <v>352</v>
      </c>
      <c r="B186">
        <v>763236.14285714296</v>
      </c>
      <c r="C186">
        <v>0.491652834389466</v>
      </c>
      <c r="D186">
        <v>759808.38095238095</v>
      </c>
      <c r="E186">
        <v>2.35705536899661E-3</v>
      </c>
      <c r="F186">
        <v>0.71606336791642</v>
      </c>
      <c r="G186">
        <v>62.631578947368403</v>
      </c>
      <c r="H186">
        <v>32.447116571428602</v>
      </c>
      <c r="I186">
        <v>1.3214285714285701</v>
      </c>
      <c r="J186">
        <v>50.282380952380898</v>
      </c>
      <c r="K186">
        <v>13989.1043212232</v>
      </c>
      <c r="L186">
        <v>1232.28974652381</v>
      </c>
      <c r="M186">
        <v>1446.64881120256</v>
      </c>
      <c r="N186">
        <v>0.35085816432426098</v>
      </c>
      <c r="O186">
        <v>0.12956797842075499</v>
      </c>
      <c r="P186">
        <v>4.6235060860721497E-3</v>
      </c>
      <c r="Q186">
        <v>11916.250637060401</v>
      </c>
      <c r="R186">
        <v>82.487619047619006</v>
      </c>
      <c r="S186">
        <v>65933.287032974695</v>
      </c>
      <c r="T186">
        <v>15.1249249526625</v>
      </c>
      <c r="U186">
        <v>14.9390873533691</v>
      </c>
      <c r="V186">
        <v>10.272380952381001</v>
      </c>
      <c r="W186">
        <v>119.961453166141</v>
      </c>
      <c r="X186">
        <v>0.11439705141501701</v>
      </c>
      <c r="Y186">
        <v>0.176367448623823</v>
      </c>
      <c r="Z186">
        <v>0.29524831452668099</v>
      </c>
      <c r="AA186">
        <v>184.47451036602101</v>
      </c>
      <c r="AB186">
        <v>8.04480876534166</v>
      </c>
      <c r="AC186">
        <v>1.30418815265759</v>
      </c>
      <c r="AD186">
        <v>3.4933207641552002</v>
      </c>
      <c r="AE186">
        <v>1.1416005567671801</v>
      </c>
      <c r="AF186">
        <v>49.476190476190503</v>
      </c>
      <c r="AG186">
        <v>3.9487062162190799E-2</v>
      </c>
      <c r="AH186">
        <v>16.206666666666699</v>
      </c>
      <c r="AI186">
        <v>4.8131297908063999</v>
      </c>
      <c r="AJ186">
        <v>-12256.954285714401</v>
      </c>
      <c r="AK186">
        <v>0.47011786814395501</v>
      </c>
      <c r="AL186">
        <v>17238629.8180952</v>
      </c>
      <c r="AM186">
        <v>1232.28974652381</v>
      </c>
    </row>
    <row r="187" spans="1:39" ht="15" x14ac:dyDescent="0.25">
      <c r="A187" t="s">
        <v>353</v>
      </c>
      <c r="B187">
        <v>508112.3</v>
      </c>
      <c r="C187">
        <v>0.48295683931829603</v>
      </c>
      <c r="D187">
        <v>382269.55</v>
      </c>
      <c r="E187">
        <v>8.1431886215419906E-3</v>
      </c>
      <c r="F187">
        <v>0.737119439075411</v>
      </c>
      <c r="G187">
        <v>44.2222222222222</v>
      </c>
      <c r="H187">
        <v>42.029334400000003</v>
      </c>
      <c r="I187">
        <v>1.9950000000000001</v>
      </c>
      <c r="J187">
        <v>57.456499999999998</v>
      </c>
      <c r="K187">
        <v>13863.894067196101</v>
      </c>
      <c r="L187">
        <v>1297.5565991999999</v>
      </c>
      <c r="M187">
        <v>1539.7579551495</v>
      </c>
      <c r="N187">
        <v>0.34664275352405799</v>
      </c>
      <c r="O187">
        <v>0.115204512845269</v>
      </c>
      <c r="P187">
        <v>4.9591503013951899E-3</v>
      </c>
      <c r="Q187">
        <v>11683.126674122899</v>
      </c>
      <c r="R187">
        <v>86.915000000000006</v>
      </c>
      <c r="S187">
        <v>65506.7417304263</v>
      </c>
      <c r="T187">
        <v>15.467985963297499</v>
      </c>
      <c r="U187">
        <v>14.929029502387399</v>
      </c>
      <c r="V187">
        <v>11.0825</v>
      </c>
      <c r="W187">
        <v>117.08157899390901</v>
      </c>
      <c r="X187">
        <v>0.117045859101267</v>
      </c>
      <c r="Y187">
        <v>0.172229016122117</v>
      </c>
      <c r="Z187">
        <v>0.29271152663581101</v>
      </c>
      <c r="AA187">
        <v>187.67439520568101</v>
      </c>
      <c r="AB187">
        <v>8.5101384619585794</v>
      </c>
      <c r="AC187">
        <v>1.27043474788224</v>
      </c>
      <c r="AD187">
        <v>3.8304452481262699</v>
      </c>
      <c r="AE187">
        <v>0.98179485129072896</v>
      </c>
      <c r="AF187">
        <v>27.15</v>
      </c>
      <c r="AG187">
        <v>3.8823035793956399E-2</v>
      </c>
      <c r="AH187">
        <v>25.806000000000001</v>
      </c>
      <c r="AI187">
        <v>4.67392967341803</v>
      </c>
      <c r="AJ187">
        <v>15674.835499999999</v>
      </c>
      <c r="AK187">
        <v>0.43796226976434299</v>
      </c>
      <c r="AL187">
        <v>17989187.237500001</v>
      </c>
      <c r="AM187">
        <v>1297.5565991999999</v>
      </c>
    </row>
    <row r="188" spans="1:39" ht="15" x14ac:dyDescent="0.25">
      <c r="A188" t="s">
        <v>354</v>
      </c>
      <c r="B188">
        <v>1021560.8095238101</v>
      </c>
      <c r="C188">
        <v>0.45588417188790198</v>
      </c>
      <c r="D188">
        <v>1020112.28571429</v>
      </c>
      <c r="E188">
        <v>3.45625143449206E-3</v>
      </c>
      <c r="F188">
        <v>0.67808597267145798</v>
      </c>
      <c r="G188">
        <v>55</v>
      </c>
      <c r="H188">
        <v>32.899127714285697</v>
      </c>
      <c r="I188">
        <v>3.8833333333333302</v>
      </c>
      <c r="J188">
        <v>11.969047619047601</v>
      </c>
      <c r="K188">
        <v>15703.685892625101</v>
      </c>
      <c r="L188">
        <v>953.741254761905</v>
      </c>
      <c r="M188">
        <v>1179.87610998575</v>
      </c>
      <c r="N188">
        <v>0.464124833228515</v>
      </c>
      <c r="O188">
        <v>0.16170653143129199</v>
      </c>
      <c r="P188">
        <v>8.9594141120340302E-3</v>
      </c>
      <c r="Q188">
        <v>12693.920116579</v>
      </c>
      <c r="R188">
        <v>71.876666666666694</v>
      </c>
      <c r="S188">
        <v>62911.701929893097</v>
      </c>
      <c r="T188">
        <v>15.586222431281101</v>
      </c>
      <c r="U188">
        <v>13.2691358544067</v>
      </c>
      <c r="V188">
        <v>9.0680952380952409</v>
      </c>
      <c r="W188">
        <v>105.17547839101</v>
      </c>
      <c r="X188">
        <v>0.11923905886919201</v>
      </c>
      <c r="Y188">
        <v>0.18119877244786201</v>
      </c>
      <c r="Z188">
        <v>0.30503832588868302</v>
      </c>
      <c r="AA188">
        <v>204.17262666431401</v>
      </c>
      <c r="AB188">
        <v>7.69774814423549</v>
      </c>
      <c r="AC188">
        <v>1.4545729338991999</v>
      </c>
      <c r="AD188">
        <v>3.3522756936726101</v>
      </c>
      <c r="AE188">
        <v>1.16109629884995</v>
      </c>
      <c r="AF188">
        <v>55.857142857142897</v>
      </c>
      <c r="AG188">
        <v>3.7895868107365303E-2</v>
      </c>
      <c r="AH188">
        <v>10.089523809523801</v>
      </c>
      <c r="AI188">
        <v>4.7308459469342496</v>
      </c>
      <c r="AJ188">
        <v>-42060.702380952403</v>
      </c>
      <c r="AK188">
        <v>0.473175266597263</v>
      </c>
      <c r="AL188">
        <v>14977253.087618999</v>
      </c>
      <c r="AM188">
        <v>953.741254761905</v>
      </c>
    </row>
    <row r="189" spans="1:39" ht="15" x14ac:dyDescent="0.25">
      <c r="A189" t="s">
        <v>355</v>
      </c>
      <c r="B189">
        <v>665465.19999999995</v>
      </c>
      <c r="C189">
        <v>0.406707105737038</v>
      </c>
      <c r="D189">
        <v>647506.44999999995</v>
      </c>
      <c r="E189">
        <v>5.9421460863200298E-3</v>
      </c>
      <c r="F189">
        <v>0.72058071630604403</v>
      </c>
      <c r="G189">
        <v>38.9</v>
      </c>
      <c r="H189">
        <v>45.46703445</v>
      </c>
      <c r="I189">
        <v>4.6609999999999996</v>
      </c>
      <c r="J189">
        <v>-21.013999999999999</v>
      </c>
      <c r="K189">
        <v>16684.149878012598</v>
      </c>
      <c r="L189">
        <v>1080.2639625500001</v>
      </c>
      <c r="M189">
        <v>1504.8668701061499</v>
      </c>
      <c r="N189">
        <v>0.88084840935898301</v>
      </c>
      <c r="O189">
        <v>0.20478602903478901</v>
      </c>
      <c r="P189">
        <v>2.96247746934525E-3</v>
      </c>
      <c r="Q189">
        <v>11976.664658534701</v>
      </c>
      <c r="R189">
        <v>81.3125</v>
      </c>
      <c r="S189">
        <v>63352.360307455798</v>
      </c>
      <c r="T189">
        <v>14.957109915449699</v>
      </c>
      <c r="U189">
        <v>13.2853369721752</v>
      </c>
      <c r="V189">
        <v>11.696999999999999</v>
      </c>
      <c r="W189">
        <v>92.353933705223596</v>
      </c>
      <c r="X189">
        <v>0.107488465821389</v>
      </c>
      <c r="Y189">
        <v>0.19364919110325701</v>
      </c>
      <c r="Z189">
        <v>0.304852837563581</v>
      </c>
      <c r="AA189">
        <v>230.190452167833</v>
      </c>
      <c r="AB189">
        <v>8.6740902280947001</v>
      </c>
      <c r="AC189">
        <v>1.52690335990239</v>
      </c>
      <c r="AD189">
        <v>3.3547726965177702</v>
      </c>
      <c r="AE189">
        <v>1.1768240061372399</v>
      </c>
      <c r="AF189">
        <v>43</v>
      </c>
      <c r="AG189">
        <v>1.9011071481205299E-2</v>
      </c>
      <c r="AH189">
        <v>21.827500000000001</v>
      </c>
      <c r="AI189">
        <v>3.9781794679458602</v>
      </c>
      <c r="AJ189">
        <v>-132769.83350000001</v>
      </c>
      <c r="AK189">
        <v>0.62580820891196298</v>
      </c>
      <c r="AL189">
        <v>18023285.859000001</v>
      </c>
      <c r="AM189">
        <v>1080.2639625500001</v>
      </c>
    </row>
    <row r="190" spans="1:39" ht="15" x14ac:dyDescent="0.25">
      <c r="A190" t="s">
        <v>356</v>
      </c>
      <c r="B190">
        <v>-162481.5</v>
      </c>
      <c r="C190">
        <v>0.38742045542446502</v>
      </c>
      <c r="D190">
        <v>-119259.2</v>
      </c>
      <c r="E190">
        <v>8.63698932523819E-3</v>
      </c>
      <c r="F190">
        <v>0.76087692396946704</v>
      </c>
      <c r="G190">
        <v>50.8333333333333</v>
      </c>
      <c r="H190">
        <v>35.079548350000003</v>
      </c>
      <c r="I190">
        <v>7.2214999999999998</v>
      </c>
      <c r="J190">
        <v>4.8615000000000101</v>
      </c>
      <c r="K190">
        <v>16857.2005304257</v>
      </c>
      <c r="L190">
        <v>1274.7918079999999</v>
      </c>
      <c r="M190">
        <v>1796.9566951910999</v>
      </c>
      <c r="N190">
        <v>0.92887199409270105</v>
      </c>
      <c r="O190">
        <v>0.196504976952284</v>
      </c>
      <c r="P190">
        <v>9.3071777882024198E-4</v>
      </c>
      <c r="Q190">
        <v>11958.786318840401</v>
      </c>
      <c r="R190">
        <v>95.533500000000004</v>
      </c>
      <c r="S190">
        <v>65481.014460895902</v>
      </c>
      <c r="T190">
        <v>15.092088115687201</v>
      </c>
      <c r="U190">
        <v>13.343924466286699</v>
      </c>
      <c r="V190">
        <v>13.5975</v>
      </c>
      <c r="W190">
        <v>93.751925574554093</v>
      </c>
      <c r="X190">
        <v>0.102375718638756</v>
      </c>
      <c r="Y190">
        <v>0.20228548273949301</v>
      </c>
      <c r="Z190">
        <v>0.30748416648664501</v>
      </c>
      <c r="AA190">
        <v>210.97750888590599</v>
      </c>
      <c r="AB190">
        <v>8.9102027143092997</v>
      </c>
      <c r="AC190">
        <v>1.3757265876787099</v>
      </c>
      <c r="AD190">
        <v>4.0571959815194099</v>
      </c>
      <c r="AE190">
        <v>1.2475582509177301</v>
      </c>
      <c r="AF190">
        <v>103.75</v>
      </c>
      <c r="AG190">
        <v>2.3278476224165401E-2</v>
      </c>
      <c r="AH190">
        <v>8.0894999999999992</v>
      </c>
      <c r="AI190">
        <v>3.7236848511288998</v>
      </c>
      <c r="AJ190">
        <v>-124140.338</v>
      </c>
      <c r="AK190">
        <v>0.65008915819243596</v>
      </c>
      <c r="AL190">
        <v>21489421.142000001</v>
      </c>
      <c r="AM190">
        <v>1274.7918079999999</v>
      </c>
    </row>
    <row r="191" spans="1:39" ht="15" x14ac:dyDescent="0.25">
      <c r="A191" t="s">
        <v>357</v>
      </c>
      <c r="B191">
        <v>1527402.33333333</v>
      </c>
      <c r="C191">
        <v>0.56454144582226495</v>
      </c>
      <c r="D191">
        <v>1526383.8095238099</v>
      </c>
      <c r="E191">
        <v>4.54148199001401E-3</v>
      </c>
      <c r="F191">
        <v>0.67524868636050395</v>
      </c>
      <c r="G191">
        <v>23.1666666666667</v>
      </c>
      <c r="H191">
        <v>60.341352761904801</v>
      </c>
      <c r="I191">
        <v>15.2195238095238</v>
      </c>
      <c r="J191">
        <v>69.996666666666698</v>
      </c>
      <c r="K191">
        <v>15868.822404078301</v>
      </c>
      <c r="L191">
        <v>1131.51716557143</v>
      </c>
      <c r="M191">
        <v>1475.96728760821</v>
      </c>
      <c r="N191">
        <v>0.581660524115028</v>
      </c>
      <c r="O191">
        <v>0.17070511477525999</v>
      </c>
      <c r="P191">
        <v>1.9538921013756299E-2</v>
      </c>
      <c r="Q191">
        <v>12165.476225910401</v>
      </c>
      <c r="R191">
        <v>81.586666666666702</v>
      </c>
      <c r="S191">
        <v>68612.044498400806</v>
      </c>
      <c r="T191">
        <v>15.9403964233185</v>
      </c>
      <c r="U191">
        <v>13.868898090841199</v>
      </c>
      <c r="V191">
        <v>12.0857142857143</v>
      </c>
      <c r="W191">
        <v>93.624351761229306</v>
      </c>
      <c r="X191">
        <v>0.115036171567864</v>
      </c>
      <c r="Y191">
        <v>0.136653845254992</v>
      </c>
      <c r="Z191">
        <v>0.28583163529687999</v>
      </c>
      <c r="AA191">
        <v>200.84374304863101</v>
      </c>
      <c r="AB191">
        <v>7.9458174959836896</v>
      </c>
      <c r="AC191">
        <v>1.5683166552154599</v>
      </c>
      <c r="AD191">
        <v>3.32177772455531</v>
      </c>
      <c r="AE191">
        <v>0.83762442351750099</v>
      </c>
      <c r="AF191">
        <v>9.6666666666666696</v>
      </c>
      <c r="AG191">
        <v>6.9437641354967897E-2</v>
      </c>
      <c r="AH191">
        <v>56.590499999999999</v>
      </c>
      <c r="AI191">
        <v>4.1845859929630098</v>
      </c>
      <c r="AJ191">
        <v>2779.1923809523</v>
      </c>
      <c r="AK191">
        <v>0.48166379012519001</v>
      </c>
      <c r="AL191">
        <v>17955844.947618999</v>
      </c>
      <c r="AM191">
        <v>1131.51716557143</v>
      </c>
    </row>
    <row r="192" spans="1:39" ht="15" x14ac:dyDescent="0.25">
      <c r="A192" t="s">
        <v>358</v>
      </c>
      <c r="B192">
        <v>547701.65</v>
      </c>
      <c r="C192">
        <v>0.50920633982393604</v>
      </c>
      <c r="D192">
        <v>529790.55000000005</v>
      </c>
      <c r="E192">
        <v>4.9890310015392797E-3</v>
      </c>
      <c r="F192">
        <v>0.71164179364813096</v>
      </c>
      <c r="G192">
        <v>64.3</v>
      </c>
      <c r="H192">
        <v>31.937783499999998</v>
      </c>
      <c r="I192">
        <v>3.3494999999999999</v>
      </c>
      <c r="J192">
        <v>37.661999999999999</v>
      </c>
      <c r="K192">
        <v>15312.727154754901</v>
      </c>
      <c r="L192">
        <v>1026.9924521</v>
      </c>
      <c r="M192">
        <v>1291.2408687356201</v>
      </c>
      <c r="N192">
        <v>0.51703449096848497</v>
      </c>
      <c r="O192">
        <v>0.16971908677964501</v>
      </c>
      <c r="P192">
        <v>3.7879645483715799E-3</v>
      </c>
      <c r="Q192">
        <v>12179.025300212899</v>
      </c>
      <c r="R192">
        <v>79.1965</v>
      </c>
      <c r="S192">
        <v>61543.653943040401</v>
      </c>
      <c r="T192">
        <v>15.841609162020999</v>
      </c>
      <c r="U192">
        <v>12.967649480722001</v>
      </c>
      <c r="V192">
        <v>9.6159999999999997</v>
      </c>
      <c r="W192">
        <v>106.800379794093</v>
      </c>
      <c r="X192">
        <v>0.117601125241899</v>
      </c>
      <c r="Y192">
        <v>0.183246101228178</v>
      </c>
      <c r="Z192">
        <v>0.30517743232378097</v>
      </c>
      <c r="AA192">
        <v>215.48814652675901</v>
      </c>
      <c r="AB192">
        <v>7.3176687277766801</v>
      </c>
      <c r="AC192">
        <v>1.3250475679007301</v>
      </c>
      <c r="AD192">
        <v>3.2812239708420101</v>
      </c>
      <c r="AE192">
        <v>1.12140398575837</v>
      </c>
      <c r="AF192">
        <v>58.95</v>
      </c>
      <c r="AG192">
        <v>2.13961736254757E-2</v>
      </c>
      <c r="AH192">
        <v>10.576499999999999</v>
      </c>
      <c r="AI192">
        <v>4.8469784831712399</v>
      </c>
      <c r="AJ192">
        <v>-65174.6189999997</v>
      </c>
      <c r="AK192">
        <v>0.49562871022432903</v>
      </c>
      <c r="AL192">
        <v>15726055.209000001</v>
      </c>
      <c r="AM192">
        <v>1026.9924521</v>
      </c>
    </row>
    <row r="193" spans="1:39" ht="15" x14ac:dyDescent="0.25">
      <c r="A193" t="s">
        <v>360</v>
      </c>
      <c r="B193">
        <v>483742.1</v>
      </c>
      <c r="C193">
        <v>0.50887443744771899</v>
      </c>
      <c r="D193">
        <v>471069.65</v>
      </c>
      <c r="E193">
        <v>5.2388875912749702E-3</v>
      </c>
      <c r="F193">
        <v>0.68608193828095598</v>
      </c>
      <c r="G193">
        <v>51.1</v>
      </c>
      <c r="H193">
        <v>20.639787599999998</v>
      </c>
      <c r="I193">
        <v>1.375</v>
      </c>
      <c r="J193">
        <v>15.13</v>
      </c>
      <c r="K193">
        <v>15723.152924222</v>
      </c>
      <c r="L193">
        <v>842.37955465000005</v>
      </c>
      <c r="M193">
        <v>1018.35684818347</v>
      </c>
      <c r="N193">
        <v>0.40182751561514302</v>
      </c>
      <c r="O193">
        <v>0.15816283267387299</v>
      </c>
      <c r="P193">
        <v>7.2373192895606999E-3</v>
      </c>
      <c r="Q193">
        <v>13006.111346554</v>
      </c>
      <c r="R193">
        <v>62.165999999999997</v>
      </c>
      <c r="S193">
        <v>64817.132218576102</v>
      </c>
      <c r="T193">
        <v>15.2301901360873</v>
      </c>
      <c r="U193">
        <v>13.5504866751922</v>
      </c>
      <c r="V193">
        <v>9.4655000000000005</v>
      </c>
      <c r="W193">
        <v>88.994723432465307</v>
      </c>
      <c r="X193">
        <v>0.117447055688099</v>
      </c>
      <c r="Y193">
        <v>0.177995185335692</v>
      </c>
      <c r="Z193">
        <v>0.29983579949181599</v>
      </c>
      <c r="AA193">
        <v>199.02287404121299</v>
      </c>
      <c r="AB193">
        <v>8.3965876382619307</v>
      </c>
      <c r="AC193">
        <v>1.5457590150597</v>
      </c>
      <c r="AD193">
        <v>3.2756898930408598</v>
      </c>
      <c r="AE193">
        <v>1.3159119003797199</v>
      </c>
      <c r="AF193">
        <v>102.5</v>
      </c>
      <c r="AG193">
        <v>2.4723549295042498E-2</v>
      </c>
      <c r="AH193">
        <v>4.7435</v>
      </c>
      <c r="AI193">
        <v>4.39767444379404</v>
      </c>
      <c r="AJ193">
        <v>-861.27300000004504</v>
      </c>
      <c r="AK193">
        <v>0.50909685000125804</v>
      </c>
      <c r="AL193">
        <v>13244862.558</v>
      </c>
      <c r="AM193">
        <v>842.37955465000005</v>
      </c>
    </row>
    <row r="194" spans="1:39" ht="15" x14ac:dyDescent="0.25">
      <c r="A194" t="s">
        <v>361</v>
      </c>
      <c r="B194">
        <v>2032459.55</v>
      </c>
      <c r="C194">
        <v>0.37704392269718501</v>
      </c>
      <c r="D194">
        <v>2017144.45</v>
      </c>
      <c r="E194">
        <v>2.91565305609892E-3</v>
      </c>
      <c r="F194">
        <v>0.77719311220838205</v>
      </c>
      <c r="G194">
        <v>92.7</v>
      </c>
      <c r="H194">
        <v>42.676179949999998</v>
      </c>
      <c r="I194">
        <v>3.3464999999999998</v>
      </c>
      <c r="J194">
        <v>-19.052</v>
      </c>
      <c r="K194">
        <v>14734.165204220501</v>
      </c>
      <c r="L194">
        <v>3623.4654916999998</v>
      </c>
      <c r="M194">
        <v>4257.3445060153299</v>
      </c>
      <c r="N194">
        <v>0.12970864591551401</v>
      </c>
      <c r="O194">
        <v>0.106732010732785</v>
      </c>
      <c r="P194">
        <v>1.6473917451879601E-2</v>
      </c>
      <c r="Q194">
        <v>12540.3849961086</v>
      </c>
      <c r="R194">
        <v>223.5205</v>
      </c>
      <c r="S194">
        <v>80505.877174576803</v>
      </c>
      <c r="T194">
        <v>16.273898814650099</v>
      </c>
      <c r="U194">
        <v>16.2108866600603</v>
      </c>
      <c r="V194">
        <v>23.750499999999999</v>
      </c>
      <c r="W194">
        <v>152.563756203027</v>
      </c>
      <c r="X194">
        <v>0.115629333140379</v>
      </c>
      <c r="Y194">
        <v>0.14940881199584699</v>
      </c>
      <c r="Z194">
        <v>0.27017105450180601</v>
      </c>
      <c r="AA194">
        <v>175.296384484676</v>
      </c>
      <c r="AB194">
        <v>7.4571331443791404</v>
      </c>
      <c r="AC194">
        <v>1.33704930992833</v>
      </c>
      <c r="AD194">
        <v>3.0843197814353198</v>
      </c>
      <c r="AE194">
        <v>1.03345081956726</v>
      </c>
      <c r="AF194">
        <v>33.6</v>
      </c>
      <c r="AG194">
        <v>8.2133269691205699E-2</v>
      </c>
      <c r="AH194">
        <v>90.429000000000002</v>
      </c>
      <c r="AI194">
        <v>5.39692360596794</v>
      </c>
      <c r="AJ194">
        <v>172962.15947368401</v>
      </c>
      <c r="AK194">
        <v>0.35604558449475099</v>
      </c>
      <c r="AL194">
        <v>53388739.166500002</v>
      </c>
      <c r="AM194">
        <v>3623.4654916999998</v>
      </c>
    </row>
    <row r="195" spans="1:39" ht="15" x14ac:dyDescent="0.25">
      <c r="A195" t="s">
        <v>362</v>
      </c>
      <c r="B195">
        <v>1499032.45</v>
      </c>
      <c r="C195">
        <v>0.53762406972974996</v>
      </c>
      <c r="D195">
        <v>1548623.05</v>
      </c>
      <c r="E195">
        <v>3.72094632012981E-3</v>
      </c>
      <c r="F195">
        <v>0.71858062648854004</v>
      </c>
      <c r="G195">
        <v>102.7</v>
      </c>
      <c r="H195">
        <v>53.862594649999998</v>
      </c>
      <c r="I195">
        <v>5.2634999999999996</v>
      </c>
      <c r="J195">
        <v>-43.4</v>
      </c>
      <c r="K195">
        <v>15000.1239318311</v>
      </c>
      <c r="L195">
        <v>1623.83423425</v>
      </c>
      <c r="M195">
        <v>2070.1019959356499</v>
      </c>
      <c r="N195">
        <v>0.57662982812557395</v>
      </c>
      <c r="O195">
        <v>0.17293156387338901</v>
      </c>
      <c r="P195">
        <v>5.8532987231852303E-3</v>
      </c>
      <c r="Q195">
        <v>11766.4321885216</v>
      </c>
      <c r="R195">
        <v>117.4175</v>
      </c>
      <c r="S195">
        <v>63015.681623267403</v>
      </c>
      <c r="T195">
        <v>15.311601762939899</v>
      </c>
      <c r="U195">
        <v>13.8295759511998</v>
      </c>
      <c r="V195">
        <v>14.1465</v>
      </c>
      <c r="W195">
        <v>114.78699567030699</v>
      </c>
      <c r="X195">
        <v>0.108004849979942</v>
      </c>
      <c r="Y195">
        <v>0.20854642497546899</v>
      </c>
      <c r="Z195">
        <v>0.32076510870117297</v>
      </c>
      <c r="AA195">
        <v>214.086107231607</v>
      </c>
      <c r="AB195">
        <v>7.5561344058593898</v>
      </c>
      <c r="AC195">
        <v>1.3951057306782699</v>
      </c>
      <c r="AD195">
        <v>3.2394267106795902</v>
      </c>
      <c r="AE195">
        <v>1.46311548460431</v>
      </c>
      <c r="AF195">
        <v>164.95</v>
      </c>
      <c r="AG195">
        <v>2.26132380330334E-2</v>
      </c>
      <c r="AH195">
        <v>6.1775000000000002</v>
      </c>
      <c r="AI195">
        <v>4.3773937502531197</v>
      </c>
      <c r="AJ195">
        <v>-89528.358000000197</v>
      </c>
      <c r="AK195">
        <v>0.51738912072802101</v>
      </c>
      <c r="AL195">
        <v>24357714.758499999</v>
      </c>
      <c r="AM195">
        <v>1623.83423425</v>
      </c>
    </row>
    <row r="196" spans="1:39" ht="15" x14ac:dyDescent="0.25">
      <c r="A196" t="s">
        <v>363</v>
      </c>
      <c r="B196">
        <v>892644.33333333302</v>
      </c>
      <c r="C196">
        <v>0.49577239251347499</v>
      </c>
      <c r="D196">
        <v>818552.809523809</v>
      </c>
      <c r="E196">
        <v>1.54174021480635E-3</v>
      </c>
      <c r="F196">
        <v>0.71036918601049803</v>
      </c>
      <c r="G196">
        <v>53.857142857142897</v>
      </c>
      <c r="H196">
        <v>33.985177714285697</v>
      </c>
      <c r="I196">
        <v>3.6857142857142899</v>
      </c>
      <c r="J196">
        <v>-13.1566666666667</v>
      </c>
      <c r="K196">
        <v>15278.735733286299</v>
      </c>
      <c r="L196">
        <v>1054.29195761905</v>
      </c>
      <c r="M196">
        <v>1293.9116913712901</v>
      </c>
      <c r="N196">
        <v>0.45777556752689003</v>
      </c>
      <c r="O196">
        <v>0.153483952019831</v>
      </c>
      <c r="P196">
        <v>8.0144296851004503E-3</v>
      </c>
      <c r="Q196">
        <v>12449.263974977301</v>
      </c>
      <c r="R196">
        <v>78.073809523809501</v>
      </c>
      <c r="S196">
        <v>63784.139556585702</v>
      </c>
      <c r="T196">
        <v>16.229453203622899</v>
      </c>
      <c r="U196">
        <v>13.5037852520509</v>
      </c>
      <c r="V196">
        <v>10.0233333333333</v>
      </c>
      <c r="W196">
        <v>105.183766972303</v>
      </c>
      <c r="X196">
        <v>0.115403103460354</v>
      </c>
      <c r="Y196">
        <v>0.170913558817756</v>
      </c>
      <c r="Z196">
        <v>0.29095637234570498</v>
      </c>
      <c r="AA196">
        <v>202.68954044147901</v>
      </c>
      <c r="AB196">
        <v>7.4698042081989504</v>
      </c>
      <c r="AC196">
        <v>1.42412421814642</v>
      </c>
      <c r="AD196">
        <v>3.3510689853958899</v>
      </c>
      <c r="AE196">
        <v>1.14032525075735</v>
      </c>
      <c r="AF196">
        <v>63.571428571428598</v>
      </c>
      <c r="AG196">
        <v>5.59543283375993E-2</v>
      </c>
      <c r="AH196">
        <v>9.45857142857143</v>
      </c>
      <c r="AI196">
        <v>4.50001935884913</v>
      </c>
      <c r="AJ196">
        <v>-17745.592380952399</v>
      </c>
      <c r="AK196">
        <v>0.52534291930446997</v>
      </c>
      <c r="AL196">
        <v>16108248.2061905</v>
      </c>
      <c r="AM196">
        <v>1054.29195761905</v>
      </c>
    </row>
    <row r="197" spans="1:39" ht="15" x14ac:dyDescent="0.25">
      <c r="A197" t="s">
        <v>364</v>
      </c>
      <c r="B197">
        <v>949252.15</v>
      </c>
      <c r="C197">
        <v>0.37189379684621798</v>
      </c>
      <c r="D197">
        <v>586243.25</v>
      </c>
      <c r="E197">
        <v>7.1478481564481904E-3</v>
      </c>
      <c r="F197">
        <v>0.73023318017170902</v>
      </c>
      <c r="G197">
        <v>74.411764705882305</v>
      </c>
      <c r="H197">
        <v>85.6494898095238</v>
      </c>
      <c r="I197">
        <v>2.8847619047619002</v>
      </c>
      <c r="J197">
        <v>11.25</v>
      </c>
      <c r="K197">
        <v>14345.1706025772</v>
      </c>
      <c r="L197">
        <v>1920.81953595238</v>
      </c>
      <c r="M197">
        <v>2417.2735765663401</v>
      </c>
      <c r="N197">
        <v>0.45132509598239701</v>
      </c>
      <c r="O197">
        <v>0.157816196800841</v>
      </c>
      <c r="P197">
        <v>1.0463371991564101E-2</v>
      </c>
      <c r="Q197">
        <v>11398.992735915401</v>
      </c>
      <c r="R197">
        <v>126.094761904762</v>
      </c>
      <c r="S197">
        <v>68158.948228656503</v>
      </c>
      <c r="T197">
        <v>16.651497928617601</v>
      </c>
      <c r="U197">
        <v>15.233142970706099</v>
      </c>
      <c r="V197">
        <v>14.597619047619</v>
      </c>
      <c r="W197">
        <v>131.58444056434499</v>
      </c>
      <c r="X197">
        <v>0.11578269520856201</v>
      </c>
      <c r="Y197">
        <v>0.145960601373847</v>
      </c>
      <c r="Z197">
        <v>0.28616995751041902</v>
      </c>
      <c r="AA197">
        <v>183.12691813099201</v>
      </c>
      <c r="AB197">
        <v>7.7469948458262703</v>
      </c>
      <c r="AC197">
        <v>1.3432796725089999</v>
      </c>
      <c r="AD197">
        <v>3.5877759726128802</v>
      </c>
      <c r="AE197">
        <v>1.07489990043388</v>
      </c>
      <c r="AF197">
        <v>40.142857142857103</v>
      </c>
      <c r="AG197">
        <v>3.3052603986611702E-2</v>
      </c>
      <c r="AH197">
        <v>29.898571428571401</v>
      </c>
      <c r="AI197">
        <v>4.1023554048420703</v>
      </c>
      <c r="AJ197">
        <v>7676.2419047617605</v>
      </c>
      <c r="AK197">
        <v>0.46210571920364801</v>
      </c>
      <c r="AL197">
        <v>27554483.940000001</v>
      </c>
      <c r="AM197">
        <v>1920.81953595238</v>
      </c>
    </row>
    <row r="198" spans="1:39" ht="15" x14ac:dyDescent="0.25">
      <c r="A198" t="s">
        <v>365</v>
      </c>
      <c r="B198">
        <v>2019484.1</v>
      </c>
      <c r="C198">
        <v>0.48522040777888698</v>
      </c>
      <c r="D198">
        <v>1806526.8</v>
      </c>
      <c r="E198">
        <v>7.0434563601335601E-4</v>
      </c>
      <c r="F198">
        <v>0.77011395029997398</v>
      </c>
      <c r="G198">
        <v>33.1</v>
      </c>
      <c r="H198">
        <v>18.013878299999998</v>
      </c>
      <c r="I198">
        <v>0.81799999999999995</v>
      </c>
      <c r="J198">
        <v>-3.0430000000000001</v>
      </c>
      <c r="K198">
        <v>18154.899621133802</v>
      </c>
      <c r="L198">
        <v>2876.6734866000002</v>
      </c>
      <c r="M198">
        <v>3446.62304664678</v>
      </c>
      <c r="N198">
        <v>9.5503091706355098E-2</v>
      </c>
      <c r="O198">
        <v>0.13372625123842899</v>
      </c>
      <c r="P198">
        <v>2.2845814273373E-2</v>
      </c>
      <c r="Q198">
        <v>15152.7212825929</v>
      </c>
      <c r="R198">
        <v>198.197</v>
      </c>
      <c r="S198">
        <v>88520.132903121601</v>
      </c>
      <c r="T198">
        <v>16.802978854372199</v>
      </c>
      <c r="U198">
        <v>14.514213063769899</v>
      </c>
      <c r="V198">
        <v>21.731999999999999</v>
      </c>
      <c r="W198">
        <v>132.37039787410299</v>
      </c>
      <c r="X198">
        <v>0.116336072350453</v>
      </c>
      <c r="Y198">
        <v>0.14567961937201601</v>
      </c>
      <c r="Z198">
        <v>0.26631540480243598</v>
      </c>
      <c r="AA198">
        <v>183.55426935299599</v>
      </c>
      <c r="AB198">
        <v>8.3018542070963601</v>
      </c>
      <c r="AC198">
        <v>1.4666140644290599</v>
      </c>
      <c r="AD198">
        <v>3.7139738368795299</v>
      </c>
      <c r="AE198">
        <v>0.76156568900144195</v>
      </c>
      <c r="AF198">
        <v>11.2</v>
      </c>
      <c r="AG198">
        <v>0.195383897872485</v>
      </c>
      <c r="AH198">
        <v>104.39375</v>
      </c>
      <c r="AI198">
        <v>6.4102250539519101</v>
      </c>
      <c r="AJ198">
        <v>124408.9725</v>
      </c>
      <c r="AK198">
        <v>0.29206805998600699</v>
      </c>
      <c r="AL198">
        <v>52225718.391999997</v>
      </c>
      <c r="AM198">
        <v>2876.6734866000002</v>
      </c>
    </row>
    <row r="199" spans="1:39" ht="15" x14ac:dyDescent="0.25">
      <c r="A199" t="s">
        <v>366</v>
      </c>
      <c r="B199">
        <v>516792.6</v>
      </c>
      <c r="C199">
        <v>0.46312020657193897</v>
      </c>
      <c r="D199">
        <v>491679.75</v>
      </c>
      <c r="E199">
        <v>2.9778540781008099E-3</v>
      </c>
      <c r="F199">
        <v>0.67470882114363995</v>
      </c>
      <c r="G199">
        <v>47.65</v>
      </c>
      <c r="H199">
        <v>28.06310225</v>
      </c>
      <c r="I199">
        <v>3.0775000000000001</v>
      </c>
      <c r="J199">
        <v>8.5574999999999903</v>
      </c>
      <c r="K199">
        <v>15888.6889234922</v>
      </c>
      <c r="L199">
        <v>847.70919534999996</v>
      </c>
      <c r="M199">
        <v>1074.85892227926</v>
      </c>
      <c r="N199">
        <v>0.57125933227615799</v>
      </c>
      <c r="O199">
        <v>0.16529145297539</v>
      </c>
      <c r="P199">
        <v>2.7667359430159802E-3</v>
      </c>
      <c r="Q199">
        <v>12530.935384467701</v>
      </c>
      <c r="R199">
        <v>67.507999999999996</v>
      </c>
      <c r="S199">
        <v>59602.715048586797</v>
      </c>
      <c r="T199">
        <v>14.5308704153582</v>
      </c>
      <c r="U199">
        <v>12.557166489156799</v>
      </c>
      <c r="V199">
        <v>9.9975000000000005</v>
      </c>
      <c r="W199">
        <v>84.792117564391106</v>
      </c>
      <c r="X199">
        <v>0.114173046313544</v>
      </c>
      <c r="Y199">
        <v>0.191386441830936</v>
      </c>
      <c r="Z199">
        <v>0.31188650695633102</v>
      </c>
      <c r="AA199">
        <v>232.54484094467</v>
      </c>
      <c r="AB199">
        <v>8.1888274461980508</v>
      </c>
      <c r="AC199">
        <v>1.55778095362258</v>
      </c>
      <c r="AD199">
        <v>3.3702429457861398</v>
      </c>
      <c r="AE199">
        <v>1.1440735737265599</v>
      </c>
      <c r="AF199">
        <v>57.25</v>
      </c>
      <c r="AG199">
        <v>2.23442240674867E-2</v>
      </c>
      <c r="AH199">
        <v>9.7799999999999994</v>
      </c>
      <c r="AI199">
        <v>4.4327194000579704</v>
      </c>
      <c r="AJ199">
        <v>-29595.522499999999</v>
      </c>
      <c r="AK199">
        <v>0.49505512041131999</v>
      </c>
      <c r="AL199">
        <v>13468987.702500001</v>
      </c>
      <c r="AM199">
        <v>847.70919534999996</v>
      </c>
    </row>
    <row r="200" spans="1:39" ht="15" x14ac:dyDescent="0.25">
      <c r="A200" t="s">
        <v>367</v>
      </c>
      <c r="B200">
        <v>533498.5</v>
      </c>
      <c r="C200">
        <v>0.45661501736363802</v>
      </c>
      <c r="D200">
        <v>585252.25</v>
      </c>
      <c r="E200">
        <v>9.1321994409006308E-3</v>
      </c>
      <c r="F200">
        <v>0.70680836472233899</v>
      </c>
      <c r="G200">
        <v>43.315789473684198</v>
      </c>
      <c r="H200">
        <v>29.6670458</v>
      </c>
      <c r="I200">
        <v>4.6580000000000004</v>
      </c>
      <c r="J200">
        <v>-17.089500000000001</v>
      </c>
      <c r="K200">
        <v>16346.830250901399</v>
      </c>
      <c r="L200">
        <v>1034.1847447499999</v>
      </c>
      <c r="M200">
        <v>1402.7870699575701</v>
      </c>
      <c r="N200">
        <v>0.780435446903743</v>
      </c>
      <c r="O200">
        <v>0.18702733267135599</v>
      </c>
      <c r="P200">
        <v>1.86320979861853E-3</v>
      </c>
      <c r="Q200">
        <v>12051.467277219301</v>
      </c>
      <c r="R200">
        <v>81.385499999999993</v>
      </c>
      <c r="S200">
        <v>59753.222859108799</v>
      </c>
      <c r="T200">
        <v>14.295544046543901</v>
      </c>
      <c r="U200">
        <v>12.707235868182901</v>
      </c>
      <c r="V200">
        <v>11.454499999999999</v>
      </c>
      <c r="W200">
        <v>90.286328058841505</v>
      </c>
      <c r="X200">
        <v>0.106419750948528</v>
      </c>
      <c r="Y200">
        <v>0.20792409759354</v>
      </c>
      <c r="Z200">
        <v>0.31772184221549199</v>
      </c>
      <c r="AA200">
        <v>222.62560066640401</v>
      </c>
      <c r="AB200">
        <v>8.3867621071422391</v>
      </c>
      <c r="AC200">
        <v>1.54775509260064</v>
      </c>
      <c r="AD200">
        <v>3.5103170703104598</v>
      </c>
      <c r="AE200">
        <v>1.23387325026539</v>
      </c>
      <c r="AF200">
        <v>60.7</v>
      </c>
      <c r="AG200">
        <v>2.3177223070892899E-2</v>
      </c>
      <c r="AH200">
        <v>11.925000000000001</v>
      </c>
      <c r="AI200">
        <v>3.7218276325835098</v>
      </c>
      <c r="AJ200">
        <v>-66494.870500000106</v>
      </c>
      <c r="AK200">
        <v>0.60373320128368302</v>
      </c>
      <c r="AL200">
        <v>16905642.4705</v>
      </c>
      <c r="AM200">
        <v>1034.1847447499999</v>
      </c>
    </row>
    <row r="201" spans="1:39" ht="15" x14ac:dyDescent="0.25">
      <c r="A201" t="s">
        <v>368</v>
      </c>
      <c r="B201">
        <v>748505.15</v>
      </c>
      <c r="C201">
        <v>0.56543329241947904</v>
      </c>
      <c r="D201">
        <v>757608.3</v>
      </c>
      <c r="E201">
        <v>1.5753139558556801E-2</v>
      </c>
      <c r="F201">
        <v>0.67206305797365495</v>
      </c>
      <c r="G201">
        <v>56.55</v>
      </c>
      <c r="H201">
        <v>23.666948399999999</v>
      </c>
      <c r="I201">
        <v>0.79800000000000004</v>
      </c>
      <c r="J201">
        <v>32.019500000000001</v>
      </c>
      <c r="K201">
        <v>15751.180005370201</v>
      </c>
      <c r="L201">
        <v>820.40603329999999</v>
      </c>
      <c r="M201">
        <v>996.22167468486305</v>
      </c>
      <c r="N201">
        <v>0.41225966889778098</v>
      </c>
      <c r="O201">
        <v>0.13916791578280599</v>
      </c>
      <c r="P201">
        <v>1.31230275778129E-3</v>
      </c>
      <c r="Q201">
        <v>12971.3731756416</v>
      </c>
      <c r="R201">
        <v>61.835000000000001</v>
      </c>
      <c r="S201">
        <v>62648.247384167502</v>
      </c>
      <c r="T201">
        <v>16.481765990134999</v>
      </c>
      <c r="U201">
        <v>13.267664482898001</v>
      </c>
      <c r="V201">
        <v>8.3364999999999991</v>
      </c>
      <c r="W201">
        <v>98.411327691477197</v>
      </c>
      <c r="X201">
        <v>0.11524474731708099</v>
      </c>
      <c r="Y201">
        <v>0.185748933562119</v>
      </c>
      <c r="Z201">
        <v>0.30428972781137098</v>
      </c>
      <c r="AA201">
        <v>221.417923109757</v>
      </c>
      <c r="AB201">
        <v>8.2046937230735999</v>
      </c>
      <c r="AC201">
        <v>1.39846380398629</v>
      </c>
      <c r="AD201">
        <v>3.35574805975802</v>
      </c>
      <c r="AE201">
        <v>1.4588029350034299</v>
      </c>
      <c r="AF201">
        <v>100.05</v>
      </c>
      <c r="AG201">
        <v>1.39693784591955E-2</v>
      </c>
      <c r="AH201">
        <v>4.984</v>
      </c>
      <c r="AI201">
        <v>4.4298873842270696</v>
      </c>
      <c r="AJ201">
        <v>-49433.145000000099</v>
      </c>
      <c r="AK201">
        <v>0.53129214082509102</v>
      </c>
      <c r="AL201">
        <v>12922363.107999999</v>
      </c>
      <c r="AM201">
        <v>820.40603329999999</v>
      </c>
    </row>
    <row r="202" spans="1:39" ht="15" x14ac:dyDescent="0.25">
      <c r="A202" t="s">
        <v>369</v>
      </c>
      <c r="B202">
        <v>354767.1</v>
      </c>
      <c r="C202">
        <v>0.40653143733264702</v>
      </c>
      <c r="D202">
        <v>248182.85</v>
      </c>
      <c r="E202">
        <v>1.90072283195056E-3</v>
      </c>
      <c r="F202">
        <v>0.79116693717033504</v>
      </c>
      <c r="G202">
        <v>193.052631578947</v>
      </c>
      <c r="H202">
        <v>98.158006450000002</v>
      </c>
      <c r="I202">
        <v>9.8670000000000009</v>
      </c>
      <c r="J202">
        <v>-48.868499999999997</v>
      </c>
      <c r="K202">
        <v>13726.787929260099</v>
      </c>
      <c r="L202">
        <v>3991.3159046999999</v>
      </c>
      <c r="M202">
        <v>4874.2658613272797</v>
      </c>
      <c r="N202">
        <v>0.28810559144063302</v>
      </c>
      <c r="O202">
        <v>0.142527384297024</v>
      </c>
      <c r="P202">
        <v>2.15530423684832E-2</v>
      </c>
      <c r="Q202">
        <v>11240.2459244562</v>
      </c>
      <c r="R202">
        <v>244.66650000000001</v>
      </c>
      <c r="S202">
        <v>74233.086959187305</v>
      </c>
      <c r="T202">
        <v>14.7396558172042</v>
      </c>
      <c r="U202">
        <v>16.3132913770377</v>
      </c>
      <c r="V202">
        <v>29.1265</v>
      </c>
      <c r="W202">
        <v>137.03383189535299</v>
      </c>
      <c r="X202">
        <v>0.11875569954286599</v>
      </c>
      <c r="Y202">
        <v>0.157979251497881</v>
      </c>
      <c r="Z202">
        <v>0.282646533004074</v>
      </c>
      <c r="AA202">
        <v>161.78022873098899</v>
      </c>
      <c r="AB202">
        <v>7.5673593747096302</v>
      </c>
      <c r="AC202">
        <v>1.27512187556139</v>
      </c>
      <c r="AD202">
        <v>3.2238411917933001</v>
      </c>
      <c r="AE202">
        <v>1.0838155626824399</v>
      </c>
      <c r="AF202">
        <v>62</v>
      </c>
      <c r="AG202">
        <v>6.6722776820023505E-2</v>
      </c>
      <c r="AH202">
        <v>46.2455</v>
      </c>
      <c r="AI202">
        <v>4.6994140370547397</v>
      </c>
      <c r="AJ202">
        <v>109255.4855</v>
      </c>
      <c r="AK202">
        <v>0.41254355856115299</v>
      </c>
      <c r="AL202">
        <v>54787946.982500002</v>
      </c>
      <c r="AM202">
        <v>3991.3159046999999</v>
      </c>
    </row>
    <row r="203" spans="1:39" ht="15" x14ac:dyDescent="0.25">
      <c r="A203" t="s">
        <v>371</v>
      </c>
      <c r="B203">
        <v>539646.1</v>
      </c>
      <c r="C203">
        <v>0.51710557080738095</v>
      </c>
      <c r="D203">
        <v>548699.9</v>
      </c>
      <c r="E203">
        <v>5.9547575822727298E-3</v>
      </c>
      <c r="F203">
        <v>0.69408102568054797</v>
      </c>
      <c r="G203">
        <v>65.631578947368396</v>
      </c>
      <c r="H203">
        <v>23.4440411</v>
      </c>
      <c r="I203">
        <v>3.2025000000000001</v>
      </c>
      <c r="J203">
        <v>26.338000000000001</v>
      </c>
      <c r="K203">
        <v>15208.438437156299</v>
      </c>
      <c r="L203">
        <v>918.54205185000001</v>
      </c>
      <c r="M203">
        <v>1118.97454039389</v>
      </c>
      <c r="N203">
        <v>0.41014526742812801</v>
      </c>
      <c r="O203">
        <v>0.16264737645827099</v>
      </c>
      <c r="P203">
        <v>6.7602193470550397E-3</v>
      </c>
      <c r="Q203">
        <v>12484.2789028806</v>
      </c>
      <c r="R203">
        <v>66.834500000000006</v>
      </c>
      <c r="S203">
        <v>63821.641390299897</v>
      </c>
      <c r="T203">
        <v>14.321196388093</v>
      </c>
      <c r="U203">
        <v>13.7435314373565</v>
      </c>
      <c r="V203">
        <v>10.090999999999999</v>
      </c>
      <c r="W203">
        <v>91.0258697700922</v>
      </c>
      <c r="X203">
        <v>0.115389819446488</v>
      </c>
      <c r="Y203">
        <v>0.17883002905928699</v>
      </c>
      <c r="Z203">
        <v>0.29834057388398799</v>
      </c>
      <c r="AA203">
        <v>202.71630419638899</v>
      </c>
      <c r="AB203">
        <v>7.6775503380845</v>
      </c>
      <c r="AC203">
        <v>1.4621536604182099</v>
      </c>
      <c r="AD203">
        <v>3.17663393723371</v>
      </c>
      <c r="AE203">
        <v>1.3157903516082401</v>
      </c>
      <c r="AF203">
        <v>92.1</v>
      </c>
      <c r="AG203">
        <v>2.64373495990241E-2</v>
      </c>
      <c r="AH203">
        <v>5.6539999999999999</v>
      </c>
      <c r="AI203">
        <v>4.4397874703993798</v>
      </c>
      <c r="AJ203">
        <v>-5869.1705000000102</v>
      </c>
      <c r="AK203">
        <v>0.48665164441812397</v>
      </c>
      <c r="AL203">
        <v>13969590.247500001</v>
      </c>
      <c r="AM203">
        <v>918.54205185000001</v>
      </c>
    </row>
    <row r="204" spans="1:39" ht="15" x14ac:dyDescent="0.25">
      <c r="A204" t="s">
        <v>372</v>
      </c>
      <c r="B204">
        <v>2482711.65</v>
      </c>
      <c r="C204">
        <v>0.356564632205224</v>
      </c>
      <c r="D204">
        <v>2320705.15</v>
      </c>
      <c r="E204">
        <v>2.72657792278374E-3</v>
      </c>
      <c r="F204">
        <v>0.79060564424610102</v>
      </c>
      <c r="G204">
        <v>178.35</v>
      </c>
      <c r="H204">
        <v>139.59573714999999</v>
      </c>
      <c r="I204">
        <v>12.037000000000001</v>
      </c>
      <c r="J204">
        <v>-49.528500000000001</v>
      </c>
      <c r="K204">
        <v>14491.4090029171</v>
      </c>
      <c r="L204">
        <v>5266.6420804999998</v>
      </c>
      <c r="M204">
        <v>6576.3674905590597</v>
      </c>
      <c r="N204">
        <v>0.33003551880536802</v>
      </c>
      <c r="O204">
        <v>0.13816736228274601</v>
      </c>
      <c r="P204">
        <v>1.9238572785333599E-2</v>
      </c>
      <c r="Q204">
        <v>11605.3527376725</v>
      </c>
      <c r="R204">
        <v>333.06950000000001</v>
      </c>
      <c r="S204">
        <v>77912.201941336607</v>
      </c>
      <c r="T204">
        <v>15.9965112386454</v>
      </c>
      <c r="U204">
        <v>15.8124417891761</v>
      </c>
      <c r="V204">
        <v>36.363</v>
      </c>
      <c r="W204">
        <v>144.835191829607</v>
      </c>
      <c r="X204">
        <v>0.11947171493030199</v>
      </c>
      <c r="Y204">
        <v>0.16298219385571999</v>
      </c>
      <c r="Z204">
        <v>0.289540298915683</v>
      </c>
      <c r="AA204">
        <v>163.71053639516401</v>
      </c>
      <c r="AB204">
        <v>6.9098273020516698</v>
      </c>
      <c r="AC204">
        <v>1.19106068882938</v>
      </c>
      <c r="AD204">
        <v>3.6813386448324099</v>
      </c>
      <c r="AE204">
        <v>0.892921078141513</v>
      </c>
      <c r="AF204">
        <v>30.35</v>
      </c>
      <c r="AG204">
        <v>0.107711311019689</v>
      </c>
      <c r="AH204">
        <v>92.491</v>
      </c>
      <c r="AI204">
        <v>4.8772085416472004</v>
      </c>
      <c r="AJ204">
        <v>107281.67200000001</v>
      </c>
      <c r="AK204">
        <v>0.432192998601727</v>
      </c>
      <c r="AL204">
        <v>76321064.460500002</v>
      </c>
      <c r="AM204">
        <v>5266.6420804999998</v>
      </c>
    </row>
    <row r="205" spans="1:39" ht="15" x14ac:dyDescent="0.25">
      <c r="A205" t="s">
        <v>373</v>
      </c>
      <c r="B205">
        <v>1531633.3</v>
      </c>
      <c r="C205">
        <v>0.37893971343521299</v>
      </c>
      <c r="D205">
        <v>1417567.35</v>
      </c>
      <c r="E205">
        <v>1.19464753511255E-3</v>
      </c>
      <c r="F205">
        <v>0.80450353818648701</v>
      </c>
      <c r="G205">
        <v>168.55</v>
      </c>
      <c r="H205">
        <v>114.92562515</v>
      </c>
      <c r="I205">
        <v>15.089</v>
      </c>
      <c r="J205">
        <v>-32.689500000000002</v>
      </c>
      <c r="K205">
        <v>14494.751882316201</v>
      </c>
      <c r="L205">
        <v>5102.5543896500003</v>
      </c>
      <c r="M205">
        <v>6289.1370733879503</v>
      </c>
      <c r="N205">
        <v>0.26518853017906102</v>
      </c>
      <c r="O205">
        <v>0.14080753936839099</v>
      </c>
      <c r="P205">
        <v>2.2045636481244E-2</v>
      </c>
      <c r="Q205">
        <v>11760.001249926299</v>
      </c>
      <c r="R205">
        <v>320.23149999999998</v>
      </c>
      <c r="S205">
        <v>79380.311607384094</v>
      </c>
      <c r="T205">
        <v>15.259741780555601</v>
      </c>
      <c r="U205">
        <v>15.933955246907299</v>
      </c>
      <c r="V205">
        <v>33.926000000000002</v>
      </c>
      <c r="W205">
        <v>150.402475672051</v>
      </c>
      <c r="X205">
        <v>0.116278856414103</v>
      </c>
      <c r="Y205">
        <v>0.16077794686890501</v>
      </c>
      <c r="Z205">
        <v>0.28395433054595398</v>
      </c>
      <c r="AA205">
        <v>160.364611038693</v>
      </c>
      <c r="AB205">
        <v>7.9925305866657697</v>
      </c>
      <c r="AC205">
        <v>1.1982363193088701</v>
      </c>
      <c r="AD205">
        <v>3.8037824559315201</v>
      </c>
      <c r="AE205">
        <v>0.94646603586976696</v>
      </c>
      <c r="AF205">
        <v>30.95</v>
      </c>
      <c r="AG205">
        <v>9.2188035212526706E-2</v>
      </c>
      <c r="AH205">
        <v>94.839500000000001</v>
      </c>
      <c r="AI205">
        <v>5.0325083840493603</v>
      </c>
      <c r="AJ205">
        <v>160877.14300000001</v>
      </c>
      <c r="AK205">
        <v>0.36759644093906302</v>
      </c>
      <c r="AL205">
        <v>73960259.843999997</v>
      </c>
      <c r="AM205">
        <v>5102.5543896500003</v>
      </c>
    </row>
    <row r="206" spans="1:39" ht="15" x14ac:dyDescent="0.25">
      <c r="A206" t="s">
        <v>375</v>
      </c>
      <c r="B206">
        <v>884585.363636364</v>
      </c>
      <c r="C206">
        <v>0.44850432245031502</v>
      </c>
      <c r="D206">
        <v>940858.818181818</v>
      </c>
      <c r="E206">
        <v>3.3916250801661598E-3</v>
      </c>
      <c r="F206">
        <v>0.70207773522264605</v>
      </c>
      <c r="G206">
        <v>58.5</v>
      </c>
      <c r="H206">
        <v>43.776374272727303</v>
      </c>
      <c r="I206">
        <v>5.3486363636363601</v>
      </c>
      <c r="J206">
        <v>62.196818181818102</v>
      </c>
      <c r="K206">
        <v>14639.1910817155</v>
      </c>
      <c r="L206">
        <v>1276.7636100454499</v>
      </c>
      <c r="M206">
        <v>1581.1164317288501</v>
      </c>
      <c r="N206">
        <v>0.49120313763516499</v>
      </c>
      <c r="O206">
        <v>0.15591375634680199</v>
      </c>
      <c r="P206">
        <v>7.2330593755497302E-3</v>
      </c>
      <c r="Q206">
        <v>11821.2587501853</v>
      </c>
      <c r="R206">
        <v>91.04</v>
      </c>
      <c r="S206">
        <v>63159.559149824199</v>
      </c>
      <c r="T206">
        <v>15.808236139958501</v>
      </c>
      <c r="U206">
        <v>14.024204855508099</v>
      </c>
      <c r="V206">
        <v>11.1304545454545</v>
      </c>
      <c r="W206">
        <v>114.709026916323</v>
      </c>
      <c r="X206">
        <v>0.11355213364010699</v>
      </c>
      <c r="Y206">
        <v>0.17754427407569501</v>
      </c>
      <c r="Z206">
        <v>0.29852672866692398</v>
      </c>
      <c r="AA206">
        <v>200.252026286133</v>
      </c>
      <c r="AB206">
        <v>8.5145041875865193</v>
      </c>
      <c r="AC206">
        <v>1.49489466809628</v>
      </c>
      <c r="AD206">
        <v>3.23895565366404</v>
      </c>
      <c r="AE206">
        <v>1.08395107796509</v>
      </c>
      <c r="AF206">
        <v>54.090909090909101</v>
      </c>
      <c r="AG206">
        <v>3.3552785090452002E-2</v>
      </c>
      <c r="AH206">
        <v>15.291818181818201</v>
      </c>
      <c r="AI206">
        <v>4.4784351695040199</v>
      </c>
      <c r="AJ206">
        <v>-41301.142727272803</v>
      </c>
      <c r="AK206">
        <v>0.49778263773756098</v>
      </c>
      <c r="AL206">
        <v>18690786.4536364</v>
      </c>
      <c r="AM206">
        <v>1276.7636100454499</v>
      </c>
    </row>
    <row r="207" spans="1:39" ht="15" x14ac:dyDescent="0.25">
      <c r="A207" t="s">
        <v>376</v>
      </c>
      <c r="B207">
        <v>982007.75</v>
      </c>
      <c r="C207">
        <v>0.53861093648992098</v>
      </c>
      <c r="D207">
        <v>950735.9</v>
      </c>
      <c r="E207">
        <v>4.57356363460713E-3</v>
      </c>
      <c r="F207">
        <v>0.66763423097570196</v>
      </c>
      <c r="G207">
        <v>55.842105263157897</v>
      </c>
      <c r="H207">
        <v>29.898330349999998</v>
      </c>
      <c r="I207">
        <v>3.9820000000000002</v>
      </c>
      <c r="J207">
        <v>6.1804999999999897</v>
      </c>
      <c r="K207">
        <v>15430.372820091199</v>
      </c>
      <c r="L207">
        <v>932.88736359999996</v>
      </c>
      <c r="M207">
        <v>1189.09727559719</v>
      </c>
      <c r="N207">
        <v>0.564615449519419</v>
      </c>
      <c r="O207">
        <v>0.17192456175102599</v>
      </c>
      <c r="P207">
        <v>5.6490579737980299E-3</v>
      </c>
      <c r="Q207">
        <v>12105.6536878118</v>
      </c>
      <c r="R207">
        <v>71.248500000000007</v>
      </c>
      <c r="S207">
        <v>62665.6338940469</v>
      </c>
      <c r="T207">
        <v>15.2578650778613</v>
      </c>
      <c r="U207">
        <v>13.093431631543099</v>
      </c>
      <c r="V207">
        <v>9.7279999999999998</v>
      </c>
      <c r="W207">
        <v>95.897138527960493</v>
      </c>
      <c r="X207">
        <v>0.11639538565606</v>
      </c>
      <c r="Y207">
        <v>0.178888674963954</v>
      </c>
      <c r="Z207">
        <v>0.29961378088923701</v>
      </c>
      <c r="AA207">
        <v>230.574459889704</v>
      </c>
      <c r="AB207">
        <v>7.1531127754532804</v>
      </c>
      <c r="AC207">
        <v>1.4634075127847499</v>
      </c>
      <c r="AD207">
        <v>3.0387904114365401</v>
      </c>
      <c r="AE207">
        <v>1.1142637883185</v>
      </c>
      <c r="AF207">
        <v>55.3</v>
      </c>
      <c r="AG207">
        <v>3.8922122509541801E-2</v>
      </c>
      <c r="AH207">
        <v>10.4055</v>
      </c>
      <c r="AI207">
        <v>4.3704037492945096</v>
      </c>
      <c r="AJ207">
        <v>-21613.808999999801</v>
      </c>
      <c r="AK207">
        <v>0.51285338735661801</v>
      </c>
      <c r="AL207">
        <v>14394799.819499999</v>
      </c>
      <c r="AM207">
        <v>932.88736359999996</v>
      </c>
    </row>
    <row r="208" spans="1:39" ht="15" x14ac:dyDescent="0.25">
      <c r="A208" t="s">
        <v>377</v>
      </c>
      <c r="B208">
        <v>755480.47619047598</v>
      </c>
      <c r="C208">
        <v>0.53265621068751601</v>
      </c>
      <c r="D208">
        <v>768916.33333333302</v>
      </c>
      <c r="E208">
        <v>4.0109538705893604E-3</v>
      </c>
      <c r="F208">
        <v>0.693522855800904</v>
      </c>
      <c r="G208">
        <v>65.761904761904802</v>
      </c>
      <c r="H208">
        <v>30.7850865714286</v>
      </c>
      <c r="I208">
        <v>3.2061904761904798</v>
      </c>
      <c r="J208">
        <v>30.6185714285714</v>
      </c>
      <c r="K208">
        <v>15750.1322054578</v>
      </c>
      <c r="L208">
        <v>989.404347761905</v>
      </c>
      <c r="M208">
        <v>1237.54555430554</v>
      </c>
      <c r="N208">
        <v>0.51910404180713998</v>
      </c>
      <c r="O208">
        <v>0.163864082402884</v>
      </c>
      <c r="P208">
        <v>5.6116036965042602E-3</v>
      </c>
      <c r="Q208">
        <v>12592.061138831799</v>
      </c>
      <c r="R208">
        <v>76.690952380952396</v>
      </c>
      <c r="S208">
        <v>62286.124811395202</v>
      </c>
      <c r="T208">
        <v>14.9014908320967</v>
      </c>
      <c r="U208">
        <v>12.901187389708801</v>
      </c>
      <c r="V208">
        <v>9.3376190476190501</v>
      </c>
      <c r="W208">
        <v>105.95895406701</v>
      </c>
      <c r="X208">
        <v>0.116297438086778</v>
      </c>
      <c r="Y208">
        <v>0.184024591849275</v>
      </c>
      <c r="Z208">
        <v>0.30489581605267502</v>
      </c>
      <c r="AA208">
        <v>203.195079638436</v>
      </c>
      <c r="AB208">
        <v>7.9825920939561597</v>
      </c>
      <c r="AC208">
        <v>1.4326238001802001</v>
      </c>
      <c r="AD208">
        <v>3.5186270513353799</v>
      </c>
      <c r="AE208">
        <v>1.2041931024205901</v>
      </c>
      <c r="AF208">
        <v>65.3333333333333</v>
      </c>
      <c r="AG208">
        <v>2.3697171231550698E-2</v>
      </c>
      <c r="AH208">
        <v>9.7247619047619107</v>
      </c>
      <c r="AI208">
        <v>4.5009382626931798</v>
      </c>
      <c r="AJ208">
        <v>-24238.5847619048</v>
      </c>
      <c r="AK208">
        <v>0.49190116714170001</v>
      </c>
      <c r="AL208">
        <v>15583249.2819048</v>
      </c>
      <c r="AM208">
        <v>989.404347761905</v>
      </c>
    </row>
    <row r="209" spans="1:39" ht="15" x14ac:dyDescent="0.25">
      <c r="A209" t="s">
        <v>379</v>
      </c>
      <c r="B209">
        <v>929518.85</v>
      </c>
      <c r="C209">
        <v>0.514560969309236</v>
      </c>
      <c r="D209">
        <v>922931.19999999995</v>
      </c>
      <c r="E209">
        <v>4.4370202386779002E-3</v>
      </c>
      <c r="F209">
        <v>0.68456083576400395</v>
      </c>
      <c r="G209">
        <v>53.368421052631597</v>
      </c>
      <c r="H209">
        <v>36.886329699999997</v>
      </c>
      <c r="I209">
        <v>4.9095000000000004</v>
      </c>
      <c r="J209">
        <v>-30.745000000000001</v>
      </c>
      <c r="K209">
        <v>15545.686169189399</v>
      </c>
      <c r="L209">
        <v>1083.2724822</v>
      </c>
      <c r="M209">
        <v>1409.2164847699501</v>
      </c>
      <c r="N209">
        <v>0.64345199476904102</v>
      </c>
      <c r="O209">
        <v>0.18377370982017199</v>
      </c>
      <c r="P209">
        <v>5.2756292104767701E-3</v>
      </c>
      <c r="Q209">
        <v>11950.054676481601</v>
      </c>
      <c r="R209">
        <v>83.262500000000003</v>
      </c>
      <c r="S209">
        <v>60647.644455787398</v>
      </c>
      <c r="T209">
        <v>14.541360156132701</v>
      </c>
      <c r="U209">
        <v>13.010328565680799</v>
      </c>
      <c r="V209">
        <v>11.318</v>
      </c>
      <c r="W209">
        <v>95.712359268422006</v>
      </c>
      <c r="X209">
        <v>0.105466053578295</v>
      </c>
      <c r="Y209">
        <v>0.19955026188675601</v>
      </c>
      <c r="Z209">
        <v>0.30943376293455199</v>
      </c>
      <c r="AA209">
        <v>240.740953255242</v>
      </c>
      <c r="AB209">
        <v>7.0626811447073603</v>
      </c>
      <c r="AC209">
        <v>1.38831666558341</v>
      </c>
      <c r="AD209">
        <v>3.11749870632493</v>
      </c>
      <c r="AE209">
        <v>1.28885399396738</v>
      </c>
      <c r="AF209">
        <v>79</v>
      </c>
      <c r="AG209">
        <v>2.1281327602933501E-2</v>
      </c>
      <c r="AH209">
        <v>9.4909999999999997</v>
      </c>
      <c r="AI209">
        <v>4.09133795300112</v>
      </c>
      <c r="AJ209">
        <v>-20023.547999999999</v>
      </c>
      <c r="AK209">
        <v>0.53030568485306995</v>
      </c>
      <c r="AL209">
        <v>16840214.044</v>
      </c>
      <c r="AM209">
        <v>1083.2724822</v>
      </c>
    </row>
    <row r="210" spans="1:39" ht="15" x14ac:dyDescent="0.25">
      <c r="A210" t="s">
        <v>380</v>
      </c>
      <c r="B210">
        <v>1040790.54545455</v>
      </c>
      <c r="C210">
        <v>0.49060705534042198</v>
      </c>
      <c r="D210">
        <v>982824.681818182</v>
      </c>
      <c r="E210">
        <v>1.1782823084798501E-3</v>
      </c>
      <c r="F210">
        <v>0.69549826267763903</v>
      </c>
      <c r="G210">
        <v>100.28571428571399</v>
      </c>
      <c r="H210">
        <v>61.650809590909098</v>
      </c>
      <c r="I210">
        <v>4.9059090909090903</v>
      </c>
      <c r="J210">
        <v>63.115000000000002</v>
      </c>
      <c r="K210">
        <v>14149.6502271593</v>
      </c>
      <c r="L210">
        <v>1600.16791518182</v>
      </c>
      <c r="M210">
        <v>1948.1114819294501</v>
      </c>
      <c r="N210">
        <v>0.40281817479217802</v>
      </c>
      <c r="O210">
        <v>0.145900091434989</v>
      </c>
      <c r="P210">
        <v>6.4745217400314298E-3</v>
      </c>
      <c r="Q210">
        <v>11622.4438460373</v>
      </c>
      <c r="R210">
        <v>104.068181818182</v>
      </c>
      <c r="S210">
        <v>66318.7314784888</v>
      </c>
      <c r="T210">
        <v>15.6387857610832</v>
      </c>
      <c r="U210">
        <v>15.3761494361214</v>
      </c>
      <c r="V210">
        <v>13.0559090909091</v>
      </c>
      <c r="W210">
        <v>122.562734164259</v>
      </c>
      <c r="X210">
        <v>0.11389802257675501</v>
      </c>
      <c r="Y210">
        <v>0.172005684190985</v>
      </c>
      <c r="Z210">
        <v>0.29181316769309501</v>
      </c>
      <c r="AA210">
        <v>178.300890131237</v>
      </c>
      <c r="AB210">
        <v>7.5249496180408997</v>
      </c>
      <c r="AC210">
        <v>1.5092744274596299</v>
      </c>
      <c r="AD210">
        <v>3.36017705537013</v>
      </c>
      <c r="AE210">
        <v>1.12818872648316</v>
      </c>
      <c r="AF210">
        <v>72.727272727272705</v>
      </c>
      <c r="AG210">
        <v>3.0903143940302899E-2</v>
      </c>
      <c r="AH210">
        <v>13.853636363636401</v>
      </c>
      <c r="AI210">
        <v>4.4199666493142002</v>
      </c>
      <c r="AJ210">
        <v>27879.2050000001</v>
      </c>
      <c r="AK210">
        <v>0.46245998894406798</v>
      </c>
      <c r="AL210">
        <v>22641816.304545499</v>
      </c>
      <c r="AM210">
        <v>1600.16791518182</v>
      </c>
    </row>
    <row r="211" spans="1:39" ht="15" x14ac:dyDescent="0.25">
      <c r="A211" t="s">
        <v>381</v>
      </c>
      <c r="B211">
        <v>976320.1</v>
      </c>
      <c r="C211">
        <v>0.51348053036860497</v>
      </c>
      <c r="D211">
        <v>934818.95</v>
      </c>
      <c r="E211">
        <v>6.8117757305416202E-3</v>
      </c>
      <c r="F211">
        <v>0.70226700902958505</v>
      </c>
      <c r="G211">
        <v>41.5</v>
      </c>
      <c r="H211">
        <v>42.711923149999997</v>
      </c>
      <c r="I211">
        <v>1.2635000000000001</v>
      </c>
      <c r="J211">
        <v>2.8544999999999998</v>
      </c>
      <c r="K211">
        <v>14742.4070013611</v>
      </c>
      <c r="L211">
        <v>1110.9032447</v>
      </c>
      <c r="M211">
        <v>1410.75243163708</v>
      </c>
      <c r="N211">
        <v>0.48567703517303401</v>
      </c>
      <c r="O211">
        <v>0.140505743632202</v>
      </c>
      <c r="P211">
        <v>3.2712958732795702E-3</v>
      </c>
      <c r="Q211">
        <v>11608.973626573999</v>
      </c>
      <c r="R211">
        <v>80.548000000000002</v>
      </c>
      <c r="S211">
        <v>61703.971135223699</v>
      </c>
      <c r="T211">
        <v>15.0314098425783</v>
      </c>
      <c r="U211">
        <v>13.7918166149377</v>
      </c>
      <c r="V211">
        <v>11.6585</v>
      </c>
      <c r="W211">
        <v>95.286979002444596</v>
      </c>
      <c r="X211">
        <v>0.113712460819635</v>
      </c>
      <c r="Y211">
        <v>0.18349482364411801</v>
      </c>
      <c r="Z211">
        <v>0.30163827544011002</v>
      </c>
      <c r="AA211">
        <v>215.01683530009399</v>
      </c>
      <c r="AB211">
        <v>7.8403060249205696</v>
      </c>
      <c r="AC211">
        <v>1.40376260608073</v>
      </c>
      <c r="AD211">
        <v>3.5051451313703401</v>
      </c>
      <c r="AE211">
        <v>1.15520739415004</v>
      </c>
      <c r="AF211">
        <v>33.549999999999997</v>
      </c>
      <c r="AG211">
        <v>4.4329611302146799E-2</v>
      </c>
      <c r="AH211">
        <v>20.5395</v>
      </c>
      <c r="AI211">
        <v>4.1739288226564897</v>
      </c>
      <c r="AJ211">
        <v>-37168.6055000001</v>
      </c>
      <c r="AK211">
        <v>0.50277005810683395</v>
      </c>
      <c r="AL211">
        <v>16377387.772500001</v>
      </c>
      <c r="AM211">
        <v>1110.9032447</v>
      </c>
    </row>
    <row r="212" spans="1:39" ht="15" x14ac:dyDescent="0.25">
      <c r="A212" t="s">
        <v>382</v>
      </c>
      <c r="B212">
        <v>1694450.6</v>
      </c>
      <c r="C212">
        <v>0.65025770676653005</v>
      </c>
      <c r="D212">
        <v>1796727.35</v>
      </c>
      <c r="E212">
        <v>3.7913633411927601E-3</v>
      </c>
      <c r="F212">
        <v>0.69157477234099296</v>
      </c>
      <c r="G212">
        <v>90.105263157894697</v>
      </c>
      <c r="H212">
        <v>50.810274499999998</v>
      </c>
      <c r="I212">
        <v>6.9089999999999998</v>
      </c>
      <c r="J212">
        <v>-5.17050000000006</v>
      </c>
      <c r="K212">
        <v>15232.9193751647</v>
      </c>
      <c r="L212">
        <v>1497.9690268500001</v>
      </c>
      <c r="M212">
        <v>1903.1165146062399</v>
      </c>
      <c r="N212">
        <v>0.59026151896432999</v>
      </c>
      <c r="O212">
        <v>0.17045127991526099</v>
      </c>
      <c r="P212">
        <v>5.78106866348923E-3</v>
      </c>
      <c r="Q212">
        <v>11990.0390950163</v>
      </c>
      <c r="R212">
        <v>106.096</v>
      </c>
      <c r="S212">
        <v>63191.564017493598</v>
      </c>
      <c r="T212">
        <v>14.978887045694499</v>
      </c>
      <c r="U212">
        <v>14.1189962566921</v>
      </c>
      <c r="V212">
        <v>13.577</v>
      </c>
      <c r="W212">
        <v>110.33137120497901</v>
      </c>
      <c r="X212">
        <v>0.10580579139237301</v>
      </c>
      <c r="Y212">
        <v>0.20821750192260699</v>
      </c>
      <c r="Z212">
        <v>0.31931007880138501</v>
      </c>
      <c r="AA212">
        <v>203.06474603126699</v>
      </c>
      <c r="AB212">
        <v>8.8732386589463594</v>
      </c>
      <c r="AC212">
        <v>1.4470779858421501</v>
      </c>
      <c r="AD212">
        <v>3.6525172288415599</v>
      </c>
      <c r="AE212">
        <v>1.4962235336471399</v>
      </c>
      <c r="AF212">
        <v>161.4</v>
      </c>
      <c r="AG212">
        <v>1.97833386827642E-2</v>
      </c>
      <c r="AH212">
        <v>6.5389999999999997</v>
      </c>
      <c r="AI212">
        <v>4.2210227869765502</v>
      </c>
      <c r="AJ212">
        <v>-22620.772499999999</v>
      </c>
      <c r="AK212">
        <v>0.53736684434763904</v>
      </c>
      <c r="AL212">
        <v>22818441.412500001</v>
      </c>
      <c r="AM212">
        <v>1497.9690268500001</v>
      </c>
    </row>
    <row r="213" spans="1:39" ht="15" x14ac:dyDescent="0.25">
      <c r="A213" t="s">
        <v>384</v>
      </c>
      <c r="B213">
        <v>2925445.5</v>
      </c>
      <c r="C213">
        <v>0.39729020702020601</v>
      </c>
      <c r="D213">
        <v>2311539.7999999998</v>
      </c>
      <c r="E213">
        <v>2.9395378806745401E-3</v>
      </c>
      <c r="F213">
        <v>0.78972884167234103</v>
      </c>
      <c r="G213">
        <v>151.4</v>
      </c>
      <c r="H213">
        <v>100.1506179</v>
      </c>
      <c r="I213">
        <v>12.8675</v>
      </c>
      <c r="J213">
        <v>-25.908000000000001</v>
      </c>
      <c r="K213">
        <v>15138.317201207101</v>
      </c>
      <c r="L213">
        <v>5331.3653585000002</v>
      </c>
      <c r="M213">
        <v>6493.6209828589599</v>
      </c>
      <c r="N213">
        <v>0.21898760158851299</v>
      </c>
      <c r="O213">
        <v>0.12702809431738901</v>
      </c>
      <c r="P213">
        <v>3.99963074205806E-2</v>
      </c>
      <c r="Q213">
        <v>12428.797449919301</v>
      </c>
      <c r="R213">
        <v>329.48399999999998</v>
      </c>
      <c r="S213">
        <v>81974.698921647199</v>
      </c>
      <c r="T213">
        <v>16.035528280584199</v>
      </c>
      <c r="U213">
        <v>16.180953729164401</v>
      </c>
      <c r="V213">
        <v>32.518500000000003</v>
      </c>
      <c r="W213">
        <v>163.94868639389901</v>
      </c>
      <c r="X213">
        <v>0.11818032734644</v>
      </c>
      <c r="Y213">
        <v>0.152214765975834</v>
      </c>
      <c r="Z213">
        <v>0.27753088043192597</v>
      </c>
      <c r="AA213">
        <v>164.522217296843</v>
      </c>
      <c r="AB213">
        <v>8.12548503607883</v>
      </c>
      <c r="AC213">
        <v>1.2740486454628801</v>
      </c>
      <c r="AD213">
        <v>3.6125769470033502</v>
      </c>
      <c r="AE213">
        <v>0.96472141492417296</v>
      </c>
      <c r="AF213">
        <v>25.15</v>
      </c>
      <c r="AG213">
        <v>8.8276234290592906E-2</v>
      </c>
      <c r="AH213">
        <v>128.64099999999999</v>
      </c>
      <c r="AI213">
        <v>4.7727188930420699</v>
      </c>
      <c r="AJ213">
        <v>192980.7175</v>
      </c>
      <c r="AK213">
        <v>0.39106544713798702</v>
      </c>
      <c r="AL213">
        <v>80707899.912499994</v>
      </c>
      <c r="AM213">
        <v>5331.3653585000002</v>
      </c>
    </row>
    <row r="214" spans="1:39" ht="15" x14ac:dyDescent="0.25">
      <c r="A214" t="s">
        <v>385</v>
      </c>
      <c r="B214">
        <v>782135.23809523799</v>
      </c>
      <c r="C214">
        <v>0.498680645303199</v>
      </c>
      <c r="D214">
        <v>772822.42857142899</v>
      </c>
      <c r="E214">
        <v>4.6342118443042602E-3</v>
      </c>
      <c r="F214">
        <v>0.72010248222122397</v>
      </c>
      <c r="G214">
        <v>35.947368421052602</v>
      </c>
      <c r="H214">
        <v>33.939590761904803</v>
      </c>
      <c r="I214">
        <v>0.94761904761904803</v>
      </c>
      <c r="J214">
        <v>62.880476190476202</v>
      </c>
      <c r="K214">
        <v>14325.6577390243</v>
      </c>
      <c r="L214">
        <v>1165.4777473809499</v>
      </c>
      <c r="M214">
        <v>1412.2464924339599</v>
      </c>
      <c r="N214">
        <v>0.450727214483094</v>
      </c>
      <c r="O214">
        <v>0.14160244797989599</v>
      </c>
      <c r="P214">
        <v>5.0532758644799003E-3</v>
      </c>
      <c r="Q214">
        <v>11822.465412998299</v>
      </c>
      <c r="R214">
        <v>80.327142857142803</v>
      </c>
      <c r="S214">
        <v>65223.108994765498</v>
      </c>
      <c r="T214">
        <v>16.002418680751902</v>
      </c>
      <c r="U214">
        <v>14.5091398240528</v>
      </c>
      <c r="V214">
        <v>10.580476190476199</v>
      </c>
      <c r="W214">
        <v>110.153619402313</v>
      </c>
      <c r="X214">
        <v>0.11280501929486</v>
      </c>
      <c r="Y214">
        <v>0.17728294681055701</v>
      </c>
      <c r="Z214">
        <v>0.29502405562856698</v>
      </c>
      <c r="AA214">
        <v>189.58814306090599</v>
      </c>
      <c r="AB214">
        <v>8.8358898649533995</v>
      </c>
      <c r="AC214">
        <v>1.48106878704601</v>
      </c>
      <c r="AD214">
        <v>3.9114799201581998</v>
      </c>
      <c r="AE214">
        <v>1.00489776372503</v>
      </c>
      <c r="AF214">
        <v>24.095238095238098</v>
      </c>
      <c r="AG214">
        <v>4.1832535785961099E-2</v>
      </c>
      <c r="AH214">
        <v>30.6619047619048</v>
      </c>
      <c r="AI214">
        <v>4.3628124350099098</v>
      </c>
      <c r="AJ214">
        <v>1041.8966666666099</v>
      </c>
      <c r="AK214">
        <v>0.45462906014357501</v>
      </c>
      <c r="AL214">
        <v>16696235.311428601</v>
      </c>
      <c r="AM214">
        <v>1165.4777473809499</v>
      </c>
    </row>
    <row r="215" spans="1:39" ht="15" x14ac:dyDescent="0.25">
      <c r="A215" t="s">
        <v>386</v>
      </c>
      <c r="B215">
        <v>-249434.61111111101</v>
      </c>
      <c r="C215">
        <v>0.36322363045884698</v>
      </c>
      <c r="D215">
        <v>-331019</v>
      </c>
      <c r="E215">
        <v>7.4219007423091598E-3</v>
      </c>
      <c r="F215">
        <v>0.76497325385868997</v>
      </c>
      <c r="G215">
        <v>65.157894736842096</v>
      </c>
      <c r="H215">
        <v>66.596782450000006</v>
      </c>
      <c r="I215">
        <v>8.9079999999999995</v>
      </c>
      <c r="J215">
        <v>28.5715</v>
      </c>
      <c r="K215">
        <v>14757.833581889399</v>
      </c>
      <c r="L215">
        <v>1963.4297540499999</v>
      </c>
      <c r="M215">
        <v>2443.6979087455702</v>
      </c>
      <c r="N215">
        <v>0.44488119294730599</v>
      </c>
      <c r="O215">
        <v>0.14678246046517901</v>
      </c>
      <c r="P215">
        <v>3.5130159486339102E-2</v>
      </c>
      <c r="Q215">
        <v>11857.426998770999</v>
      </c>
      <c r="R215">
        <v>129.39949999999999</v>
      </c>
      <c r="S215">
        <v>71927.132763264104</v>
      </c>
      <c r="T215">
        <v>16.032133045336298</v>
      </c>
      <c r="U215">
        <v>15.1733952144328</v>
      </c>
      <c r="V215">
        <v>15.305999999999999</v>
      </c>
      <c r="W215">
        <v>128.278436825428</v>
      </c>
      <c r="X215">
        <v>0.115588313536464</v>
      </c>
      <c r="Y215">
        <v>0.16260824381028</v>
      </c>
      <c r="Z215">
        <v>0.28286179244227799</v>
      </c>
      <c r="AA215">
        <v>196.96523351665201</v>
      </c>
      <c r="AB215">
        <v>7.8282725920118397</v>
      </c>
      <c r="AC215">
        <v>1.2877886038072299</v>
      </c>
      <c r="AD215">
        <v>3.5960786667818199</v>
      </c>
      <c r="AE215">
        <v>1.06902837526952</v>
      </c>
      <c r="AF215">
        <v>31.25</v>
      </c>
      <c r="AG215">
        <v>3.9943738894597999E-2</v>
      </c>
      <c r="AH215">
        <v>42.551499999999997</v>
      </c>
      <c r="AI215">
        <v>4.3609422062599599</v>
      </c>
      <c r="AJ215">
        <v>21451.166999999899</v>
      </c>
      <c r="AK215">
        <v>0.46749104796848201</v>
      </c>
      <c r="AL215">
        <v>28975969.559999999</v>
      </c>
      <c r="AM215">
        <v>1963.4297540499999</v>
      </c>
    </row>
    <row r="216" spans="1:39" ht="15" x14ac:dyDescent="0.25">
      <c r="A216" t="s">
        <v>387</v>
      </c>
      <c r="B216">
        <v>-1081548.1000000001</v>
      </c>
      <c r="C216">
        <v>0.37398773920679701</v>
      </c>
      <c r="D216">
        <v>-1214463.75</v>
      </c>
      <c r="E216">
        <v>3.7090677889812999E-3</v>
      </c>
      <c r="F216">
        <v>0.77758868945392201</v>
      </c>
      <c r="G216">
        <v>136.210526315789</v>
      </c>
      <c r="H216">
        <v>63.114607849999999</v>
      </c>
      <c r="I216">
        <v>5.3890000000000002</v>
      </c>
      <c r="J216">
        <v>-4.3809999999999896</v>
      </c>
      <c r="K216">
        <v>13830.5819200393</v>
      </c>
      <c r="L216">
        <v>2567.2779145</v>
      </c>
      <c r="M216">
        <v>3088.8292637466202</v>
      </c>
      <c r="N216">
        <v>0.25657849024821699</v>
      </c>
      <c r="O216">
        <v>0.117718691475932</v>
      </c>
      <c r="P216">
        <v>8.8096790465339407E-3</v>
      </c>
      <c r="Q216">
        <v>11495.276843153</v>
      </c>
      <c r="R216">
        <v>159.006</v>
      </c>
      <c r="S216">
        <v>72763.453570934405</v>
      </c>
      <c r="T216">
        <v>16.507867627636699</v>
      </c>
      <c r="U216">
        <v>16.145792702791098</v>
      </c>
      <c r="V216">
        <v>18.873999999999999</v>
      </c>
      <c r="W216">
        <v>136.02193040690901</v>
      </c>
      <c r="X216">
        <v>0.11374808561991399</v>
      </c>
      <c r="Y216">
        <v>0.16338374138902001</v>
      </c>
      <c r="Z216">
        <v>0.28187639446987001</v>
      </c>
      <c r="AA216">
        <v>176.06732307671999</v>
      </c>
      <c r="AB216">
        <v>7.2829679495369302</v>
      </c>
      <c r="AC216">
        <v>1.24936735663462</v>
      </c>
      <c r="AD216">
        <v>3.2798349497111499</v>
      </c>
      <c r="AE216">
        <v>1.0754655200162599</v>
      </c>
      <c r="AF216">
        <v>42.05</v>
      </c>
      <c r="AG216">
        <v>7.8370946653397999E-2</v>
      </c>
      <c r="AH216">
        <v>36.600499999999997</v>
      </c>
      <c r="AI216">
        <v>4.6041426825217098</v>
      </c>
      <c r="AJ216">
        <v>74991.020999999702</v>
      </c>
      <c r="AK216">
        <v>0.38667014451980602</v>
      </c>
      <c r="AL216">
        <v>35506947.508000001</v>
      </c>
      <c r="AM216">
        <v>2567.2779145</v>
      </c>
    </row>
    <row r="217" spans="1:39" ht="15" x14ac:dyDescent="0.25">
      <c r="A217" t="s">
        <v>388</v>
      </c>
      <c r="B217">
        <v>1144609.2857142901</v>
      </c>
      <c r="C217">
        <v>0.46399098857747401</v>
      </c>
      <c r="D217">
        <v>1128621.3809523799</v>
      </c>
      <c r="E217">
        <v>6.4057182554293898E-3</v>
      </c>
      <c r="F217">
        <v>0.71272643234952904</v>
      </c>
      <c r="G217">
        <v>83.4</v>
      </c>
      <c r="H217">
        <v>45.175735476190503</v>
      </c>
      <c r="I217">
        <v>2.8828571428571399</v>
      </c>
      <c r="J217">
        <v>26.8861904761905</v>
      </c>
      <c r="K217">
        <v>14390.97916558</v>
      </c>
      <c r="L217">
        <v>1415.00359595238</v>
      </c>
      <c r="M217">
        <v>1759.43859904948</v>
      </c>
      <c r="N217">
        <v>0.46088354754766597</v>
      </c>
      <c r="O217">
        <v>0.163218676242358</v>
      </c>
      <c r="P217">
        <v>6.53668024171602E-3</v>
      </c>
      <c r="Q217">
        <v>11573.7413511176</v>
      </c>
      <c r="R217">
        <v>96.6185714285714</v>
      </c>
      <c r="S217">
        <v>64624.851093401201</v>
      </c>
      <c r="T217">
        <v>16.333249547804598</v>
      </c>
      <c r="U217">
        <v>14.6452547893287</v>
      </c>
      <c r="V217">
        <v>12.7733333333333</v>
      </c>
      <c r="W217">
        <v>110.777943315687</v>
      </c>
      <c r="X217">
        <v>0.11396406484817199</v>
      </c>
      <c r="Y217">
        <v>0.17466785536514001</v>
      </c>
      <c r="Z217">
        <v>0.293886985445245</v>
      </c>
      <c r="AA217">
        <v>187.17263555976501</v>
      </c>
      <c r="AB217">
        <v>7.0572495459693299</v>
      </c>
      <c r="AC217">
        <v>1.46718963064262</v>
      </c>
      <c r="AD217">
        <v>3.41269242117145</v>
      </c>
      <c r="AE217">
        <v>1.25374309156597</v>
      </c>
      <c r="AF217">
        <v>92.523809523809504</v>
      </c>
      <c r="AG217">
        <v>3.0786307873982101E-2</v>
      </c>
      <c r="AH217">
        <v>7.9047619047619104</v>
      </c>
      <c r="AI217">
        <v>4.2303358281702197</v>
      </c>
      <c r="AJ217">
        <v>28114.270952380801</v>
      </c>
      <c r="AK217">
        <v>0.52711590387788698</v>
      </c>
      <c r="AL217">
        <v>20363287.268571399</v>
      </c>
      <c r="AM217">
        <v>1415.00359595238</v>
      </c>
    </row>
    <row r="218" spans="1:39" ht="15" x14ac:dyDescent="0.25">
      <c r="A218" t="s">
        <v>389</v>
      </c>
      <c r="B218">
        <v>770564.45</v>
      </c>
      <c r="C218">
        <v>0.48295127696489398</v>
      </c>
      <c r="D218">
        <v>781466.25</v>
      </c>
      <c r="E218">
        <v>2.9609412734356798E-3</v>
      </c>
      <c r="F218">
        <v>0.72221140030053499</v>
      </c>
      <c r="G218">
        <v>72.947368421052602</v>
      </c>
      <c r="H218">
        <v>18.074888850000001</v>
      </c>
      <c r="I218">
        <v>0.83750000000000002</v>
      </c>
      <c r="J218">
        <v>71.018500000000003</v>
      </c>
      <c r="K218">
        <v>13420.8150961962</v>
      </c>
      <c r="L218">
        <v>1218.6670856999999</v>
      </c>
      <c r="M218">
        <v>1399.84358873169</v>
      </c>
      <c r="N218">
        <v>0.244824849297232</v>
      </c>
      <c r="O218">
        <v>0.10928145250883101</v>
      </c>
      <c r="P218">
        <v>3.33605157446651E-3</v>
      </c>
      <c r="Q218">
        <v>11683.8093574574</v>
      </c>
      <c r="R218">
        <v>77.388499999999993</v>
      </c>
      <c r="S218">
        <v>68096.272844156396</v>
      </c>
      <c r="T218">
        <v>16.957299857213901</v>
      </c>
      <c r="U218">
        <v>15.747392515683901</v>
      </c>
      <c r="V218">
        <v>9.5504999999999995</v>
      </c>
      <c r="W218">
        <v>127.602438165541</v>
      </c>
      <c r="X218">
        <v>0.114487290114172</v>
      </c>
      <c r="Y218">
        <v>0.17794198401362099</v>
      </c>
      <c r="Z218">
        <v>0.29800766245174898</v>
      </c>
      <c r="AA218">
        <v>184.624252710299</v>
      </c>
      <c r="AB218">
        <v>7.0585620467964896</v>
      </c>
      <c r="AC218">
        <v>1.29277046652044</v>
      </c>
      <c r="AD218">
        <v>3.0172465715981001</v>
      </c>
      <c r="AE218">
        <v>1.21927872874773</v>
      </c>
      <c r="AF218">
        <v>69.2</v>
      </c>
      <c r="AG218">
        <v>2.2021444451138499E-2</v>
      </c>
      <c r="AH218">
        <v>10.6335</v>
      </c>
      <c r="AI218">
        <v>4.6783973069253104</v>
      </c>
      <c r="AJ218">
        <v>-14924.3055</v>
      </c>
      <c r="AK218">
        <v>0.50752626604359896</v>
      </c>
      <c r="AL218">
        <v>16355505.620999999</v>
      </c>
      <c r="AM218">
        <v>1218.6670856999999</v>
      </c>
    </row>
    <row r="219" spans="1:39" ht="15" x14ac:dyDescent="0.25">
      <c r="A219" t="s">
        <v>390</v>
      </c>
      <c r="B219">
        <v>1107346.36842105</v>
      </c>
      <c r="C219">
        <v>0.47030006085675502</v>
      </c>
      <c r="D219">
        <v>1060775.5263157899</v>
      </c>
      <c r="E219">
        <v>6.0392497656863798E-3</v>
      </c>
      <c r="F219">
        <v>0.74671861584343902</v>
      </c>
      <c r="G219">
        <v>90.631578947368396</v>
      </c>
      <c r="H219">
        <v>70.356345899999994</v>
      </c>
      <c r="I219">
        <v>9.51</v>
      </c>
      <c r="J219">
        <v>-25.006499999999999</v>
      </c>
      <c r="K219">
        <v>14273.706184941</v>
      </c>
      <c r="L219">
        <v>1833.3756985</v>
      </c>
      <c r="M219">
        <v>2290.8212527383998</v>
      </c>
      <c r="N219">
        <v>0.49558406285377099</v>
      </c>
      <c r="O219">
        <v>0.15545772960402299</v>
      </c>
      <c r="P219">
        <v>1.96195328537568E-2</v>
      </c>
      <c r="Q219">
        <v>11423.443018837899</v>
      </c>
      <c r="R219">
        <v>123.47150000000001</v>
      </c>
      <c r="S219">
        <v>65869.770829705696</v>
      </c>
      <c r="T219">
        <v>15.9761564409601</v>
      </c>
      <c r="U219">
        <v>14.8485739502638</v>
      </c>
      <c r="V219">
        <v>14.409000000000001</v>
      </c>
      <c r="W219">
        <v>127.238232944687</v>
      </c>
      <c r="X219">
        <v>0.115042429852125</v>
      </c>
      <c r="Y219">
        <v>0.16347811517296701</v>
      </c>
      <c r="Z219">
        <v>0.28518196713636301</v>
      </c>
      <c r="AA219">
        <v>196.02267025467501</v>
      </c>
      <c r="AB219">
        <v>7.6286178597107499</v>
      </c>
      <c r="AC219">
        <v>1.3033824480387499</v>
      </c>
      <c r="AD219">
        <v>3.3230007663129499</v>
      </c>
      <c r="AE219">
        <v>1.22935678386077</v>
      </c>
      <c r="AF219">
        <v>69.2</v>
      </c>
      <c r="AG219">
        <v>3.3991598247638102E-2</v>
      </c>
      <c r="AH219">
        <v>16.767499999999998</v>
      </c>
      <c r="AI219">
        <v>4.3027477330584496</v>
      </c>
      <c r="AJ219">
        <v>-2090.31400000025</v>
      </c>
      <c r="AK219">
        <v>0.53953071419529297</v>
      </c>
      <c r="AL219">
        <v>26169066.046999998</v>
      </c>
      <c r="AM219">
        <v>1833.3756985</v>
      </c>
    </row>
    <row r="220" spans="1:39" ht="15" x14ac:dyDescent="0.25">
      <c r="A220" t="s">
        <v>392</v>
      </c>
      <c r="B220">
        <v>1097351.33333333</v>
      </c>
      <c r="C220">
        <v>0.42628726871309902</v>
      </c>
      <c r="D220">
        <v>1088374.6190476201</v>
      </c>
      <c r="E220">
        <v>2.7020566047878799E-3</v>
      </c>
      <c r="F220">
        <v>0.67761824431614803</v>
      </c>
      <c r="G220">
        <v>63.6666666666667</v>
      </c>
      <c r="H220">
        <v>34.6882880952381</v>
      </c>
      <c r="I220">
        <v>5.3976190476190498</v>
      </c>
      <c r="J220">
        <v>23.477619047619001</v>
      </c>
      <c r="K220">
        <v>14548.3421744971</v>
      </c>
      <c r="L220">
        <v>1106.9302954761899</v>
      </c>
      <c r="M220">
        <v>1352.2578580659299</v>
      </c>
      <c r="N220">
        <v>0.43726489096060001</v>
      </c>
      <c r="O220">
        <v>0.151916811849684</v>
      </c>
      <c r="P220">
        <v>1.04840129240632E-2</v>
      </c>
      <c r="Q220">
        <v>11908.971802861301</v>
      </c>
      <c r="R220">
        <v>76.809047619047604</v>
      </c>
      <c r="S220">
        <v>65301.982566537903</v>
      </c>
      <c r="T220">
        <v>16.6082864741877</v>
      </c>
      <c r="U220">
        <v>14.411457110707399</v>
      </c>
      <c r="V220">
        <v>10.682380952380999</v>
      </c>
      <c r="W220">
        <v>103.622057705166</v>
      </c>
      <c r="X220">
        <v>0.11732434195345801</v>
      </c>
      <c r="Y220">
        <v>0.17399248263244099</v>
      </c>
      <c r="Z220">
        <v>0.29493517388470097</v>
      </c>
      <c r="AA220">
        <v>188.530862930034</v>
      </c>
      <c r="AB220">
        <v>7.8057969250891199</v>
      </c>
      <c r="AC220">
        <v>1.48787813853323</v>
      </c>
      <c r="AD220">
        <v>3.1851063399643298</v>
      </c>
      <c r="AE220">
        <v>1.16873664145496</v>
      </c>
      <c r="AF220">
        <v>59.571428571428598</v>
      </c>
      <c r="AG220">
        <v>4.5543072964342297E-2</v>
      </c>
      <c r="AH220">
        <v>10.340476190476201</v>
      </c>
      <c r="AI220">
        <v>4.4505185580106099</v>
      </c>
      <c r="AJ220">
        <v>-7558.1695238094499</v>
      </c>
      <c r="AK220">
        <v>0.47995260066987799</v>
      </c>
      <c r="AL220">
        <v>16104000.7019048</v>
      </c>
      <c r="AM220">
        <v>1106.9302954761899</v>
      </c>
    </row>
    <row r="221" spans="1:39" ht="15" x14ac:dyDescent="0.25">
      <c r="A221" t="s">
        <v>393</v>
      </c>
      <c r="B221">
        <v>691108</v>
      </c>
      <c r="C221">
        <v>0.38792208342616702</v>
      </c>
      <c r="D221">
        <v>685033.818181818</v>
      </c>
      <c r="E221">
        <v>7.5902200188300104E-3</v>
      </c>
      <c r="F221">
        <v>0.70952208725793198</v>
      </c>
      <c r="G221">
        <v>44.052631578947398</v>
      </c>
      <c r="H221">
        <v>81.386350045454506</v>
      </c>
      <c r="I221">
        <v>33.235909090909097</v>
      </c>
      <c r="J221">
        <v>-35.949545454545401</v>
      </c>
      <c r="K221">
        <v>16671.015029279999</v>
      </c>
      <c r="L221">
        <v>1141.97210063636</v>
      </c>
      <c r="M221">
        <v>1583.0448389322701</v>
      </c>
      <c r="N221">
        <v>0.80788641774290704</v>
      </c>
      <c r="O221">
        <v>0.187359641009577</v>
      </c>
      <c r="P221">
        <v>5.1323616928735096E-3</v>
      </c>
      <c r="Q221">
        <v>12026.0864282075</v>
      </c>
      <c r="R221">
        <v>87.364545454545393</v>
      </c>
      <c r="S221">
        <v>64519.068355167998</v>
      </c>
      <c r="T221">
        <v>14.607028022601201</v>
      </c>
      <c r="U221">
        <v>13.0713448424054</v>
      </c>
      <c r="V221">
        <v>11.4504545454545</v>
      </c>
      <c r="W221">
        <v>99.7315954666349</v>
      </c>
      <c r="X221">
        <v>0.106700220646841</v>
      </c>
      <c r="Y221">
        <v>0.20160338724598201</v>
      </c>
      <c r="Z221">
        <v>0.31227629094092402</v>
      </c>
      <c r="AA221">
        <v>225.81219552476699</v>
      </c>
      <c r="AB221">
        <v>8.1436806813548799</v>
      </c>
      <c r="AC221">
        <v>1.5191655648423501</v>
      </c>
      <c r="AD221">
        <v>3.6277894410652798</v>
      </c>
      <c r="AE221">
        <v>1.1530735232234799</v>
      </c>
      <c r="AF221">
        <v>33</v>
      </c>
      <c r="AG221">
        <v>3.5815728042228302E-2</v>
      </c>
      <c r="AH221">
        <v>26.126190476190501</v>
      </c>
      <c r="AI221">
        <v>3.74886595870072</v>
      </c>
      <c r="AJ221">
        <v>-64185.544545454701</v>
      </c>
      <c r="AK221">
        <v>0.61413872767861599</v>
      </c>
      <c r="AL221">
        <v>19037834.052727301</v>
      </c>
      <c r="AM221">
        <v>1141.97210063636</v>
      </c>
    </row>
    <row r="222" spans="1:39" ht="15" x14ac:dyDescent="0.25">
      <c r="A222" t="s">
        <v>394</v>
      </c>
      <c r="B222">
        <v>1150878.3</v>
      </c>
      <c r="C222">
        <v>0.54443931340066698</v>
      </c>
      <c r="D222">
        <v>676958.6</v>
      </c>
      <c r="E222">
        <v>1.82287382901789E-3</v>
      </c>
      <c r="F222">
        <v>0.72402522741028597</v>
      </c>
      <c r="G222">
        <v>55.105263157894697</v>
      </c>
      <c r="H222">
        <v>32.759930050000001</v>
      </c>
      <c r="I222">
        <v>6.1280000000000001</v>
      </c>
      <c r="J222">
        <v>24.833500000000001</v>
      </c>
      <c r="K222">
        <v>15379.179198715099</v>
      </c>
      <c r="L222">
        <v>1494.6286568999999</v>
      </c>
      <c r="M222">
        <v>1807.7076145444901</v>
      </c>
      <c r="N222">
        <v>0.31545792811033002</v>
      </c>
      <c r="O222">
        <v>0.13058051275746299</v>
      </c>
      <c r="P222">
        <v>1.45044719970537E-2</v>
      </c>
      <c r="Q222">
        <v>12715.641492605</v>
      </c>
      <c r="R222">
        <v>105.0765</v>
      </c>
      <c r="S222">
        <v>72547.909318448903</v>
      </c>
      <c r="T222">
        <v>15.876528053370601</v>
      </c>
      <c r="U222">
        <v>14.2241952948566</v>
      </c>
      <c r="V222">
        <v>13.443</v>
      </c>
      <c r="W222">
        <v>111.18267179201101</v>
      </c>
      <c r="X222">
        <v>0.118175597248503</v>
      </c>
      <c r="Y222">
        <v>0.15737101704201301</v>
      </c>
      <c r="Z222">
        <v>0.28039058336438799</v>
      </c>
      <c r="AA222">
        <v>203.44243942884901</v>
      </c>
      <c r="AB222">
        <v>8.7972082284098896</v>
      </c>
      <c r="AC222">
        <v>1.30779425785236</v>
      </c>
      <c r="AD222">
        <v>3.3176623955136799</v>
      </c>
      <c r="AE222">
        <v>1.0259661362335499</v>
      </c>
      <c r="AF222">
        <v>40.049999999999997</v>
      </c>
      <c r="AG222">
        <v>6.8106752147890498E-2</v>
      </c>
      <c r="AH222">
        <v>25.848500000000001</v>
      </c>
      <c r="AI222">
        <v>4.8896067393665499</v>
      </c>
      <c r="AJ222">
        <v>2548.5030000000302</v>
      </c>
      <c r="AK222">
        <v>0.42000064504450402</v>
      </c>
      <c r="AL222">
        <v>22986161.949999999</v>
      </c>
      <c r="AM222">
        <v>1494.6286568999999</v>
      </c>
    </row>
    <row r="223" spans="1:39" ht="15" x14ac:dyDescent="0.25">
      <c r="A223" t="s">
        <v>395</v>
      </c>
      <c r="B223">
        <v>621175.55000000005</v>
      </c>
      <c r="C223">
        <v>0.52170838568632405</v>
      </c>
      <c r="D223">
        <v>622679.19999999995</v>
      </c>
      <c r="E223">
        <v>5.1959463336651501E-3</v>
      </c>
      <c r="F223">
        <v>0.69629583503872605</v>
      </c>
      <c r="G223">
        <v>84.85</v>
      </c>
      <c r="H223">
        <v>32.629097299999998</v>
      </c>
      <c r="I223">
        <v>4.0229999999999997</v>
      </c>
      <c r="J223">
        <v>38.0535</v>
      </c>
      <c r="K223">
        <v>15307.1729196257</v>
      </c>
      <c r="L223">
        <v>1066.6145208999999</v>
      </c>
      <c r="M223">
        <v>1306.6731083824</v>
      </c>
      <c r="N223">
        <v>0.41383330097320498</v>
      </c>
      <c r="O223">
        <v>0.15037097883747699</v>
      </c>
      <c r="P223">
        <v>5.6085577148830704E-3</v>
      </c>
      <c r="Q223">
        <v>12494.978893544299</v>
      </c>
      <c r="R223">
        <v>74.132499999999993</v>
      </c>
      <c r="S223">
        <v>64058.580399959501</v>
      </c>
      <c r="T223">
        <v>14.994772872896499</v>
      </c>
      <c r="U223">
        <v>14.387947538529</v>
      </c>
      <c r="V223">
        <v>10.561</v>
      </c>
      <c r="W223">
        <v>100.995598986838</v>
      </c>
      <c r="X223">
        <v>0.114101860004424</v>
      </c>
      <c r="Y223">
        <v>0.18547297463125401</v>
      </c>
      <c r="Z223">
        <v>0.30377794497847199</v>
      </c>
      <c r="AA223">
        <v>194.065659096166</v>
      </c>
      <c r="AB223">
        <v>8.0668996839268896</v>
      </c>
      <c r="AC223">
        <v>1.4561477367015601</v>
      </c>
      <c r="AD223">
        <v>3.6365915796771202</v>
      </c>
      <c r="AE223">
        <v>1.4228720717268</v>
      </c>
      <c r="AF223">
        <v>111.65</v>
      </c>
      <c r="AG223">
        <v>2.7164413560773901E-2</v>
      </c>
      <c r="AH223">
        <v>6.0294999999999996</v>
      </c>
      <c r="AI223">
        <v>4.34863074870771</v>
      </c>
      <c r="AJ223">
        <v>-14160.227999999999</v>
      </c>
      <c r="AK223">
        <v>0.48834106086157503</v>
      </c>
      <c r="AL223">
        <v>16326852.91</v>
      </c>
      <c r="AM223">
        <v>1066.6145208999999</v>
      </c>
    </row>
    <row r="224" spans="1:39" ht="15" x14ac:dyDescent="0.25">
      <c r="A224" t="s">
        <v>396</v>
      </c>
      <c r="B224">
        <v>811381.73684210505</v>
      </c>
      <c r="C224">
        <v>0.39987780764172698</v>
      </c>
      <c r="D224">
        <v>417998</v>
      </c>
      <c r="E224">
        <v>9.9678105028568696E-3</v>
      </c>
      <c r="F224">
        <v>0.73910120354409203</v>
      </c>
      <c r="G224">
        <v>77.7222222222222</v>
      </c>
      <c r="H224">
        <v>67.36668315</v>
      </c>
      <c r="I224">
        <v>4.1544999999999996</v>
      </c>
      <c r="J224">
        <v>17.677499999999998</v>
      </c>
      <c r="K224">
        <v>13894.0887767068</v>
      </c>
      <c r="L224">
        <v>1940.9284324</v>
      </c>
      <c r="M224">
        <v>2437.4855925669899</v>
      </c>
      <c r="N224">
        <v>0.46069411629172402</v>
      </c>
      <c r="O224">
        <v>0.15729469580312799</v>
      </c>
      <c r="P224">
        <v>9.8693751043223699E-3</v>
      </c>
      <c r="Q224">
        <v>11063.6272194741</v>
      </c>
      <c r="R224">
        <v>125.3995</v>
      </c>
      <c r="S224">
        <v>67813.134466245901</v>
      </c>
      <c r="T224">
        <v>15.6300463717957</v>
      </c>
      <c r="U224">
        <v>15.477959899361601</v>
      </c>
      <c r="V224">
        <v>14.481999999999999</v>
      </c>
      <c r="W224">
        <v>134.02350727800001</v>
      </c>
      <c r="X224">
        <v>0.11541154691269701</v>
      </c>
      <c r="Y224">
        <v>0.166251794900977</v>
      </c>
      <c r="Z224">
        <v>0.28965297611704599</v>
      </c>
      <c r="AA224">
        <v>173.085052695424</v>
      </c>
      <c r="AB224">
        <v>7.6375120815655597</v>
      </c>
      <c r="AC224">
        <v>1.5279372961166</v>
      </c>
      <c r="AD224">
        <v>3.411706677597</v>
      </c>
      <c r="AE224">
        <v>1.1574246185550101</v>
      </c>
      <c r="AF224">
        <v>61.9</v>
      </c>
      <c r="AG224">
        <v>2.5361687488041101E-2</v>
      </c>
      <c r="AH224">
        <v>19.013500000000001</v>
      </c>
      <c r="AI224">
        <v>4.0939101803120996</v>
      </c>
      <c r="AJ224">
        <v>27598.459499999899</v>
      </c>
      <c r="AK224">
        <v>0.50996499357353398</v>
      </c>
      <c r="AL224">
        <v>26967431.949000001</v>
      </c>
      <c r="AM224">
        <v>1940.9284324</v>
      </c>
    </row>
    <row r="225" spans="1:39" ht="15" x14ac:dyDescent="0.25">
      <c r="A225" t="s">
        <v>397</v>
      </c>
      <c r="B225">
        <v>1129644.68421053</v>
      </c>
      <c r="C225">
        <v>0.46015540030343599</v>
      </c>
      <c r="D225">
        <v>1162494.2631578899</v>
      </c>
      <c r="E225">
        <v>5.9914514378147403E-3</v>
      </c>
      <c r="F225">
        <v>0.72576776169428203</v>
      </c>
      <c r="G225">
        <v>96.578947368421098</v>
      </c>
      <c r="H225">
        <v>88.174890450000007</v>
      </c>
      <c r="I225">
        <v>19.186499999999999</v>
      </c>
      <c r="J225">
        <v>-59.984999999999999</v>
      </c>
      <c r="K225">
        <v>14577.660334316401</v>
      </c>
      <c r="L225">
        <v>2163.90273045</v>
      </c>
      <c r="M225">
        <v>2762.3911904883698</v>
      </c>
      <c r="N225">
        <v>0.55718065055968002</v>
      </c>
      <c r="O225">
        <v>0.16100171051937701</v>
      </c>
      <c r="P225">
        <v>3.11621247346811E-2</v>
      </c>
      <c r="Q225">
        <v>11419.323631503101</v>
      </c>
      <c r="R225">
        <v>143.33349999999999</v>
      </c>
      <c r="S225">
        <v>68666.8732536358</v>
      </c>
      <c r="T225">
        <v>15.2441683207345</v>
      </c>
      <c r="U225">
        <v>15.096978239211399</v>
      </c>
      <c r="V225">
        <v>16.315000000000001</v>
      </c>
      <c r="W225">
        <v>132.63271409439201</v>
      </c>
      <c r="X225">
        <v>0.111393307258803</v>
      </c>
      <c r="Y225">
        <v>0.16541713834266999</v>
      </c>
      <c r="Z225">
        <v>0.285457663119562</v>
      </c>
      <c r="AA225">
        <v>183.57162935756901</v>
      </c>
      <c r="AB225">
        <v>8.3219603397165596</v>
      </c>
      <c r="AC225">
        <v>1.31966851668103</v>
      </c>
      <c r="AD225">
        <v>3.58928343358772</v>
      </c>
      <c r="AE225">
        <v>1.2778840898950701</v>
      </c>
      <c r="AF225">
        <v>55.45</v>
      </c>
      <c r="AG225">
        <v>3.1017571888119599E-2</v>
      </c>
      <c r="AH225">
        <v>25.248999999999999</v>
      </c>
      <c r="AI225">
        <v>4.2347580700580298</v>
      </c>
      <c r="AJ225">
        <v>-41569.849499999997</v>
      </c>
      <c r="AK225">
        <v>0.523470849248588</v>
      </c>
      <c r="AL225">
        <v>31544639.000999998</v>
      </c>
      <c r="AM225">
        <v>2163.90273045</v>
      </c>
    </row>
    <row r="226" spans="1:39" ht="15" x14ac:dyDescent="0.25">
      <c r="A226" t="s">
        <v>398</v>
      </c>
      <c r="B226">
        <v>871517.5</v>
      </c>
      <c r="C226">
        <v>0.486099133958658</v>
      </c>
      <c r="D226">
        <v>863926.8</v>
      </c>
      <c r="E226">
        <v>6.9349548173500801E-3</v>
      </c>
      <c r="F226">
        <v>0.69523621531165503</v>
      </c>
      <c r="G226">
        <v>43.5</v>
      </c>
      <c r="H226">
        <v>38.154034000000003</v>
      </c>
      <c r="I226">
        <v>9.5794999999999995</v>
      </c>
      <c r="J226">
        <v>-26.263999999999999</v>
      </c>
      <c r="K226">
        <v>15777.7332718948</v>
      </c>
      <c r="L226">
        <v>1027.3745406999999</v>
      </c>
      <c r="M226">
        <v>1341.8781358998201</v>
      </c>
      <c r="N226">
        <v>0.65490537972798701</v>
      </c>
      <c r="O226">
        <v>0.16420600547007499</v>
      </c>
      <c r="P226">
        <v>8.60968492948367E-3</v>
      </c>
      <c r="Q226">
        <v>12079.816370679901</v>
      </c>
      <c r="R226">
        <v>77.692499999999995</v>
      </c>
      <c r="S226">
        <v>64623.390925765001</v>
      </c>
      <c r="T226">
        <v>15.2723879396338</v>
      </c>
      <c r="U226">
        <v>13.2235999703961</v>
      </c>
      <c r="V226">
        <v>10.522500000000001</v>
      </c>
      <c r="W226">
        <v>97.635974407222605</v>
      </c>
      <c r="X226">
        <v>0.109747851551419</v>
      </c>
      <c r="Y226">
        <v>0.18137772753291301</v>
      </c>
      <c r="Z226">
        <v>0.29592141201644501</v>
      </c>
      <c r="AA226">
        <v>235.82869771614199</v>
      </c>
      <c r="AB226">
        <v>7.1017385539473503</v>
      </c>
      <c r="AC226">
        <v>1.49743746605229</v>
      </c>
      <c r="AD226">
        <v>3.2402097101588101</v>
      </c>
      <c r="AE226">
        <v>1.1150278197949799</v>
      </c>
      <c r="AF226">
        <v>51.55</v>
      </c>
      <c r="AG226">
        <v>3.4376445366937701E-2</v>
      </c>
      <c r="AH226">
        <v>15.167368421052601</v>
      </c>
      <c r="AI226">
        <v>4.1941793874434001</v>
      </c>
      <c r="AJ226">
        <v>-65635.905500000095</v>
      </c>
      <c r="AK226">
        <v>0.58979464255279701</v>
      </c>
      <c r="AL226">
        <v>16209641.4735</v>
      </c>
      <c r="AM226">
        <v>1027.3745406999999</v>
      </c>
    </row>
    <row r="227" spans="1:39" ht="15" x14ac:dyDescent="0.25">
      <c r="A227" t="s">
        <v>399</v>
      </c>
      <c r="B227">
        <v>-17723.833333333299</v>
      </c>
      <c r="C227">
        <v>0.442451251066317</v>
      </c>
      <c r="D227">
        <v>-189873.5</v>
      </c>
      <c r="E227">
        <v>4.5210314731191298E-3</v>
      </c>
      <c r="F227">
        <v>0.76815714841937099</v>
      </c>
      <c r="G227">
        <v>110.842105263158</v>
      </c>
      <c r="H227">
        <v>80.319829249999998</v>
      </c>
      <c r="I227">
        <v>10.801500000000001</v>
      </c>
      <c r="J227">
        <v>13.63</v>
      </c>
      <c r="K227">
        <v>14244.3292672604</v>
      </c>
      <c r="L227">
        <v>2437.6534099999999</v>
      </c>
      <c r="M227">
        <v>3004.62676328209</v>
      </c>
      <c r="N227">
        <v>0.33331257668414799</v>
      </c>
      <c r="O227">
        <v>0.122092357091897</v>
      </c>
      <c r="P227">
        <v>2.6132259917951199E-2</v>
      </c>
      <c r="Q227">
        <v>11556.422992641799</v>
      </c>
      <c r="R227">
        <v>154.70099999999999</v>
      </c>
      <c r="S227">
        <v>72946.4412091712</v>
      </c>
      <c r="T227">
        <v>15.3408833814907</v>
      </c>
      <c r="U227">
        <v>15.757192325841499</v>
      </c>
      <c r="V227">
        <v>19.903500000000001</v>
      </c>
      <c r="W227">
        <v>122.47360564724799</v>
      </c>
      <c r="X227">
        <v>0.11722751551808799</v>
      </c>
      <c r="Y227">
        <v>0.16437054592685199</v>
      </c>
      <c r="Z227">
        <v>0.28625094566910603</v>
      </c>
      <c r="AA227">
        <v>174.86292278113501</v>
      </c>
      <c r="AB227">
        <v>7.6443974841831803</v>
      </c>
      <c r="AC227">
        <v>1.2252253497435299</v>
      </c>
      <c r="AD227">
        <v>3.7233850871496701</v>
      </c>
      <c r="AE227">
        <v>1.0596818241989601</v>
      </c>
      <c r="AF227">
        <v>38.25</v>
      </c>
      <c r="AG227">
        <v>6.5316319546825805E-2</v>
      </c>
      <c r="AH227">
        <v>39.270499999999998</v>
      </c>
      <c r="AI227">
        <v>4.4316182988999699</v>
      </c>
      <c r="AJ227">
        <v>37368.902500000302</v>
      </c>
      <c r="AK227">
        <v>0.44549879905473</v>
      </c>
      <c r="AL227">
        <v>34722737.811499998</v>
      </c>
      <c r="AM227">
        <v>2437.6534099999999</v>
      </c>
    </row>
    <row r="228" spans="1:39" ht="15" x14ac:dyDescent="0.25">
      <c r="A228" t="s">
        <v>400</v>
      </c>
      <c r="B228">
        <v>737275.6</v>
      </c>
      <c r="C228">
        <v>0.58741327826406697</v>
      </c>
      <c r="D228">
        <v>732688.05</v>
      </c>
      <c r="E228">
        <v>1.40397992827618E-3</v>
      </c>
      <c r="F228">
        <v>0.688238329474123</v>
      </c>
      <c r="G228">
        <v>58.9</v>
      </c>
      <c r="H228">
        <v>20.447627950000001</v>
      </c>
      <c r="I228">
        <v>1.3220000000000001</v>
      </c>
      <c r="J228">
        <v>33.1325</v>
      </c>
      <c r="K228">
        <v>15191.0254114422</v>
      </c>
      <c r="L228">
        <v>927.01663440000004</v>
      </c>
      <c r="M228">
        <v>1123.98877361684</v>
      </c>
      <c r="N228">
        <v>0.38248336339669903</v>
      </c>
      <c r="O228">
        <v>0.15300956351425701</v>
      </c>
      <c r="P228">
        <v>3.51827564789165E-3</v>
      </c>
      <c r="Q228">
        <v>12528.8913737857</v>
      </c>
      <c r="R228">
        <v>68.933000000000007</v>
      </c>
      <c r="S228">
        <v>63572.647099357397</v>
      </c>
      <c r="T228">
        <v>15.5810714752006</v>
      </c>
      <c r="U228">
        <v>13.4480819694486</v>
      </c>
      <c r="V228">
        <v>10.0815</v>
      </c>
      <c r="W228">
        <v>91.952252581461096</v>
      </c>
      <c r="X228">
        <v>0.118431251895498</v>
      </c>
      <c r="Y228">
        <v>0.17551471635666499</v>
      </c>
      <c r="Z228">
        <v>0.29885637501863399</v>
      </c>
      <c r="AA228">
        <v>202.01956798888699</v>
      </c>
      <c r="AB228">
        <v>7.9832654378175496</v>
      </c>
      <c r="AC228">
        <v>1.48213380287331</v>
      </c>
      <c r="AD228">
        <v>3.3508678791406199</v>
      </c>
      <c r="AE228">
        <v>1.35670103921678</v>
      </c>
      <c r="AF228">
        <v>115.9</v>
      </c>
      <c r="AG228">
        <v>1.8966472752972301E-2</v>
      </c>
      <c r="AH228">
        <v>4.742</v>
      </c>
      <c r="AI228">
        <v>4.5152047791021603</v>
      </c>
      <c r="AJ228">
        <v>-28360.828000000001</v>
      </c>
      <c r="AK228">
        <v>0.51966734997110198</v>
      </c>
      <c r="AL228">
        <v>14082333.25</v>
      </c>
      <c r="AM228">
        <v>927.01663440000004</v>
      </c>
    </row>
    <row r="229" spans="1:39" ht="15" x14ac:dyDescent="0.25">
      <c r="A229" t="s">
        <v>401</v>
      </c>
      <c r="B229">
        <v>659709.25</v>
      </c>
      <c r="C229">
        <v>0.595148942583138</v>
      </c>
      <c r="D229">
        <v>689472.3</v>
      </c>
      <c r="E229">
        <v>1.41503348058697E-2</v>
      </c>
      <c r="F229">
        <v>0.68215505501634599</v>
      </c>
      <c r="G229">
        <v>56.45</v>
      </c>
      <c r="H229">
        <v>24.453109250000001</v>
      </c>
      <c r="I229">
        <v>0.96499999999999997</v>
      </c>
      <c r="J229">
        <v>51.35</v>
      </c>
      <c r="K229">
        <v>15877.177967157701</v>
      </c>
      <c r="L229">
        <v>800.34396700000002</v>
      </c>
      <c r="M229">
        <v>959.55468228709401</v>
      </c>
      <c r="N229">
        <v>0.37487997232569897</v>
      </c>
      <c r="O229">
        <v>0.127046888828488</v>
      </c>
      <c r="P229">
        <v>2.2343604421772301E-3</v>
      </c>
      <c r="Q229">
        <v>13242.8133941387</v>
      </c>
      <c r="R229">
        <v>61.96</v>
      </c>
      <c r="S229">
        <v>61792.370037120701</v>
      </c>
      <c r="T229">
        <v>15.8578114912847</v>
      </c>
      <c r="U229">
        <v>12.917107278889601</v>
      </c>
      <c r="V229">
        <v>7.9139999999999997</v>
      </c>
      <c r="W229">
        <v>101.13014493303</v>
      </c>
      <c r="X229">
        <v>0.112238373802771</v>
      </c>
      <c r="Y229">
        <v>0.19349169131654201</v>
      </c>
      <c r="Z229">
        <v>0.30902301215794298</v>
      </c>
      <c r="AA229">
        <v>218.71789782604799</v>
      </c>
      <c r="AB229">
        <v>8.2896266628505995</v>
      </c>
      <c r="AC229">
        <v>1.43532055352327</v>
      </c>
      <c r="AD229">
        <v>3.3134229108272502</v>
      </c>
      <c r="AE229">
        <v>1.40647576579772</v>
      </c>
      <c r="AF229">
        <v>93.55</v>
      </c>
      <c r="AG229">
        <v>2.2124770080866E-2</v>
      </c>
      <c r="AH229">
        <v>5.1994999999999996</v>
      </c>
      <c r="AI229">
        <v>4.8185255834873004</v>
      </c>
      <c r="AJ229">
        <v>-47455.215000000098</v>
      </c>
      <c r="AK229">
        <v>0.505436849670578</v>
      </c>
      <c r="AL229">
        <v>12707203.598999999</v>
      </c>
      <c r="AM229">
        <v>800.34396700000002</v>
      </c>
    </row>
    <row r="230" spans="1:39" ht="15" x14ac:dyDescent="0.25">
      <c r="A230" t="s">
        <v>402</v>
      </c>
      <c r="B230">
        <v>544699.1</v>
      </c>
      <c r="C230">
        <v>0.54699028711183495</v>
      </c>
      <c r="D230">
        <v>474201.4</v>
      </c>
      <c r="E230">
        <v>1.48821422575269E-2</v>
      </c>
      <c r="F230">
        <v>0.654199400952721</v>
      </c>
      <c r="G230">
        <v>57.5</v>
      </c>
      <c r="H230">
        <v>24.695023849999998</v>
      </c>
      <c r="I230">
        <v>0.79800000000000004</v>
      </c>
      <c r="J230">
        <v>53.584000000000003</v>
      </c>
      <c r="K230">
        <v>15594.956469520799</v>
      </c>
      <c r="L230">
        <v>869.05914380000002</v>
      </c>
      <c r="M230">
        <v>1050.72918982847</v>
      </c>
      <c r="N230">
        <v>0.37188904340482698</v>
      </c>
      <c r="O230">
        <v>0.116470615518078</v>
      </c>
      <c r="P230">
        <v>1.39694381983212E-3</v>
      </c>
      <c r="Q230">
        <v>12898.603796485901</v>
      </c>
      <c r="R230">
        <v>63.272500000000001</v>
      </c>
      <c r="S230">
        <v>63361.952728278498</v>
      </c>
      <c r="T230">
        <v>16.617803943261301</v>
      </c>
      <c r="U230">
        <v>13.7351794823976</v>
      </c>
      <c r="V230">
        <v>8.5050000000000008</v>
      </c>
      <c r="W230">
        <v>102.182145067607</v>
      </c>
      <c r="X230">
        <v>0.110557319525668</v>
      </c>
      <c r="Y230">
        <v>0.20081534670437101</v>
      </c>
      <c r="Z230">
        <v>0.31804806337346297</v>
      </c>
      <c r="AA230">
        <v>200.16399486849301</v>
      </c>
      <c r="AB230">
        <v>8.4706757951152092</v>
      </c>
      <c r="AC230">
        <v>1.41158758317915</v>
      </c>
      <c r="AD230">
        <v>3.48973494770323</v>
      </c>
      <c r="AE230">
        <v>1.43996084289051</v>
      </c>
      <c r="AF230">
        <v>104.65</v>
      </c>
      <c r="AG230">
        <v>2.0623529686737901E-2</v>
      </c>
      <c r="AH230">
        <v>5.1349999999999998</v>
      </c>
      <c r="AI230">
        <v>4.42093537491421</v>
      </c>
      <c r="AJ230">
        <v>-33393.220999999998</v>
      </c>
      <c r="AK230">
        <v>0.50047674199373504</v>
      </c>
      <c r="AL230">
        <v>13552939.517000001</v>
      </c>
      <c r="AM230">
        <v>869.05914380000002</v>
      </c>
    </row>
    <row r="231" spans="1:39" ht="15" x14ac:dyDescent="0.25">
      <c r="A231" t="s">
        <v>403</v>
      </c>
      <c r="B231">
        <v>1313073.6000000001</v>
      </c>
      <c r="C231">
        <v>0.473249294545801</v>
      </c>
      <c r="D231">
        <v>1257234.3500000001</v>
      </c>
      <c r="E231">
        <v>8.8997213577774806E-3</v>
      </c>
      <c r="F231">
        <v>0.71072672199134102</v>
      </c>
      <c r="G231">
        <v>84.631578947368396</v>
      </c>
      <c r="H231">
        <v>61.208568849999999</v>
      </c>
      <c r="I231">
        <v>18.347000000000001</v>
      </c>
      <c r="J231">
        <v>-27.500499999999999</v>
      </c>
      <c r="K231">
        <v>14561.7850927338</v>
      </c>
      <c r="L231">
        <v>1731.6865536</v>
      </c>
      <c r="M231">
        <v>2217.8613799068198</v>
      </c>
      <c r="N231">
        <v>0.54901360062740601</v>
      </c>
      <c r="O231">
        <v>0.16909373124787699</v>
      </c>
      <c r="P231">
        <v>9.4313466926489401E-3</v>
      </c>
      <c r="Q231">
        <v>11369.7130352481</v>
      </c>
      <c r="R231">
        <v>117.38200000000001</v>
      </c>
      <c r="S231">
        <v>65485.462958545599</v>
      </c>
      <c r="T231">
        <v>15.500673016305701</v>
      </c>
      <c r="U231">
        <v>14.7525732531393</v>
      </c>
      <c r="V231">
        <v>14.214</v>
      </c>
      <c r="W231">
        <v>121.82964356268501</v>
      </c>
      <c r="X231">
        <v>0.109491763270996</v>
      </c>
      <c r="Y231">
        <v>0.18213325551944001</v>
      </c>
      <c r="Z231">
        <v>0.29902830216277598</v>
      </c>
      <c r="AA231">
        <v>197.14653283544399</v>
      </c>
      <c r="AB231">
        <v>8.1314110900537795</v>
      </c>
      <c r="AC231">
        <v>1.4762313281350701</v>
      </c>
      <c r="AD231">
        <v>3.1779284145098399</v>
      </c>
      <c r="AE231">
        <v>1.3024667187230301</v>
      </c>
      <c r="AF231">
        <v>88.7</v>
      </c>
      <c r="AG231">
        <v>2.5808823198007799E-2</v>
      </c>
      <c r="AH231">
        <v>11.834</v>
      </c>
      <c r="AI231">
        <v>4.0457783181885398</v>
      </c>
      <c r="AJ231">
        <v>50164.684500000199</v>
      </c>
      <c r="AK231">
        <v>0.53740383793207003</v>
      </c>
      <c r="AL231">
        <v>25216447.441500001</v>
      </c>
      <c r="AM231">
        <v>1731.6865536</v>
      </c>
    </row>
    <row r="232" spans="1:39" ht="15" x14ac:dyDescent="0.25">
      <c r="A232" t="s">
        <v>404</v>
      </c>
      <c r="B232">
        <v>348739.9</v>
      </c>
      <c r="C232">
        <v>0.54788746861181203</v>
      </c>
      <c r="D232">
        <v>352492.4</v>
      </c>
      <c r="E232">
        <v>1.49125642206568E-2</v>
      </c>
      <c r="F232">
        <v>0.67551447847353097</v>
      </c>
      <c r="G232">
        <v>58.45</v>
      </c>
      <c r="H232">
        <v>23.753823350000001</v>
      </c>
      <c r="I232">
        <v>0.5</v>
      </c>
      <c r="J232">
        <v>34.761499999999998</v>
      </c>
      <c r="K232">
        <v>16706.548469257501</v>
      </c>
      <c r="L232">
        <v>824.19601250000005</v>
      </c>
      <c r="M232">
        <v>1023.50893105496</v>
      </c>
      <c r="N232">
        <v>0.53054653070163904</v>
      </c>
      <c r="O232">
        <v>0.16409157779078701</v>
      </c>
      <c r="P232">
        <v>8.0572109659411903E-3</v>
      </c>
      <c r="Q232">
        <v>13453.2002733062</v>
      </c>
      <c r="R232">
        <v>65.142499999999998</v>
      </c>
      <c r="S232">
        <v>62186.514211152498</v>
      </c>
      <c r="T232">
        <v>16.050197643627399</v>
      </c>
      <c r="U232">
        <v>12.652201135971101</v>
      </c>
      <c r="V232">
        <v>8.3094999999999999</v>
      </c>
      <c r="W232">
        <v>99.187196883085605</v>
      </c>
      <c r="X232">
        <v>0.11300189534126701</v>
      </c>
      <c r="Y232">
        <v>0.196335520369747</v>
      </c>
      <c r="Z232">
        <v>0.31276533757372099</v>
      </c>
      <c r="AA232">
        <v>224.870840417952</v>
      </c>
      <c r="AB232">
        <v>8.9867249368922106</v>
      </c>
      <c r="AC232">
        <v>1.32716948499131</v>
      </c>
      <c r="AD232">
        <v>3.3790828711813301</v>
      </c>
      <c r="AE232">
        <v>1.3721303170510699</v>
      </c>
      <c r="AF232">
        <v>97.25</v>
      </c>
      <c r="AG232">
        <v>2.17143543794922E-2</v>
      </c>
      <c r="AH232">
        <v>5.18</v>
      </c>
      <c r="AI232">
        <v>4.1549496466530904</v>
      </c>
      <c r="AJ232">
        <v>-36404.035000000003</v>
      </c>
      <c r="AK232">
        <v>0.53465908862169997</v>
      </c>
      <c r="AL232">
        <v>13769470.630999999</v>
      </c>
      <c r="AM232">
        <v>824.19601250000005</v>
      </c>
    </row>
    <row r="233" spans="1:39" ht="15" x14ac:dyDescent="0.25">
      <c r="A233" t="s">
        <v>405</v>
      </c>
      <c r="B233">
        <v>526227.90476190497</v>
      </c>
      <c r="C233">
        <v>0.392358449607142</v>
      </c>
      <c r="D233">
        <v>433397.80952380999</v>
      </c>
      <c r="E233">
        <v>2.0598743807103098E-3</v>
      </c>
      <c r="F233">
        <v>0.73695057467277003</v>
      </c>
      <c r="G233">
        <v>92.4</v>
      </c>
      <c r="H233">
        <v>49.843301714285701</v>
      </c>
      <c r="I233">
        <v>2.7828571428571398</v>
      </c>
      <c r="J233">
        <v>64.391904761904797</v>
      </c>
      <c r="K233">
        <v>14809.1905086836</v>
      </c>
      <c r="L233">
        <v>1455.4123217142901</v>
      </c>
      <c r="M233">
        <v>1771.07031947364</v>
      </c>
      <c r="N233">
        <v>0.45658514997850103</v>
      </c>
      <c r="O233">
        <v>0.15661374402893799</v>
      </c>
      <c r="P233">
        <v>6.2702509385391698E-3</v>
      </c>
      <c r="Q233">
        <v>12169.7473578339</v>
      </c>
      <c r="R233">
        <v>102.88428571428599</v>
      </c>
      <c r="S233">
        <v>63463.464321915002</v>
      </c>
      <c r="T233">
        <v>15.834710284786</v>
      </c>
      <c r="U233">
        <v>14.1461090156764</v>
      </c>
      <c r="V233">
        <v>13.917142857142901</v>
      </c>
      <c r="W233">
        <v>104.576947772531</v>
      </c>
      <c r="X233">
        <v>0.11278916393607601</v>
      </c>
      <c r="Y233">
        <v>0.18313372940842401</v>
      </c>
      <c r="Z233">
        <v>0.30144446411840398</v>
      </c>
      <c r="AA233">
        <v>194.51339407566601</v>
      </c>
      <c r="AB233">
        <v>8.1305594831053298</v>
      </c>
      <c r="AC233">
        <v>1.4280353053915</v>
      </c>
      <c r="AD233">
        <v>3.45583559810605</v>
      </c>
      <c r="AE233">
        <v>1.3278881807779099</v>
      </c>
      <c r="AF233">
        <v>108.428571428571</v>
      </c>
      <c r="AG233">
        <v>2.5868707780385702E-2</v>
      </c>
      <c r="AH233">
        <v>9.0047619047619101</v>
      </c>
      <c r="AI233">
        <v>4.5204273844420602</v>
      </c>
      <c r="AJ233">
        <v>-33371.532857142898</v>
      </c>
      <c r="AK233">
        <v>0.50953741834722399</v>
      </c>
      <c r="AL233">
        <v>21553478.3409524</v>
      </c>
      <c r="AM233">
        <v>1455.4123217142901</v>
      </c>
    </row>
    <row r="234" spans="1:39" ht="15" x14ac:dyDescent="0.25">
      <c r="A234" t="s">
        <v>406</v>
      </c>
      <c r="B234">
        <v>802897.05</v>
      </c>
      <c r="C234">
        <v>0.699487515342891</v>
      </c>
      <c r="D234">
        <v>820200.65</v>
      </c>
      <c r="E234">
        <v>3.11623028197535E-3</v>
      </c>
      <c r="F234">
        <v>0.70229110239463199</v>
      </c>
      <c r="G234">
        <v>85.05</v>
      </c>
      <c r="H234">
        <v>35.775998399999999</v>
      </c>
      <c r="I234">
        <v>1.5865</v>
      </c>
      <c r="J234">
        <v>-5.6284999999999901</v>
      </c>
      <c r="K234">
        <v>16552.610182889199</v>
      </c>
      <c r="L234">
        <v>1033.0219957500001</v>
      </c>
      <c r="M234">
        <v>1295.85721440371</v>
      </c>
      <c r="N234">
        <v>0.56205398068843604</v>
      </c>
      <c r="O234">
        <v>0.17344015402103799</v>
      </c>
      <c r="P234">
        <v>3.2704668089348402E-3</v>
      </c>
      <c r="Q234">
        <v>13195.288968521299</v>
      </c>
      <c r="R234">
        <v>77.757000000000005</v>
      </c>
      <c r="S234">
        <v>64054.407718919203</v>
      </c>
      <c r="T234">
        <v>15.8120812274136</v>
      </c>
      <c r="U234">
        <v>13.285260436359399</v>
      </c>
      <c r="V234">
        <v>11.1275</v>
      </c>
      <c r="W234">
        <v>92.835047921815303</v>
      </c>
      <c r="X234">
        <v>0.112564227679495</v>
      </c>
      <c r="Y234">
        <v>0.20211524988701701</v>
      </c>
      <c r="Z234">
        <v>0.31875152666849099</v>
      </c>
      <c r="AA234">
        <v>227.52100242489001</v>
      </c>
      <c r="AB234">
        <v>9.2298476902510398</v>
      </c>
      <c r="AC234">
        <v>1.3976920954482399</v>
      </c>
      <c r="AD234">
        <v>3.32789705285444</v>
      </c>
      <c r="AE234">
        <v>1.5101287253654401</v>
      </c>
      <c r="AF234">
        <v>160.75</v>
      </c>
      <c r="AG234">
        <v>1.50364251080407E-2</v>
      </c>
      <c r="AH234">
        <v>4.4820000000000002</v>
      </c>
      <c r="AI234">
        <v>4.2344291301539503</v>
      </c>
      <c r="AJ234">
        <v>-51578.948500000202</v>
      </c>
      <c r="AK234">
        <v>0.56353672596359505</v>
      </c>
      <c r="AL234">
        <v>17099210.405999999</v>
      </c>
      <c r="AM234">
        <v>1033.0219957500001</v>
      </c>
    </row>
    <row r="235" spans="1:39" ht="15" x14ac:dyDescent="0.25">
      <c r="A235" t="s">
        <v>407</v>
      </c>
      <c r="B235">
        <v>336801.3</v>
      </c>
      <c r="C235">
        <v>0.54361907181278801</v>
      </c>
      <c r="D235">
        <v>244484.1</v>
      </c>
      <c r="E235">
        <v>1.2100080945027699E-2</v>
      </c>
      <c r="F235">
        <v>0.69599110618812798</v>
      </c>
      <c r="G235">
        <v>89.7</v>
      </c>
      <c r="H235">
        <v>32.018129899999998</v>
      </c>
      <c r="I235">
        <v>2.1515</v>
      </c>
      <c r="J235">
        <v>60.2455</v>
      </c>
      <c r="K235">
        <v>14745.3183682287</v>
      </c>
      <c r="L235">
        <v>1184.08155175</v>
      </c>
      <c r="M235">
        <v>1442.4919986037601</v>
      </c>
      <c r="N235">
        <v>0.41417193425165599</v>
      </c>
      <c r="O235">
        <v>0.14495692352973999</v>
      </c>
      <c r="P235">
        <v>1.57145459892518E-3</v>
      </c>
      <c r="Q235">
        <v>12103.817193717399</v>
      </c>
      <c r="R235">
        <v>82.878500000000003</v>
      </c>
      <c r="S235">
        <v>63380.769819675799</v>
      </c>
      <c r="T235">
        <v>15.743528176788899</v>
      </c>
      <c r="U235">
        <v>14.2869568313857</v>
      </c>
      <c r="V235">
        <v>11.166499999999999</v>
      </c>
      <c r="W235">
        <v>106.03873655576901</v>
      </c>
      <c r="X235">
        <v>0.114551586114871</v>
      </c>
      <c r="Y235">
        <v>0.19035916286849699</v>
      </c>
      <c r="Z235">
        <v>0.308559950354233</v>
      </c>
      <c r="AA235">
        <v>191.02945203875399</v>
      </c>
      <c r="AB235">
        <v>7.9123009627336103</v>
      </c>
      <c r="AC235">
        <v>1.45263348415489</v>
      </c>
      <c r="AD235">
        <v>3.4110735497709999</v>
      </c>
      <c r="AE235">
        <v>1.4564355143444301</v>
      </c>
      <c r="AF235">
        <v>127.5</v>
      </c>
      <c r="AG235">
        <v>1.95760619190282E-2</v>
      </c>
      <c r="AH235">
        <v>5.93</v>
      </c>
      <c r="AI235">
        <v>4.8942097741139001</v>
      </c>
      <c r="AJ235">
        <v>-48929.056000000099</v>
      </c>
      <c r="AK235">
        <v>0.52408388141712803</v>
      </c>
      <c r="AL235">
        <v>17459659.454500001</v>
      </c>
      <c r="AM235">
        <v>1184.08155175</v>
      </c>
    </row>
    <row r="236" spans="1:39" ht="15" x14ac:dyDescent="0.25">
      <c r="A236" t="s">
        <v>408</v>
      </c>
      <c r="B236">
        <v>199588.35</v>
      </c>
      <c r="C236">
        <v>0.50876507213889699</v>
      </c>
      <c r="D236">
        <v>256387.75</v>
      </c>
      <c r="E236">
        <v>1.10241061031215E-2</v>
      </c>
      <c r="F236">
        <v>0.72528073959476902</v>
      </c>
      <c r="G236">
        <v>48.1111111111111</v>
      </c>
      <c r="H236">
        <v>26.902157750000001</v>
      </c>
      <c r="I236">
        <v>5.6820000000000004</v>
      </c>
      <c r="J236">
        <v>-18.760999999999999</v>
      </c>
      <c r="K236">
        <v>17648.4550627393</v>
      </c>
      <c r="L236">
        <v>1042.22358955</v>
      </c>
      <c r="M236">
        <v>1441.1871392370699</v>
      </c>
      <c r="N236">
        <v>0.92597012486225405</v>
      </c>
      <c r="O236">
        <v>0.181827953329882</v>
      </c>
      <c r="P236">
        <v>8.8723677843374901E-4</v>
      </c>
      <c r="Q236">
        <v>12762.836750844999</v>
      </c>
      <c r="R236">
        <v>81.507499999999993</v>
      </c>
      <c r="S236">
        <v>64228.216630371397</v>
      </c>
      <c r="T236">
        <v>14.793730638284799</v>
      </c>
      <c r="U236">
        <v>12.786842800355799</v>
      </c>
      <c r="V236">
        <v>11.3635</v>
      </c>
      <c r="W236">
        <v>91.716776481717801</v>
      </c>
      <c r="X236">
        <v>0.10435184608984099</v>
      </c>
      <c r="Y236">
        <v>0.19593703790359701</v>
      </c>
      <c r="Z236">
        <v>0.30396135145473102</v>
      </c>
      <c r="AA236">
        <v>221.458334194543</v>
      </c>
      <c r="AB236">
        <v>9.4219583976541692</v>
      </c>
      <c r="AC236">
        <v>1.46982523652664</v>
      </c>
      <c r="AD236">
        <v>4.1554714653798301</v>
      </c>
      <c r="AE236">
        <v>1.33221701948982</v>
      </c>
      <c r="AF236">
        <v>143.5</v>
      </c>
      <c r="AG236">
        <v>1.8682464310713201E-2</v>
      </c>
      <c r="AH236">
        <v>4.9684999999999997</v>
      </c>
      <c r="AI236">
        <v>3.8791243906858601</v>
      </c>
      <c r="AJ236">
        <v>-125764.0515</v>
      </c>
      <c r="AK236">
        <v>0.66111880216471997</v>
      </c>
      <c r="AL236">
        <v>18393636.1855</v>
      </c>
      <c r="AM236">
        <v>1042.22358955</v>
      </c>
    </row>
    <row r="237" spans="1:39" ht="15" x14ac:dyDescent="0.25">
      <c r="A237" t="s">
        <v>409</v>
      </c>
      <c r="B237">
        <v>212560.25</v>
      </c>
      <c r="C237">
        <v>0.38017494454781697</v>
      </c>
      <c r="D237">
        <v>242867.7</v>
      </c>
      <c r="E237">
        <v>1.01806769897022E-2</v>
      </c>
      <c r="F237">
        <v>0.73240713970609095</v>
      </c>
      <c r="G237">
        <v>44.823529411764703</v>
      </c>
      <c r="H237">
        <v>34.0176047</v>
      </c>
      <c r="I237">
        <v>7.9219999999999997</v>
      </c>
      <c r="J237">
        <v>6.4849999999999897</v>
      </c>
      <c r="K237">
        <v>16667.1889406058</v>
      </c>
      <c r="L237">
        <v>1111.55045245</v>
      </c>
      <c r="M237">
        <v>1543.71212432944</v>
      </c>
      <c r="N237">
        <v>0.87703978676923999</v>
      </c>
      <c r="O237">
        <v>0.18456858786554101</v>
      </c>
      <c r="P237">
        <v>1.2537999484667499E-3</v>
      </c>
      <c r="Q237">
        <v>12001.215198104101</v>
      </c>
      <c r="R237">
        <v>82.067499999999995</v>
      </c>
      <c r="S237">
        <v>62957.411557559302</v>
      </c>
      <c r="T237">
        <v>14.963901666311299</v>
      </c>
      <c r="U237">
        <v>13.544344014987701</v>
      </c>
      <c r="V237">
        <v>12.654999999999999</v>
      </c>
      <c r="W237">
        <v>87.834883638877898</v>
      </c>
      <c r="X237">
        <v>0.106043973892372</v>
      </c>
      <c r="Y237">
        <v>0.21304338619313201</v>
      </c>
      <c r="Z237">
        <v>0.32212628172075403</v>
      </c>
      <c r="AA237">
        <v>216.25464635471701</v>
      </c>
      <c r="AB237">
        <v>9.0192878464934108</v>
      </c>
      <c r="AC237">
        <v>1.4142209175175999</v>
      </c>
      <c r="AD237">
        <v>3.7862056939914801</v>
      </c>
      <c r="AE237">
        <v>1.29249666759082</v>
      </c>
      <c r="AF237">
        <v>88.25</v>
      </c>
      <c r="AG237">
        <v>2.0868120779678801E-2</v>
      </c>
      <c r="AH237">
        <v>8.5604999999999993</v>
      </c>
      <c r="AI237">
        <v>3.6141461106838699</v>
      </c>
      <c r="AJ237">
        <v>-74477.335500000001</v>
      </c>
      <c r="AK237">
        <v>0.66170035891053602</v>
      </c>
      <c r="AL237">
        <v>18526421.408</v>
      </c>
      <c r="AM237">
        <v>1111.55045245</v>
      </c>
    </row>
    <row r="238" spans="1:39" ht="15" x14ac:dyDescent="0.25">
      <c r="A238" t="s">
        <v>410</v>
      </c>
      <c r="B238">
        <v>607676.65</v>
      </c>
      <c r="C238">
        <v>0.52975628520616902</v>
      </c>
      <c r="D238">
        <v>281273</v>
      </c>
      <c r="E238">
        <v>2.8719654108637499E-3</v>
      </c>
      <c r="F238">
        <v>0.70411346833698296</v>
      </c>
      <c r="G238">
        <v>57.947368421052602</v>
      </c>
      <c r="H238">
        <v>24.022488947368402</v>
      </c>
      <c r="I238">
        <v>0.83750000000000002</v>
      </c>
      <c r="J238">
        <v>44.417999999999999</v>
      </c>
      <c r="K238">
        <v>14485.9715093495</v>
      </c>
      <c r="L238">
        <v>1166.6513727500001</v>
      </c>
      <c r="M238">
        <v>1338.2149307294901</v>
      </c>
      <c r="N238">
        <v>0.191480055968588</v>
      </c>
      <c r="O238">
        <v>9.8237137269077998E-2</v>
      </c>
      <c r="P238">
        <v>7.1197592048605398E-3</v>
      </c>
      <c r="Q238">
        <v>12628.8222907418</v>
      </c>
      <c r="R238">
        <v>77.206500000000005</v>
      </c>
      <c r="S238">
        <v>71877.413779927898</v>
      </c>
      <c r="T238">
        <v>17.6274018379282</v>
      </c>
      <c r="U238">
        <v>15.1107921321391</v>
      </c>
      <c r="V238">
        <v>10.045999999999999</v>
      </c>
      <c r="W238">
        <v>116.130934974119</v>
      </c>
      <c r="X238">
        <v>0.112646571148118</v>
      </c>
      <c r="Y238">
        <v>0.16833206020032801</v>
      </c>
      <c r="Z238">
        <v>0.285170872312142</v>
      </c>
      <c r="AA238">
        <v>205.176075382113</v>
      </c>
      <c r="AB238">
        <v>7.2450957047687297</v>
      </c>
      <c r="AC238">
        <v>1.28269131606251</v>
      </c>
      <c r="AD238">
        <v>3.1501622641533098</v>
      </c>
      <c r="AE238">
        <v>1.07872030392247</v>
      </c>
      <c r="AF238">
        <v>44.4</v>
      </c>
      <c r="AG238">
        <v>4.4115990725269803E-2</v>
      </c>
      <c r="AH238">
        <v>14.6685</v>
      </c>
      <c r="AI238">
        <v>5.2547433521784903</v>
      </c>
      <c r="AJ238">
        <v>-45226.303999999996</v>
      </c>
      <c r="AK238">
        <v>0.48613803948494999</v>
      </c>
      <c r="AL238">
        <v>16900078.546999998</v>
      </c>
      <c r="AM238">
        <v>1166.6513727500001</v>
      </c>
    </row>
    <row r="239" spans="1:39" ht="15" x14ac:dyDescent="0.25">
      <c r="A239" t="s">
        <v>411</v>
      </c>
      <c r="B239">
        <v>619884.69999999995</v>
      </c>
      <c r="C239">
        <v>0.562369073372466</v>
      </c>
      <c r="D239">
        <v>301348.8</v>
      </c>
      <c r="E239">
        <v>2.3089930242682602E-3</v>
      </c>
      <c r="F239">
        <v>0.69999780126947897</v>
      </c>
      <c r="G239">
        <v>58.9444444444444</v>
      </c>
      <c r="H239">
        <v>24.801236157894699</v>
      </c>
      <c r="I239">
        <v>0.9335</v>
      </c>
      <c r="J239">
        <v>49.170999999999999</v>
      </c>
      <c r="K239">
        <v>14004.046996008699</v>
      </c>
      <c r="L239">
        <v>1146.63844245</v>
      </c>
      <c r="M239">
        <v>1317.0487918977401</v>
      </c>
      <c r="N239">
        <v>0.21811118957919101</v>
      </c>
      <c r="O239">
        <v>9.9783652033791997E-2</v>
      </c>
      <c r="P239">
        <v>6.63121217508941E-3</v>
      </c>
      <c r="Q239">
        <v>12192.0909341275</v>
      </c>
      <c r="R239">
        <v>75.530500000000004</v>
      </c>
      <c r="S239">
        <v>70051.332521299293</v>
      </c>
      <c r="T239">
        <v>17.1255320698261</v>
      </c>
      <c r="U239">
        <v>15.1811313634889</v>
      </c>
      <c r="V239">
        <v>10.0885</v>
      </c>
      <c r="W239">
        <v>113.657971199881</v>
      </c>
      <c r="X239">
        <v>0.115470317635211</v>
      </c>
      <c r="Y239">
        <v>0.163169935074261</v>
      </c>
      <c r="Z239">
        <v>0.28298281055406199</v>
      </c>
      <c r="AA239">
        <v>196.92454189616601</v>
      </c>
      <c r="AB239">
        <v>7.2706597239829298</v>
      </c>
      <c r="AC239">
        <v>1.21539833149728</v>
      </c>
      <c r="AD239">
        <v>3.1067221505638298</v>
      </c>
      <c r="AE239">
        <v>1.04379051507698</v>
      </c>
      <c r="AF239">
        <v>43.35</v>
      </c>
      <c r="AG239">
        <v>4.4865449226624401E-2</v>
      </c>
      <c r="AH239">
        <v>13.17</v>
      </c>
      <c r="AI239">
        <v>5.1212967077951301</v>
      </c>
      <c r="AJ239">
        <v>-34175.957499999997</v>
      </c>
      <c r="AK239">
        <v>0.48564737046022</v>
      </c>
      <c r="AL239">
        <v>16057578.635500001</v>
      </c>
      <c r="AM239">
        <v>1146.63844245</v>
      </c>
    </row>
    <row r="240" spans="1:39" ht="15" x14ac:dyDescent="0.25">
      <c r="A240" t="s">
        <v>412</v>
      </c>
      <c r="B240">
        <v>645489.9</v>
      </c>
      <c r="C240">
        <v>0.60175189225506198</v>
      </c>
      <c r="D240">
        <v>606829.05000000005</v>
      </c>
      <c r="E240">
        <v>4.3061255948999002E-3</v>
      </c>
      <c r="F240">
        <v>0.66743608537125498</v>
      </c>
      <c r="G240">
        <v>38.25</v>
      </c>
      <c r="H240">
        <v>12.586126</v>
      </c>
      <c r="I240">
        <v>0.442</v>
      </c>
      <c r="J240">
        <v>46.768500000000003</v>
      </c>
      <c r="K240">
        <v>16102.795733790599</v>
      </c>
      <c r="L240">
        <v>570.97139770000001</v>
      </c>
      <c r="M240">
        <v>679.14234198619101</v>
      </c>
      <c r="N240">
        <v>0.31827014248353103</v>
      </c>
      <c r="O240">
        <v>0.145209461339012</v>
      </c>
      <c r="P240">
        <v>4.4094202619284701E-3</v>
      </c>
      <c r="Q240">
        <v>13538.0099554843</v>
      </c>
      <c r="R240">
        <v>45.034999999999997</v>
      </c>
      <c r="S240">
        <v>63362.886732541403</v>
      </c>
      <c r="T240">
        <v>16.075274786277301</v>
      </c>
      <c r="U240">
        <v>12.678392310425201</v>
      </c>
      <c r="V240">
        <v>6.4584999999999999</v>
      </c>
      <c r="W240">
        <v>88.406193032437898</v>
      </c>
      <c r="X240">
        <v>0.116165580618733</v>
      </c>
      <c r="Y240">
        <v>0.167221038167607</v>
      </c>
      <c r="Z240">
        <v>0.29440622577166897</v>
      </c>
      <c r="AA240">
        <v>224.039418638641</v>
      </c>
      <c r="AB240">
        <v>7.8466694757117903</v>
      </c>
      <c r="AC240">
        <v>1.3894686253372199</v>
      </c>
      <c r="AD240">
        <v>3.1946038660069802</v>
      </c>
      <c r="AE240">
        <v>1.11084100277963</v>
      </c>
      <c r="AF240">
        <v>63.45</v>
      </c>
      <c r="AG240">
        <v>3.5260607189412499E-2</v>
      </c>
      <c r="AH240">
        <v>4.5019999999999998</v>
      </c>
      <c r="AI240">
        <v>4.54639175399985</v>
      </c>
      <c r="AJ240">
        <v>-9772.6769999999706</v>
      </c>
      <c r="AK240">
        <v>0.54971959704290196</v>
      </c>
      <c r="AL240">
        <v>9194235.7870000005</v>
      </c>
      <c r="AM240">
        <v>570.97139770000001</v>
      </c>
    </row>
    <row r="241" spans="1:39" ht="15" x14ac:dyDescent="0.25">
      <c r="A241" t="s">
        <v>413</v>
      </c>
      <c r="B241">
        <v>479025.3</v>
      </c>
      <c r="C241">
        <v>0.63546937002933901</v>
      </c>
      <c r="D241">
        <v>436611.05</v>
      </c>
      <c r="E241">
        <v>2.6460621164791699E-3</v>
      </c>
      <c r="F241">
        <v>0.67393225279851998</v>
      </c>
      <c r="G241">
        <v>36.473684210526301</v>
      </c>
      <c r="H241">
        <v>11.214192349999999</v>
      </c>
      <c r="I241">
        <v>1.2370000000000001</v>
      </c>
      <c r="J241">
        <v>53.411000000000001</v>
      </c>
      <c r="K241">
        <v>16740.259119545099</v>
      </c>
      <c r="L241">
        <v>596.55472514999997</v>
      </c>
      <c r="M241">
        <v>709.76722543331095</v>
      </c>
      <c r="N241">
        <v>0.33478491818128198</v>
      </c>
      <c r="O241">
        <v>0.136657211171199</v>
      </c>
      <c r="P241">
        <v>1.2445526264389501E-3</v>
      </c>
      <c r="Q241">
        <v>14070.0786400827</v>
      </c>
      <c r="R241">
        <v>47.213999999999999</v>
      </c>
      <c r="S241">
        <v>62316.076534502499</v>
      </c>
      <c r="T241">
        <v>16.6910238488584</v>
      </c>
      <c r="U241">
        <v>12.635123589401401</v>
      </c>
      <c r="V241">
        <v>6.4305000000000003</v>
      </c>
      <c r="W241">
        <v>92.769570818754403</v>
      </c>
      <c r="X241">
        <v>0.114119685041546</v>
      </c>
      <c r="Y241">
        <v>0.190510330501343</v>
      </c>
      <c r="Z241">
        <v>0.30857990673802799</v>
      </c>
      <c r="AA241">
        <v>226.01044684726699</v>
      </c>
      <c r="AB241">
        <v>9.6901057164853501</v>
      </c>
      <c r="AC241">
        <v>1.5176494241535099</v>
      </c>
      <c r="AD241">
        <v>3.3140066648075002</v>
      </c>
      <c r="AE241">
        <v>1.31702453988556</v>
      </c>
      <c r="AF241">
        <v>85.15</v>
      </c>
      <c r="AG241">
        <v>2.4300854565535199E-2</v>
      </c>
      <c r="AH241">
        <v>4.0925000000000002</v>
      </c>
      <c r="AI241">
        <v>4.8964037899020703</v>
      </c>
      <c r="AJ241">
        <v>-45252.120999999897</v>
      </c>
      <c r="AK241">
        <v>0.53796033163107304</v>
      </c>
      <c r="AL241">
        <v>9986480.6779999994</v>
      </c>
      <c r="AM241">
        <v>596.55472514999997</v>
      </c>
    </row>
    <row r="242" spans="1:39" ht="15" x14ac:dyDescent="0.25">
      <c r="A242" t="s">
        <v>414</v>
      </c>
      <c r="B242">
        <v>1021023.77272727</v>
      </c>
      <c r="C242">
        <v>0.48284652974231301</v>
      </c>
      <c r="D242">
        <v>998749.636363636</v>
      </c>
      <c r="E242">
        <v>1.10043041841955E-3</v>
      </c>
      <c r="F242">
        <v>0.702632735780088</v>
      </c>
      <c r="G242">
        <v>87.409090909090907</v>
      </c>
      <c r="H242">
        <v>54.186186999999997</v>
      </c>
      <c r="I242">
        <v>2.1504545454545498</v>
      </c>
      <c r="J242">
        <v>83.04</v>
      </c>
      <c r="K242">
        <v>14034.451649536701</v>
      </c>
      <c r="L242">
        <v>1503.06765531818</v>
      </c>
      <c r="M242">
        <v>1816.8803382133699</v>
      </c>
      <c r="N242">
        <v>0.39828858315193599</v>
      </c>
      <c r="O242">
        <v>0.13970237581228101</v>
      </c>
      <c r="P242">
        <v>7.4951243612618301E-3</v>
      </c>
      <c r="Q242">
        <v>11610.4125796688</v>
      </c>
      <c r="R242">
        <v>97.571818181818202</v>
      </c>
      <c r="S242">
        <v>65769.863475854596</v>
      </c>
      <c r="T242">
        <v>16.012447707516099</v>
      </c>
      <c r="U242">
        <v>15.4047314411762</v>
      </c>
      <c r="V242">
        <v>11.954545454545499</v>
      </c>
      <c r="W242">
        <v>125.73189512167301</v>
      </c>
      <c r="X242">
        <v>0.11568880025867501</v>
      </c>
      <c r="Y242">
        <v>0.171726966700221</v>
      </c>
      <c r="Z242">
        <v>0.29329633937536898</v>
      </c>
      <c r="AA242">
        <v>175.14087937270099</v>
      </c>
      <c r="AB242">
        <v>8.1028853594830608</v>
      </c>
      <c r="AC242">
        <v>1.4356971037918</v>
      </c>
      <c r="AD242">
        <v>3.4347602395868799</v>
      </c>
      <c r="AE242">
        <v>1.1305029116923799</v>
      </c>
      <c r="AF242">
        <v>63.045454545454497</v>
      </c>
      <c r="AG242">
        <v>3.4718970920787497E-2</v>
      </c>
      <c r="AH242">
        <v>15.2440909090909</v>
      </c>
      <c r="AI242">
        <v>4.4781982635747797</v>
      </c>
      <c r="AJ242">
        <v>24706.0163636365</v>
      </c>
      <c r="AK242">
        <v>0.47730534263299801</v>
      </c>
      <c r="AL242">
        <v>21094730.334545501</v>
      </c>
      <c r="AM242">
        <v>1503.06765531818</v>
      </c>
    </row>
    <row r="243" spans="1:39" ht="15" x14ac:dyDescent="0.25">
      <c r="A243" t="s">
        <v>415</v>
      </c>
      <c r="B243">
        <v>710793.71428571397</v>
      </c>
      <c r="C243">
        <v>0.51186099653179795</v>
      </c>
      <c r="D243">
        <v>715521.33333333302</v>
      </c>
      <c r="E243">
        <v>4.4275332260214299E-3</v>
      </c>
      <c r="F243">
        <v>0.69993543779173695</v>
      </c>
      <c r="G243">
        <v>43.85</v>
      </c>
      <c r="H243">
        <v>34.187425714285702</v>
      </c>
      <c r="I243">
        <v>0.72476190476190505</v>
      </c>
      <c r="J243">
        <v>27.979523809523801</v>
      </c>
      <c r="K243">
        <v>15203.823165030901</v>
      </c>
      <c r="L243">
        <v>930.20451947618994</v>
      </c>
      <c r="M243">
        <v>1131.56093617387</v>
      </c>
      <c r="N243">
        <v>0.43869403937644802</v>
      </c>
      <c r="O243">
        <v>0.14753667436812201</v>
      </c>
      <c r="P243">
        <v>6.55490339408186E-3</v>
      </c>
      <c r="Q243">
        <v>12498.368023598399</v>
      </c>
      <c r="R243">
        <v>69.230476190476196</v>
      </c>
      <c r="S243">
        <v>63082.540637209</v>
      </c>
      <c r="T243">
        <v>15.2203818852143</v>
      </c>
      <c r="U243">
        <v>13.436344376960299</v>
      </c>
      <c r="V243">
        <v>8.7909523809523797</v>
      </c>
      <c r="W243">
        <v>105.813850327718</v>
      </c>
      <c r="X243">
        <v>0.1161189047794</v>
      </c>
      <c r="Y243">
        <v>0.17297077397954999</v>
      </c>
      <c r="Z243">
        <v>0.292841795331579</v>
      </c>
      <c r="AA243">
        <v>191.51968460742</v>
      </c>
      <c r="AB243">
        <v>9.4417145505642299</v>
      </c>
      <c r="AC243">
        <v>1.49519386015511</v>
      </c>
      <c r="AD243">
        <v>3.9363620061146101</v>
      </c>
      <c r="AE243">
        <v>1.0202126196934</v>
      </c>
      <c r="AF243">
        <v>35.3333333333333</v>
      </c>
      <c r="AG243">
        <v>3.1572011031545201E-2</v>
      </c>
      <c r="AH243">
        <v>14.9680952380952</v>
      </c>
      <c r="AI243">
        <v>4.53619426864282</v>
      </c>
      <c r="AJ243">
        <v>-37449.411904761997</v>
      </c>
      <c r="AK243">
        <v>0.480636464647553</v>
      </c>
      <c r="AL243">
        <v>14142665.0214286</v>
      </c>
      <c r="AM243">
        <v>930.20451947618994</v>
      </c>
    </row>
    <row r="244" spans="1:39" ht="15" x14ac:dyDescent="0.25">
      <c r="A244" t="s">
        <v>416</v>
      </c>
      <c r="B244">
        <v>550760.75</v>
      </c>
      <c r="C244">
        <v>0.52343310952512001</v>
      </c>
      <c r="D244">
        <v>481929.8</v>
      </c>
      <c r="E244">
        <v>1.3226051998679799E-2</v>
      </c>
      <c r="F244">
        <v>0.692704575245357</v>
      </c>
      <c r="G244">
        <v>95.05</v>
      </c>
      <c r="H244">
        <v>34.78203525</v>
      </c>
      <c r="I244">
        <v>1.8285</v>
      </c>
      <c r="J244">
        <v>56.332000000000001</v>
      </c>
      <c r="K244">
        <v>14508.296696974399</v>
      </c>
      <c r="L244">
        <v>1241.0043607499999</v>
      </c>
      <c r="M244">
        <v>1511.88273969026</v>
      </c>
      <c r="N244">
        <v>0.38285358474716402</v>
      </c>
      <c r="O244">
        <v>0.133250828264666</v>
      </c>
      <c r="P244">
        <v>1.20320834255376E-3</v>
      </c>
      <c r="Q244">
        <v>11908.8994108688</v>
      </c>
      <c r="R244">
        <v>85.820499999999996</v>
      </c>
      <c r="S244">
        <v>63334.532425236401</v>
      </c>
      <c r="T244">
        <v>15.322096701836999</v>
      </c>
      <c r="U244">
        <v>14.460465282187799</v>
      </c>
      <c r="V244">
        <v>11.239000000000001</v>
      </c>
      <c r="W244">
        <v>110.419464431889</v>
      </c>
      <c r="X244">
        <v>0.11506855799755</v>
      </c>
      <c r="Y244">
        <v>0.18780502305723401</v>
      </c>
      <c r="Z244">
        <v>0.30695543188364499</v>
      </c>
      <c r="AA244">
        <v>180.97514972813499</v>
      </c>
      <c r="AB244">
        <v>8.2423397648035195</v>
      </c>
      <c r="AC244">
        <v>1.4487438630096201</v>
      </c>
      <c r="AD244">
        <v>3.6316386857974501</v>
      </c>
      <c r="AE244">
        <v>1.40385084590877</v>
      </c>
      <c r="AF244">
        <v>128.55000000000001</v>
      </c>
      <c r="AG244">
        <v>1.7606007919270798E-2</v>
      </c>
      <c r="AH244">
        <v>6.1849999999999996</v>
      </c>
      <c r="AI244">
        <v>4.3395644266001403</v>
      </c>
      <c r="AJ244">
        <v>-53655.363499999999</v>
      </c>
      <c r="AK244">
        <v>0.52143853838589305</v>
      </c>
      <c r="AL244">
        <v>18004859.467999998</v>
      </c>
      <c r="AM244">
        <v>1241.0043607499999</v>
      </c>
    </row>
    <row r="245" spans="1:39" ht="15" x14ac:dyDescent="0.25">
      <c r="A245" t="s">
        <v>417</v>
      </c>
      <c r="B245">
        <v>501880.4</v>
      </c>
      <c r="C245">
        <v>0.56059024655457401</v>
      </c>
      <c r="D245">
        <v>506446.3</v>
      </c>
      <c r="E245">
        <v>1.52661575078795E-2</v>
      </c>
      <c r="F245">
        <v>0.67036750343287699</v>
      </c>
      <c r="G245">
        <v>54.55</v>
      </c>
      <c r="H245">
        <v>28.569385</v>
      </c>
      <c r="I245">
        <v>1.7275</v>
      </c>
      <c r="J245">
        <v>26.204999999999998</v>
      </c>
      <c r="K245">
        <v>16523.973561280302</v>
      </c>
      <c r="L245">
        <v>1056.01735925</v>
      </c>
      <c r="M245">
        <v>1309.2178894424501</v>
      </c>
      <c r="N245">
        <v>0.45362422137664299</v>
      </c>
      <c r="O245">
        <v>0.14759273622234301</v>
      </c>
      <c r="P245">
        <v>1.26006489225239E-3</v>
      </c>
      <c r="Q245">
        <v>13328.2649627795</v>
      </c>
      <c r="R245">
        <v>81.261499999999998</v>
      </c>
      <c r="S245">
        <v>63875.050165207402</v>
      </c>
      <c r="T245">
        <v>16.296770303280098</v>
      </c>
      <c r="U245">
        <v>12.995297394830301</v>
      </c>
      <c r="V245">
        <v>10.1845</v>
      </c>
      <c r="W245">
        <v>103.68867978300401</v>
      </c>
      <c r="X245">
        <v>0.110768895433189</v>
      </c>
      <c r="Y245">
        <v>0.197484297611355</v>
      </c>
      <c r="Z245">
        <v>0.31401069624712602</v>
      </c>
      <c r="AA245">
        <v>202.522759807559</v>
      </c>
      <c r="AB245">
        <v>10.1911650575321</v>
      </c>
      <c r="AC245">
        <v>1.4954195295172199</v>
      </c>
      <c r="AD245">
        <v>3.7237459002078599</v>
      </c>
      <c r="AE245">
        <v>1.4792278656262801</v>
      </c>
      <c r="AF245">
        <v>150.69999999999999</v>
      </c>
      <c r="AG245">
        <v>1.2514120313268901E-2</v>
      </c>
      <c r="AH245">
        <v>5.2404999999999999</v>
      </c>
      <c r="AI245">
        <v>4.8613203883429597</v>
      </c>
      <c r="AJ245">
        <v>-62379.764000000003</v>
      </c>
      <c r="AK245">
        <v>0.460318085333491</v>
      </c>
      <c r="AL245">
        <v>17449602.9245</v>
      </c>
      <c r="AM245">
        <v>1056.01735925</v>
      </c>
    </row>
    <row r="246" spans="1:39" ht="15" x14ac:dyDescent="0.25">
      <c r="A246" t="s">
        <v>418</v>
      </c>
      <c r="B246">
        <v>811328.7</v>
      </c>
      <c r="C246">
        <v>0.55965984204376995</v>
      </c>
      <c r="D246">
        <v>779164.85</v>
      </c>
      <c r="E246">
        <v>7.4328806139198197E-3</v>
      </c>
      <c r="F246">
        <v>0.66957614989126302</v>
      </c>
      <c r="G246">
        <v>63.25</v>
      </c>
      <c r="H246">
        <v>26.681271599999999</v>
      </c>
      <c r="I246">
        <v>3.1025</v>
      </c>
      <c r="J246">
        <v>12.942</v>
      </c>
      <c r="K246">
        <v>15215.254376069401</v>
      </c>
      <c r="L246">
        <v>829.39239614999997</v>
      </c>
      <c r="M246">
        <v>1025.0381879971701</v>
      </c>
      <c r="N246">
        <v>0.43814528519535401</v>
      </c>
      <c r="O246">
        <v>0.157807081373735</v>
      </c>
      <c r="P246">
        <v>6.7240824438320303E-3</v>
      </c>
      <c r="Q246">
        <v>12311.166971893201</v>
      </c>
      <c r="R246">
        <v>59.880499999999998</v>
      </c>
      <c r="S246">
        <v>62195.776145823802</v>
      </c>
      <c r="T246">
        <v>14.7844456876613</v>
      </c>
      <c r="U246">
        <v>13.8507927647565</v>
      </c>
      <c r="V246">
        <v>9.0035000000000007</v>
      </c>
      <c r="W246">
        <v>92.118886671849907</v>
      </c>
      <c r="X246">
        <v>0.113494971365165</v>
      </c>
      <c r="Y246">
        <v>0.18265210726259801</v>
      </c>
      <c r="Z246">
        <v>0.30035497384529503</v>
      </c>
      <c r="AA246">
        <v>209.63931042424699</v>
      </c>
      <c r="AB246">
        <v>8.3132958692610899</v>
      </c>
      <c r="AC246">
        <v>1.3911673848622499</v>
      </c>
      <c r="AD246">
        <v>3.1659830019856399</v>
      </c>
      <c r="AE246">
        <v>1.4465474251444901</v>
      </c>
      <c r="AF246">
        <v>88.7</v>
      </c>
      <c r="AG246">
        <v>2.298371850092E-2</v>
      </c>
      <c r="AH246">
        <v>5.3654999999999999</v>
      </c>
      <c r="AI246">
        <v>4.2478815176609004</v>
      </c>
      <c r="AJ246">
        <v>-539.39699999999698</v>
      </c>
      <c r="AK246">
        <v>0.51821470190522601</v>
      </c>
      <c r="AL246">
        <v>12619416.285</v>
      </c>
      <c r="AM246">
        <v>829.39239614999997</v>
      </c>
    </row>
    <row r="247" spans="1:39" ht="15" x14ac:dyDescent="0.25">
      <c r="A247" t="s">
        <v>419</v>
      </c>
      <c r="B247">
        <v>1090318.55</v>
      </c>
      <c r="C247">
        <v>0.496190600849233</v>
      </c>
      <c r="D247">
        <v>987662.45</v>
      </c>
      <c r="E247">
        <v>2.8318258529779002E-3</v>
      </c>
      <c r="F247">
        <v>0.73380996751355898</v>
      </c>
      <c r="G247">
        <v>116.85</v>
      </c>
      <c r="H247">
        <v>52.96671525</v>
      </c>
      <c r="I247">
        <v>4.5629999999999997</v>
      </c>
      <c r="J247">
        <v>7.8870000000000298</v>
      </c>
      <c r="K247">
        <v>14665.970197717101</v>
      </c>
      <c r="L247">
        <v>1757.22535905</v>
      </c>
      <c r="M247">
        <v>2189.8924923876698</v>
      </c>
      <c r="N247">
        <v>0.51395394483622503</v>
      </c>
      <c r="O247">
        <v>0.16549583159738901</v>
      </c>
      <c r="P247">
        <v>1.9458353661869199E-3</v>
      </c>
      <c r="Q247">
        <v>11768.347001546699</v>
      </c>
      <c r="R247">
        <v>123.29300000000001</v>
      </c>
      <c r="S247">
        <v>63768.309125416701</v>
      </c>
      <c r="T247">
        <v>15.953865994014301</v>
      </c>
      <c r="U247">
        <v>14.252434112642201</v>
      </c>
      <c r="V247">
        <v>16.146000000000001</v>
      </c>
      <c r="W247">
        <v>108.833479440728</v>
      </c>
      <c r="X247">
        <v>0.111756947281634</v>
      </c>
      <c r="Y247">
        <v>0.192376340882637</v>
      </c>
      <c r="Z247">
        <v>0.30714390503998001</v>
      </c>
      <c r="AA247">
        <v>198.036152965681</v>
      </c>
      <c r="AB247">
        <v>7.5678029386413499</v>
      </c>
      <c r="AC247">
        <v>1.44125040607723</v>
      </c>
      <c r="AD247">
        <v>3.2951818816494498</v>
      </c>
      <c r="AE247">
        <v>1.47691349271366</v>
      </c>
      <c r="AF247">
        <v>178.95</v>
      </c>
      <c r="AG247">
        <v>1.8604521419274999E-2</v>
      </c>
      <c r="AH247">
        <v>6.8114999999999997</v>
      </c>
      <c r="AI247">
        <v>4.36793766342001</v>
      </c>
      <c r="AJ247">
        <v>-70950.754000000001</v>
      </c>
      <c r="AK247">
        <v>0.52176716849549598</v>
      </c>
      <c r="AL247">
        <v>25771414.7465</v>
      </c>
      <c r="AM247">
        <v>1757.22535905</v>
      </c>
    </row>
    <row r="248" spans="1:39" ht="15" x14ac:dyDescent="0.25">
      <c r="A248" t="s">
        <v>420</v>
      </c>
      <c r="B248">
        <v>618729.15</v>
      </c>
      <c r="C248">
        <v>0.526945815021997</v>
      </c>
      <c r="D248">
        <v>596854.75</v>
      </c>
      <c r="E248">
        <v>4.0126000637841401E-3</v>
      </c>
      <c r="F248">
        <v>0.69097300085368396</v>
      </c>
      <c r="G248">
        <v>52.421052631578902</v>
      </c>
      <c r="H248">
        <v>31.5142484</v>
      </c>
      <c r="I248">
        <v>4.9095000000000004</v>
      </c>
      <c r="J248">
        <v>-19.032</v>
      </c>
      <c r="K248">
        <v>15976.9722560299</v>
      </c>
      <c r="L248">
        <v>982.63219919999995</v>
      </c>
      <c r="M248">
        <v>1271.8274503476</v>
      </c>
      <c r="N248">
        <v>0.63175591824225297</v>
      </c>
      <c r="O248">
        <v>0.181219726256656</v>
      </c>
      <c r="P248">
        <v>4.0972110961535399E-3</v>
      </c>
      <c r="Q248">
        <v>12344.0387925337</v>
      </c>
      <c r="R248">
        <v>79.494500000000002</v>
      </c>
      <c r="S248">
        <v>59363.005377730602</v>
      </c>
      <c r="T248">
        <v>13.995307851486601</v>
      </c>
      <c r="U248">
        <v>12.3610086131745</v>
      </c>
      <c r="V248">
        <v>10.943</v>
      </c>
      <c r="W248">
        <v>89.795503902037794</v>
      </c>
      <c r="X248">
        <v>0.10474430790573</v>
      </c>
      <c r="Y248">
        <v>0.20435358854355901</v>
      </c>
      <c r="Z248">
        <v>0.31320255407081299</v>
      </c>
      <c r="AA248">
        <v>237.554600989102</v>
      </c>
      <c r="AB248">
        <v>7.8335724512142404</v>
      </c>
      <c r="AC248">
        <v>1.35823258312599</v>
      </c>
      <c r="AD248">
        <v>3.4114909299966398</v>
      </c>
      <c r="AE248">
        <v>1.23868343573732</v>
      </c>
      <c r="AF248">
        <v>80.150000000000006</v>
      </c>
      <c r="AG248">
        <v>2.14006399977302E-2</v>
      </c>
      <c r="AH248">
        <v>8.9440000000000008</v>
      </c>
      <c r="AI248">
        <v>4.1185036668916704</v>
      </c>
      <c r="AJ248">
        <v>-16807.4195</v>
      </c>
      <c r="AK248">
        <v>0.52736132872921504</v>
      </c>
      <c r="AL248">
        <v>15699487.384500001</v>
      </c>
      <c r="AM248">
        <v>982.63219919999995</v>
      </c>
    </row>
    <row r="249" spans="1:39" ht="15" x14ac:dyDescent="0.25">
      <c r="A249" t="s">
        <v>421</v>
      </c>
      <c r="B249">
        <v>1314695</v>
      </c>
      <c r="C249">
        <v>0.40473425699016802</v>
      </c>
      <c r="D249">
        <v>893842.42105263204</v>
      </c>
      <c r="E249">
        <v>1.9021183399706601E-3</v>
      </c>
      <c r="F249">
        <v>0.73075715092913496</v>
      </c>
      <c r="G249">
        <v>109.941176470588</v>
      </c>
      <c r="H249">
        <v>94.480872899999994</v>
      </c>
      <c r="I249">
        <v>6.5</v>
      </c>
      <c r="J249">
        <v>38.188499999999998</v>
      </c>
      <c r="K249">
        <v>13648.053323974</v>
      </c>
      <c r="L249">
        <v>2490.9344083000001</v>
      </c>
      <c r="M249">
        <v>3108.3328959326</v>
      </c>
      <c r="N249">
        <v>0.45112815807418899</v>
      </c>
      <c r="O249">
        <v>0.14857308755977</v>
      </c>
      <c r="P249">
        <v>1.52114241642595E-2</v>
      </c>
      <c r="Q249">
        <v>10937.182975313201</v>
      </c>
      <c r="R249">
        <v>157.345</v>
      </c>
      <c r="S249">
        <v>69166.883259715905</v>
      </c>
      <c r="T249">
        <v>15.2921923162477</v>
      </c>
      <c r="U249">
        <v>15.8310363106549</v>
      </c>
      <c r="V249">
        <v>18.196000000000002</v>
      </c>
      <c r="W249">
        <v>136.894614657067</v>
      </c>
      <c r="X249">
        <v>0.11372596494293</v>
      </c>
      <c r="Y249">
        <v>0.166804418824095</v>
      </c>
      <c r="Z249">
        <v>0.28791042441805997</v>
      </c>
      <c r="AA249">
        <v>173.07549270003801</v>
      </c>
      <c r="AB249">
        <v>7.2077298891699897</v>
      </c>
      <c r="AC249">
        <v>1.35358737376186</v>
      </c>
      <c r="AD249">
        <v>3.1192983433603199</v>
      </c>
      <c r="AE249">
        <v>1.21393288245078</v>
      </c>
      <c r="AF249">
        <v>64.7</v>
      </c>
      <c r="AG249">
        <v>2.8860495928442701E-2</v>
      </c>
      <c r="AH249">
        <v>25.141999999999999</v>
      </c>
      <c r="AI249">
        <v>4.0590319217077298</v>
      </c>
      <c r="AJ249">
        <v>17820.6899999999</v>
      </c>
      <c r="AK249">
        <v>0.476501908699416</v>
      </c>
      <c r="AL249">
        <v>33996405.630999997</v>
      </c>
      <c r="AM249">
        <v>2490.9344083000001</v>
      </c>
    </row>
    <row r="250" spans="1:39" ht="15" x14ac:dyDescent="0.25">
      <c r="A250" t="s">
        <v>422</v>
      </c>
      <c r="B250">
        <v>3355032</v>
      </c>
      <c r="C250">
        <v>0.46251498176023598</v>
      </c>
      <c r="D250">
        <v>2808609.45</v>
      </c>
      <c r="E250">
        <v>2.4577333116477099E-3</v>
      </c>
      <c r="F250">
        <v>0.76161055461740401</v>
      </c>
      <c r="G250">
        <v>162.69999999999999</v>
      </c>
      <c r="H250">
        <v>467.43089665000002</v>
      </c>
      <c r="I250">
        <v>82.103499999999997</v>
      </c>
      <c r="J250">
        <v>-57.969499999999996</v>
      </c>
      <c r="K250">
        <v>15041.727627926701</v>
      </c>
      <c r="L250">
        <v>6519.8771597499999</v>
      </c>
      <c r="M250">
        <v>8698.5942510857203</v>
      </c>
      <c r="N250">
        <v>0.59045669691691205</v>
      </c>
      <c r="O250">
        <v>0.17012121019662399</v>
      </c>
      <c r="P250">
        <v>8.5597730797032298E-2</v>
      </c>
      <c r="Q250">
        <v>11274.2603659504</v>
      </c>
      <c r="R250">
        <v>419.15550000000002</v>
      </c>
      <c r="S250">
        <v>76541.878435330102</v>
      </c>
      <c r="T250">
        <v>15.0442974027539</v>
      </c>
      <c r="U250">
        <v>15.5547932921076</v>
      </c>
      <c r="V250">
        <v>43.97</v>
      </c>
      <c r="W250">
        <v>148.280126444166</v>
      </c>
      <c r="X250">
        <v>0.116773496299018</v>
      </c>
      <c r="Y250">
        <v>0.163073619133279</v>
      </c>
      <c r="Z250">
        <v>0.28550085736442699</v>
      </c>
      <c r="AA250">
        <v>160.23271212061599</v>
      </c>
      <c r="AB250">
        <v>7.1124755091808396</v>
      </c>
      <c r="AC250">
        <v>1.2662997780410301</v>
      </c>
      <c r="AD250">
        <v>3.7705325746895602</v>
      </c>
      <c r="AE250">
        <v>0.93401584940194204</v>
      </c>
      <c r="AF250">
        <v>32.6</v>
      </c>
      <c r="AG250">
        <v>0.10063457358733099</v>
      </c>
      <c r="AH250">
        <v>109.1155</v>
      </c>
      <c r="AI250">
        <v>3.8900352067356598</v>
      </c>
      <c r="AJ250">
        <v>248416.53300000101</v>
      </c>
      <c r="AK250">
        <v>0.52192837464737896</v>
      </c>
      <c r="AL250">
        <v>98070216.404499993</v>
      </c>
      <c r="AM250">
        <v>6519.8771597499999</v>
      </c>
    </row>
    <row r="251" spans="1:39" ht="15" x14ac:dyDescent="0.25">
      <c r="A251" t="s">
        <v>423</v>
      </c>
      <c r="B251">
        <v>2111380.5</v>
      </c>
      <c r="C251">
        <v>0.38695107371312998</v>
      </c>
      <c r="D251">
        <v>2022872.95</v>
      </c>
      <c r="E251">
        <v>1.07148356124248E-3</v>
      </c>
      <c r="F251">
        <v>0.79569315418655295</v>
      </c>
      <c r="G251">
        <v>208</v>
      </c>
      <c r="H251">
        <v>173.98438715</v>
      </c>
      <c r="I251">
        <v>15.4575</v>
      </c>
      <c r="J251">
        <v>-26.146999999999998</v>
      </c>
      <c r="K251">
        <v>15330.790052570601</v>
      </c>
      <c r="L251">
        <v>8001.9781396999997</v>
      </c>
      <c r="M251">
        <v>9999.1674119583695</v>
      </c>
      <c r="N251">
        <v>0.27211307518413602</v>
      </c>
      <c r="O251">
        <v>0.13794777893399501</v>
      </c>
      <c r="P251">
        <v>6.6576602766122206E-2</v>
      </c>
      <c r="Q251">
        <v>12268.6861626386</v>
      </c>
      <c r="R251">
        <v>496.99200000000002</v>
      </c>
      <c r="S251">
        <v>84715.058466735907</v>
      </c>
      <c r="T251">
        <v>15.426707069731499</v>
      </c>
      <c r="U251">
        <v>16.100818805332899</v>
      </c>
      <c r="V251">
        <v>50.417000000000002</v>
      </c>
      <c r="W251">
        <v>158.715872418034</v>
      </c>
      <c r="X251">
        <v>0.117021927368487</v>
      </c>
      <c r="Y251">
        <v>0.15488016768245599</v>
      </c>
      <c r="Z251">
        <v>0.27888163047484199</v>
      </c>
      <c r="AA251">
        <v>156.419610019945</v>
      </c>
      <c r="AB251">
        <v>7.7933293158887498</v>
      </c>
      <c r="AC251">
        <v>1.43873800229342</v>
      </c>
      <c r="AD251">
        <v>3.9272139091705198</v>
      </c>
      <c r="AE251">
        <v>0.91842309503223696</v>
      </c>
      <c r="AF251">
        <v>30.45</v>
      </c>
      <c r="AG251">
        <v>6.7236484941665398E-2</v>
      </c>
      <c r="AH251">
        <v>142.58349999999999</v>
      </c>
      <c r="AI251">
        <v>4.5023300694839099</v>
      </c>
      <c r="AJ251">
        <v>398843.10799999902</v>
      </c>
      <c r="AK251">
        <v>0.40678274919515101</v>
      </c>
      <c r="AL251">
        <v>122676646.86499999</v>
      </c>
      <c r="AM251">
        <v>8001.9781396999997</v>
      </c>
    </row>
    <row r="252" spans="1:39" ht="15" x14ac:dyDescent="0.25">
      <c r="A252" t="s">
        <v>424</v>
      </c>
      <c r="B252">
        <v>748512.23809523799</v>
      </c>
      <c r="C252">
        <v>0.51142517016433298</v>
      </c>
      <c r="D252">
        <v>738187.190476191</v>
      </c>
      <c r="E252">
        <v>2.7438629940977699E-3</v>
      </c>
      <c r="F252">
        <v>0.70132571142081002</v>
      </c>
      <c r="G252">
        <v>106.6</v>
      </c>
      <c r="H252">
        <v>50.669088619047599</v>
      </c>
      <c r="I252">
        <v>4.7923809523809497</v>
      </c>
      <c r="J252">
        <v>49.671428571428599</v>
      </c>
      <c r="K252">
        <v>14602.8737984292</v>
      </c>
      <c r="L252">
        <v>1471.9122375714301</v>
      </c>
      <c r="M252">
        <v>1799.2733836172699</v>
      </c>
      <c r="N252">
        <v>0.41931790613721198</v>
      </c>
      <c r="O252">
        <v>0.15812161263818</v>
      </c>
      <c r="P252">
        <v>5.1375803771075397E-3</v>
      </c>
      <c r="Q252">
        <v>11946.016010311399</v>
      </c>
      <c r="R252">
        <v>98.817142857142898</v>
      </c>
      <c r="S252">
        <v>66133.963472696094</v>
      </c>
      <c r="T252">
        <v>15.8407062587945</v>
      </c>
      <c r="U252">
        <v>14.89531264529</v>
      </c>
      <c r="V252">
        <v>12.0547619047619</v>
      </c>
      <c r="W252">
        <v>122.102140979656</v>
      </c>
      <c r="X252">
        <v>0.11285570656883</v>
      </c>
      <c r="Y252">
        <v>0.17335602800578201</v>
      </c>
      <c r="Z252">
        <v>0.29337181506805399</v>
      </c>
      <c r="AA252">
        <v>179.65350360323899</v>
      </c>
      <c r="AB252">
        <v>7.9437087992727697</v>
      </c>
      <c r="AC252">
        <v>1.4365019778077801</v>
      </c>
      <c r="AD252">
        <v>3.5350965385572599</v>
      </c>
      <c r="AE252">
        <v>1.11183209740809</v>
      </c>
      <c r="AF252">
        <v>70.380952380952394</v>
      </c>
      <c r="AG252">
        <v>2.82877163898872E-2</v>
      </c>
      <c r="AH252">
        <v>12.375714285714301</v>
      </c>
      <c r="AI252">
        <v>4.5991692063188596</v>
      </c>
      <c r="AJ252">
        <v>1829.3152380952399</v>
      </c>
      <c r="AK252">
        <v>0.44727530840170199</v>
      </c>
      <c r="AL252">
        <v>21494148.647619002</v>
      </c>
      <c r="AM252">
        <v>1471.9122375714301</v>
      </c>
    </row>
    <row r="253" spans="1:39" ht="15" x14ac:dyDescent="0.25">
      <c r="A253" t="s">
        <v>425</v>
      </c>
      <c r="B253">
        <v>489612.3</v>
      </c>
      <c r="C253">
        <v>0.40928660561902402</v>
      </c>
      <c r="D253">
        <v>550446.85</v>
      </c>
      <c r="E253">
        <v>7.5990176991609596E-3</v>
      </c>
      <c r="F253">
        <v>0.73420189405590397</v>
      </c>
      <c r="G253">
        <v>42.7368421052632</v>
      </c>
      <c r="H253">
        <v>85.526307650000007</v>
      </c>
      <c r="I253">
        <v>23.035</v>
      </c>
      <c r="J253">
        <v>-75.872500000000002</v>
      </c>
      <c r="K253">
        <v>17017.5642503173</v>
      </c>
      <c r="L253">
        <v>1200.8903266</v>
      </c>
      <c r="M253">
        <v>1703.37900062107</v>
      </c>
      <c r="N253">
        <v>0.88651712122967796</v>
      </c>
      <c r="O253">
        <v>0.20133813775030501</v>
      </c>
      <c r="P253">
        <v>3.6158345219532602E-3</v>
      </c>
      <c r="Q253">
        <v>11997.4640306407</v>
      </c>
      <c r="R253">
        <v>91.171999999999997</v>
      </c>
      <c r="S253">
        <v>65479.540105514803</v>
      </c>
      <c r="T253">
        <v>14.4210941955864</v>
      </c>
      <c r="U253">
        <v>13.1717010332119</v>
      </c>
      <c r="V253">
        <v>12.98</v>
      </c>
      <c r="W253">
        <v>92.518515146379002</v>
      </c>
      <c r="X253">
        <v>0.10759990898154199</v>
      </c>
      <c r="Y253">
        <v>0.19710567846750901</v>
      </c>
      <c r="Z253">
        <v>0.30890559922072203</v>
      </c>
      <c r="AA253">
        <v>224.099232077202</v>
      </c>
      <c r="AB253">
        <v>8.8038294268772201</v>
      </c>
      <c r="AC253">
        <v>1.4652625905455801</v>
      </c>
      <c r="AD253">
        <v>3.8797936393099599</v>
      </c>
      <c r="AE253">
        <v>1.12506755120177</v>
      </c>
      <c r="AF253">
        <v>25.55</v>
      </c>
      <c r="AG253">
        <v>3.1000002308018099E-2</v>
      </c>
      <c r="AH253">
        <v>47.185499999999998</v>
      </c>
      <c r="AI253">
        <v>4.0748358386110004</v>
      </c>
      <c r="AJ253">
        <v>-155815.17199999999</v>
      </c>
      <c r="AK253">
        <v>0.63160800586337595</v>
      </c>
      <c r="AL253">
        <v>20436228.2905</v>
      </c>
      <c r="AM253">
        <v>1200.8903266</v>
      </c>
    </row>
    <row r="254" spans="1:39" ht="15" x14ac:dyDescent="0.25">
      <c r="A254" t="s">
        <v>426</v>
      </c>
      <c r="B254">
        <v>689859.47619047598</v>
      </c>
      <c r="C254">
        <v>0.55226739461605301</v>
      </c>
      <c r="D254">
        <v>640611</v>
      </c>
      <c r="E254">
        <v>1.29003158056877E-3</v>
      </c>
      <c r="F254">
        <v>0.72224823171255803</v>
      </c>
      <c r="G254">
        <v>95.894736842105303</v>
      </c>
      <c r="H254">
        <v>37.214782238095196</v>
      </c>
      <c r="I254">
        <v>1.6547619047619</v>
      </c>
      <c r="J254">
        <v>46.768571428571398</v>
      </c>
      <c r="K254">
        <v>13784.2984738919</v>
      </c>
      <c r="L254">
        <v>1842.0943647618999</v>
      </c>
      <c r="M254">
        <v>2193.4484463983299</v>
      </c>
      <c r="N254">
        <v>0.350849184819927</v>
      </c>
      <c r="O254">
        <v>0.140526007244519</v>
      </c>
      <c r="P254">
        <v>5.3442743256641298E-3</v>
      </c>
      <c r="Q254">
        <v>11576.2823524056</v>
      </c>
      <c r="R254">
        <v>115.195238095238</v>
      </c>
      <c r="S254">
        <v>68755.830817246097</v>
      </c>
      <c r="T254">
        <v>16.317225414410299</v>
      </c>
      <c r="U254">
        <v>15.991063478153</v>
      </c>
      <c r="V254">
        <v>12.9242857142857</v>
      </c>
      <c r="W254">
        <v>142.52968446262099</v>
      </c>
      <c r="X254">
        <v>0.11133304289545499</v>
      </c>
      <c r="Y254">
        <v>0.17550544743662899</v>
      </c>
      <c r="Z254">
        <v>0.29098940233966403</v>
      </c>
      <c r="AA254">
        <v>171.168497033146</v>
      </c>
      <c r="AB254">
        <v>8.0688862593991502</v>
      </c>
      <c r="AC254">
        <v>1.3965716118710001</v>
      </c>
      <c r="AD254">
        <v>3.2159444604445602</v>
      </c>
      <c r="AE254">
        <v>1.1686855061238901</v>
      </c>
      <c r="AF254">
        <v>67.6666666666667</v>
      </c>
      <c r="AG254">
        <v>4.2705675641351998E-2</v>
      </c>
      <c r="AH254">
        <v>17.762380952380902</v>
      </c>
      <c r="AI254">
        <v>4.4618514019383202</v>
      </c>
      <c r="AJ254">
        <v>20896.171428571601</v>
      </c>
      <c r="AK254">
        <v>0.46827033655229799</v>
      </c>
      <c r="AL254">
        <v>25391978.540952399</v>
      </c>
      <c r="AM254">
        <v>1842.0943647618999</v>
      </c>
    </row>
    <row r="255" spans="1:39" ht="15" x14ac:dyDescent="0.25">
      <c r="A255" t="s">
        <v>427</v>
      </c>
      <c r="B255">
        <v>1127216.6499999999</v>
      </c>
      <c r="C255">
        <v>0.43821664928990101</v>
      </c>
      <c r="D255">
        <v>645664.65</v>
      </c>
      <c r="E255">
        <v>5.9562673926762103E-5</v>
      </c>
      <c r="F255">
        <v>0.73210868350078295</v>
      </c>
      <c r="G255">
        <v>103.26315789473701</v>
      </c>
      <c r="H255">
        <v>63.840505399999998</v>
      </c>
      <c r="I255">
        <v>10.8855</v>
      </c>
      <c r="J255">
        <v>11.785500000000001</v>
      </c>
      <c r="K255">
        <v>14181.1876503208</v>
      </c>
      <c r="L255">
        <v>2290.9906479000001</v>
      </c>
      <c r="M255">
        <v>2798.6466221845899</v>
      </c>
      <c r="N255">
        <v>0.34294520266600997</v>
      </c>
      <c r="O255">
        <v>0.133082690289231</v>
      </c>
      <c r="P255">
        <v>2.48725968620747E-2</v>
      </c>
      <c r="Q255">
        <v>11608.8140694374</v>
      </c>
      <c r="R255">
        <v>148.31100000000001</v>
      </c>
      <c r="S255">
        <v>70834.131716460703</v>
      </c>
      <c r="T255">
        <v>16.153555703892501</v>
      </c>
      <c r="U255">
        <v>15.4472065315452</v>
      </c>
      <c r="V255">
        <v>16.341000000000001</v>
      </c>
      <c r="W255">
        <v>140.19892588580899</v>
      </c>
      <c r="X255">
        <v>0.113996426185332</v>
      </c>
      <c r="Y255">
        <v>0.16410005422462101</v>
      </c>
      <c r="Z255">
        <v>0.28422806058061201</v>
      </c>
      <c r="AA255">
        <v>177.03090598460801</v>
      </c>
      <c r="AB255">
        <v>8.0469652493126098</v>
      </c>
      <c r="AC255">
        <v>1.3614741756880899</v>
      </c>
      <c r="AD255">
        <v>3.1489736526667098</v>
      </c>
      <c r="AE255">
        <v>1.1965846783623499</v>
      </c>
      <c r="AF255">
        <v>57.45</v>
      </c>
      <c r="AG255">
        <v>5.0716735185861297E-2</v>
      </c>
      <c r="AH255">
        <v>22.321999999999999</v>
      </c>
      <c r="AI255">
        <v>4.6017953522694404</v>
      </c>
      <c r="AJ255">
        <v>39137.677499999802</v>
      </c>
      <c r="AK255">
        <v>0.44554585581767198</v>
      </c>
      <c r="AL255">
        <v>32488968.283</v>
      </c>
      <c r="AM255">
        <v>2290.9906479000001</v>
      </c>
    </row>
    <row r="256" spans="1:39" ht="15" x14ac:dyDescent="0.25">
      <c r="A256" t="s">
        <v>428</v>
      </c>
      <c r="B256">
        <v>727562.38095238095</v>
      </c>
      <c r="C256">
        <v>0.49883493553484898</v>
      </c>
      <c r="D256">
        <v>701619.57142857101</v>
      </c>
      <c r="E256">
        <v>3.41398397685442E-3</v>
      </c>
      <c r="F256">
        <v>0.69410251511707799</v>
      </c>
      <c r="G256">
        <v>56.238095238095198</v>
      </c>
      <c r="H256">
        <v>27.340706333333301</v>
      </c>
      <c r="I256">
        <v>4.0261904761904797</v>
      </c>
      <c r="J256">
        <v>11.1019047619048</v>
      </c>
      <c r="K256">
        <v>15636.8215392888</v>
      </c>
      <c r="L256">
        <v>884.88741723809505</v>
      </c>
      <c r="M256">
        <v>1101.8285877917001</v>
      </c>
      <c r="N256">
        <v>0.49977986970996002</v>
      </c>
      <c r="O256">
        <v>0.16122039291790799</v>
      </c>
      <c r="P256">
        <v>8.43264739227363E-3</v>
      </c>
      <c r="Q256">
        <v>12558.0573775511</v>
      </c>
      <c r="R256">
        <v>70.733333333333306</v>
      </c>
      <c r="S256">
        <v>61418.745556752401</v>
      </c>
      <c r="T256">
        <v>14.8209236569274</v>
      </c>
      <c r="U256">
        <v>12.5101896876262</v>
      </c>
      <c r="V256">
        <v>10.1238095238095</v>
      </c>
      <c r="W256">
        <v>87.406565202257795</v>
      </c>
      <c r="X256">
        <v>0.117798021541498</v>
      </c>
      <c r="Y256">
        <v>0.18031657733124401</v>
      </c>
      <c r="Z256">
        <v>0.30190708651693199</v>
      </c>
      <c r="AA256">
        <v>217.55078514033701</v>
      </c>
      <c r="AB256">
        <v>7.3363794222972096</v>
      </c>
      <c r="AC256">
        <v>1.3362546902824299</v>
      </c>
      <c r="AD256">
        <v>3.4088721331734702</v>
      </c>
      <c r="AE256">
        <v>1.0863807136766399</v>
      </c>
      <c r="AF256">
        <v>45.904761904761898</v>
      </c>
      <c r="AG256">
        <v>5.6020969009726897E-2</v>
      </c>
      <c r="AH256">
        <v>10.6952380952381</v>
      </c>
      <c r="AI256">
        <v>4.7418824803575497</v>
      </c>
      <c r="AJ256">
        <v>-51438.693333333402</v>
      </c>
      <c r="AK256">
        <v>0.47131425397795601</v>
      </c>
      <c r="AL256">
        <v>13836826.6257143</v>
      </c>
      <c r="AM256">
        <v>884.88741723809505</v>
      </c>
    </row>
    <row r="257" spans="1:39" ht="15" x14ac:dyDescent="0.25">
      <c r="A257" t="s">
        <v>429</v>
      </c>
      <c r="B257">
        <v>575490.30000000005</v>
      </c>
      <c r="C257">
        <v>0.54014203970450902</v>
      </c>
      <c r="D257">
        <v>581701.25</v>
      </c>
      <c r="E257">
        <v>2.6156881021861698E-3</v>
      </c>
      <c r="F257">
        <v>0.71558995394192204</v>
      </c>
      <c r="G257">
        <v>90.85</v>
      </c>
      <c r="H257">
        <v>35.141473400000002</v>
      </c>
      <c r="I257">
        <v>2.9980000000000002</v>
      </c>
      <c r="J257">
        <v>35.296500000000002</v>
      </c>
      <c r="K257">
        <v>14311.3324345399</v>
      </c>
      <c r="L257">
        <v>1283.7042825000001</v>
      </c>
      <c r="M257">
        <v>1573.9217097923099</v>
      </c>
      <c r="N257">
        <v>0.40638110015808898</v>
      </c>
      <c r="O257">
        <v>0.14443561186764201</v>
      </c>
      <c r="P257">
        <v>5.2765511047518096E-3</v>
      </c>
      <c r="Q257">
        <v>11672.447632051701</v>
      </c>
      <c r="R257">
        <v>87.24</v>
      </c>
      <c r="S257">
        <v>63505.718042182503</v>
      </c>
      <c r="T257">
        <v>15.1587574507107</v>
      </c>
      <c r="U257">
        <v>14.714629556396201</v>
      </c>
      <c r="V257">
        <v>13.349</v>
      </c>
      <c r="W257">
        <v>96.164827515169705</v>
      </c>
      <c r="X257">
        <v>0.116245319924517</v>
      </c>
      <c r="Y257">
        <v>0.17645189064346001</v>
      </c>
      <c r="Z257">
        <v>0.29708299690609902</v>
      </c>
      <c r="AA257">
        <v>183.304210485097</v>
      </c>
      <c r="AB257">
        <v>7.6564630650669496</v>
      </c>
      <c r="AC257">
        <v>1.4927201791351301</v>
      </c>
      <c r="AD257">
        <v>3.6891960040525502</v>
      </c>
      <c r="AE257">
        <v>1.4224948603394201</v>
      </c>
      <c r="AF257">
        <v>128.69999999999999</v>
      </c>
      <c r="AG257">
        <v>2.43260013085295E-2</v>
      </c>
      <c r="AH257">
        <v>6.1275000000000004</v>
      </c>
      <c r="AI257">
        <v>4.2494838140134199</v>
      </c>
      <c r="AJ257">
        <v>-8783.5925000001407</v>
      </c>
      <c r="AK257">
        <v>0.48719294248102402</v>
      </c>
      <c r="AL257">
        <v>18371518.734499998</v>
      </c>
      <c r="AM257">
        <v>1283.7042825000001</v>
      </c>
    </row>
    <row r="258" spans="1:39" ht="15" x14ac:dyDescent="0.25">
      <c r="A258" t="s">
        <v>430</v>
      </c>
      <c r="B258">
        <v>456883.9</v>
      </c>
      <c r="C258">
        <v>0.52609109667307796</v>
      </c>
      <c r="D258">
        <v>480132.6</v>
      </c>
      <c r="E258">
        <v>5.0438925942498302E-3</v>
      </c>
      <c r="F258">
        <v>0.68597270998306803</v>
      </c>
      <c r="G258">
        <v>59.578947368421098</v>
      </c>
      <c r="H258">
        <v>25.498355050000001</v>
      </c>
      <c r="I258">
        <v>2.6044999999999998</v>
      </c>
      <c r="J258">
        <v>12.853999999999999</v>
      </c>
      <c r="K258">
        <v>15610.049751361399</v>
      </c>
      <c r="L258">
        <v>875.3618755</v>
      </c>
      <c r="M258">
        <v>1065.41696621605</v>
      </c>
      <c r="N258">
        <v>0.398998504704698</v>
      </c>
      <c r="O258">
        <v>0.154138515254541</v>
      </c>
      <c r="P258">
        <v>4.90849032869492E-3</v>
      </c>
      <c r="Q258">
        <v>12825.440987232299</v>
      </c>
      <c r="R258">
        <v>64.983500000000006</v>
      </c>
      <c r="S258">
        <v>63712.109789408103</v>
      </c>
      <c r="T258">
        <v>14.023559826725201</v>
      </c>
      <c r="U258">
        <v>13.470525217939899</v>
      </c>
      <c r="V258">
        <v>9.8770000000000007</v>
      </c>
      <c r="W258">
        <v>88.626290928419607</v>
      </c>
      <c r="X258">
        <v>0.11393152193990699</v>
      </c>
      <c r="Y258">
        <v>0.18299478062812799</v>
      </c>
      <c r="Z258">
        <v>0.30096080904135603</v>
      </c>
      <c r="AA258">
        <v>208.16767910518899</v>
      </c>
      <c r="AB258">
        <v>7.5476974658116296</v>
      </c>
      <c r="AC258">
        <v>1.46596153978072</v>
      </c>
      <c r="AD258">
        <v>3.3410898927983701</v>
      </c>
      <c r="AE258">
        <v>1.31263695216765</v>
      </c>
      <c r="AF258">
        <v>95.75</v>
      </c>
      <c r="AG258">
        <v>2.58309948677381E-2</v>
      </c>
      <c r="AH258">
        <v>5.1349999999999998</v>
      </c>
      <c r="AI258">
        <v>4.5354629708832803</v>
      </c>
      <c r="AJ258">
        <v>-15733.478499999999</v>
      </c>
      <c r="AK258">
        <v>0.500648818682633</v>
      </c>
      <c r="AL258">
        <v>13664442.426999999</v>
      </c>
      <c r="AM258">
        <v>875.3618755</v>
      </c>
    </row>
    <row r="259" spans="1:39" ht="15" x14ac:dyDescent="0.25">
      <c r="A259" t="s">
        <v>431</v>
      </c>
      <c r="B259">
        <v>325922.45</v>
      </c>
      <c r="C259">
        <v>0.51919861625003205</v>
      </c>
      <c r="D259">
        <v>418415.8</v>
      </c>
      <c r="E259">
        <v>4.2949335646192497E-3</v>
      </c>
      <c r="F259">
        <v>0.68577014129896996</v>
      </c>
      <c r="G259">
        <v>63.157894736842103</v>
      </c>
      <c r="H259">
        <v>22.128122250000001</v>
      </c>
      <c r="I259">
        <v>2.9935</v>
      </c>
      <c r="J259">
        <v>60.246000000000002</v>
      </c>
      <c r="K259">
        <v>14628.065805222401</v>
      </c>
      <c r="L259">
        <v>1034.0879479499999</v>
      </c>
      <c r="M259">
        <v>1238.42827497446</v>
      </c>
      <c r="N259">
        <v>0.35629443320599902</v>
      </c>
      <c r="O259">
        <v>0.148811107270965</v>
      </c>
      <c r="P259">
        <v>3.3368680650814899E-3</v>
      </c>
      <c r="Q259">
        <v>12214.438943839499</v>
      </c>
      <c r="R259">
        <v>72.834500000000006</v>
      </c>
      <c r="S259">
        <v>64376.825769381299</v>
      </c>
      <c r="T259">
        <v>14.553542620598799</v>
      </c>
      <c r="U259">
        <v>14.1977764376772</v>
      </c>
      <c r="V259">
        <v>10.2035</v>
      </c>
      <c r="W259">
        <v>101.346395643652</v>
      </c>
      <c r="X259">
        <v>0.115690052097442</v>
      </c>
      <c r="Y259">
        <v>0.169800137623598</v>
      </c>
      <c r="Z259">
        <v>0.29036828172345902</v>
      </c>
      <c r="AA259">
        <v>197.97914713720201</v>
      </c>
      <c r="AB259">
        <v>7.62594597413102</v>
      </c>
      <c r="AC259">
        <v>1.4288665928939299</v>
      </c>
      <c r="AD259">
        <v>3.3211335047967299</v>
      </c>
      <c r="AE259">
        <v>1.29903616853981</v>
      </c>
      <c r="AF259">
        <v>95.05</v>
      </c>
      <c r="AG259">
        <v>2.2133660742346802E-2</v>
      </c>
      <c r="AH259">
        <v>5.782</v>
      </c>
      <c r="AI259">
        <v>4.4031727355139401</v>
      </c>
      <c r="AJ259">
        <v>-15410.806</v>
      </c>
      <c r="AK259">
        <v>0.50095647723437498</v>
      </c>
      <c r="AL259">
        <v>15126706.551000001</v>
      </c>
      <c r="AM259">
        <v>1034.0879479499999</v>
      </c>
    </row>
    <row r="260" spans="1:39" ht="15" x14ac:dyDescent="0.25">
      <c r="A260" t="s">
        <v>432</v>
      </c>
      <c r="B260">
        <v>1107324.18181818</v>
      </c>
      <c r="C260">
        <v>0.52837117613752405</v>
      </c>
      <c r="D260">
        <v>1042439.31818182</v>
      </c>
      <c r="E260">
        <v>1.0795365908033701E-3</v>
      </c>
      <c r="F260">
        <v>0.69986374646814897</v>
      </c>
      <c r="G260">
        <v>79.090909090909093</v>
      </c>
      <c r="H260">
        <v>56.877027727272697</v>
      </c>
      <c r="I260">
        <v>3.8263636363636402</v>
      </c>
      <c r="J260">
        <v>48.004545454545401</v>
      </c>
      <c r="K260">
        <v>13823.1053696813</v>
      </c>
      <c r="L260">
        <v>1639.77790581818</v>
      </c>
      <c r="M260">
        <v>2009.4918403813499</v>
      </c>
      <c r="N260">
        <v>0.41921331384242799</v>
      </c>
      <c r="O260">
        <v>0.14669907184665701</v>
      </c>
      <c r="P260">
        <v>8.8125009843212192E-3</v>
      </c>
      <c r="Q260">
        <v>11279.877986814001</v>
      </c>
      <c r="R260">
        <v>107.796818181818</v>
      </c>
      <c r="S260">
        <v>66651.316631035603</v>
      </c>
      <c r="T260">
        <v>15.527950310559</v>
      </c>
      <c r="U260">
        <v>15.2117468166121</v>
      </c>
      <c r="V260">
        <v>11.9959090909091</v>
      </c>
      <c r="W260">
        <v>136.69475930430801</v>
      </c>
      <c r="X260">
        <v>0.114826433046891</v>
      </c>
      <c r="Y260">
        <v>0.17069952832334001</v>
      </c>
      <c r="Z260">
        <v>0.29001170822400502</v>
      </c>
      <c r="AA260">
        <v>184.47351305063401</v>
      </c>
      <c r="AB260">
        <v>7.7211929114519</v>
      </c>
      <c r="AC260">
        <v>1.5370427127187301</v>
      </c>
      <c r="AD260">
        <v>3.4503076784139499</v>
      </c>
      <c r="AE260">
        <v>1.17747634802092</v>
      </c>
      <c r="AF260">
        <v>58.227272727272698</v>
      </c>
      <c r="AG260">
        <v>3.12695800114388E-2</v>
      </c>
      <c r="AH260">
        <v>16.9145454545455</v>
      </c>
      <c r="AI260">
        <v>4.4476116379651298</v>
      </c>
      <c r="AJ260">
        <v>-51.685909090912901</v>
      </c>
      <c r="AK260">
        <v>0.46244375400746002</v>
      </c>
      <c r="AL260">
        <v>22666822.774999999</v>
      </c>
      <c r="AM260">
        <v>1639.77790581818</v>
      </c>
    </row>
    <row r="261" spans="1:39" ht="15" x14ac:dyDescent="0.25">
      <c r="A261" t="s">
        <v>433</v>
      </c>
      <c r="B261">
        <v>471766.25</v>
      </c>
      <c r="C261">
        <v>0.34199273963388999</v>
      </c>
      <c r="D261">
        <v>87766</v>
      </c>
      <c r="E261">
        <v>5.0261702093443196E-3</v>
      </c>
      <c r="F261">
        <v>0.75153850149811896</v>
      </c>
      <c r="G261">
        <v>111.5</v>
      </c>
      <c r="H261">
        <v>98.471039300000001</v>
      </c>
      <c r="I261">
        <v>8.4145000000000003</v>
      </c>
      <c r="J261">
        <v>-37.991500000000002</v>
      </c>
      <c r="K261">
        <v>14459.8395286255</v>
      </c>
      <c r="L261">
        <v>2354.2955383499998</v>
      </c>
      <c r="M261">
        <v>3016.9115210601299</v>
      </c>
      <c r="N261">
        <v>0.46483800554070698</v>
      </c>
      <c r="O261">
        <v>0.15394095972504901</v>
      </c>
      <c r="P261">
        <v>2.25992369196302E-2</v>
      </c>
      <c r="Q261">
        <v>11283.968870103799</v>
      </c>
      <c r="R261">
        <v>158.714</v>
      </c>
      <c r="S261">
        <v>68777.389732474796</v>
      </c>
      <c r="T261">
        <v>15.036480713736699</v>
      </c>
      <c r="U261">
        <v>14.8335719492294</v>
      </c>
      <c r="V261">
        <v>18.481000000000002</v>
      </c>
      <c r="W261">
        <v>127.390051314864</v>
      </c>
      <c r="X261">
        <v>0.114490509299968</v>
      </c>
      <c r="Y261">
        <v>0.167400833069342</v>
      </c>
      <c r="Z261">
        <v>0.28943161269486301</v>
      </c>
      <c r="AA261">
        <v>176.476463227376</v>
      </c>
      <c r="AB261">
        <v>7.7332766977293002</v>
      </c>
      <c r="AC261">
        <v>1.3242597876781601</v>
      </c>
      <c r="AD261">
        <v>3.4295652727492598</v>
      </c>
      <c r="AE261">
        <v>1.18044338740031</v>
      </c>
      <c r="AF261">
        <v>49.3</v>
      </c>
      <c r="AG261">
        <v>2.9441284487379701E-2</v>
      </c>
      <c r="AH261">
        <v>26.344000000000001</v>
      </c>
      <c r="AI261">
        <v>4.3129357058625803</v>
      </c>
      <c r="AJ261">
        <v>-40830.015500000001</v>
      </c>
      <c r="AK261">
        <v>0.49028879485164301</v>
      </c>
      <c r="AL261">
        <v>34042735.6875</v>
      </c>
      <c r="AM261">
        <v>2354.2955383499998</v>
      </c>
    </row>
    <row r="262" spans="1:39" ht="15" x14ac:dyDescent="0.25">
      <c r="A262" t="s">
        <v>434</v>
      </c>
      <c r="B262">
        <v>1424733.3</v>
      </c>
      <c r="C262">
        <v>0.45968337495469203</v>
      </c>
      <c r="D262">
        <v>983711.2</v>
      </c>
      <c r="E262">
        <v>1.8885109781303601E-3</v>
      </c>
      <c r="F262">
        <v>0.71326248581771401</v>
      </c>
      <c r="G262">
        <v>116.5</v>
      </c>
      <c r="H262">
        <v>75.919539</v>
      </c>
      <c r="I262">
        <v>5.0655000000000001</v>
      </c>
      <c r="J262">
        <v>20.225000000000001</v>
      </c>
      <c r="K262">
        <v>13598.8305381107</v>
      </c>
      <c r="L262">
        <v>2421.4784986999998</v>
      </c>
      <c r="M262">
        <v>3004.7994658010098</v>
      </c>
      <c r="N262">
        <v>0.38131256888950499</v>
      </c>
      <c r="O262">
        <v>0.143841200174601</v>
      </c>
      <c r="P262">
        <v>1.0218620901768999E-2</v>
      </c>
      <c r="Q262">
        <v>10958.892974484001</v>
      </c>
      <c r="R262">
        <v>150.58949999999999</v>
      </c>
      <c r="S262">
        <v>69354.859664850504</v>
      </c>
      <c r="T262">
        <v>15.843734124889201</v>
      </c>
      <c r="U262">
        <v>16.079995608591599</v>
      </c>
      <c r="V262">
        <v>17.091999999999999</v>
      </c>
      <c r="W262">
        <v>141.67320961268399</v>
      </c>
      <c r="X262">
        <v>0.115120988821155</v>
      </c>
      <c r="Y262">
        <v>0.16857008427586001</v>
      </c>
      <c r="Z262">
        <v>0.28978366935456501</v>
      </c>
      <c r="AA262">
        <v>168.67888780316801</v>
      </c>
      <c r="AB262">
        <v>7.1554097761231796</v>
      </c>
      <c r="AC262">
        <v>1.4568134663460099</v>
      </c>
      <c r="AD262">
        <v>3.1848619569531098</v>
      </c>
      <c r="AE262">
        <v>1.26360661189671</v>
      </c>
      <c r="AF262">
        <v>76.55</v>
      </c>
      <c r="AG262">
        <v>2.52688200541566E-2</v>
      </c>
      <c r="AH262">
        <v>19.543500000000002</v>
      </c>
      <c r="AI262">
        <v>4.3383309635998302</v>
      </c>
      <c r="AJ262">
        <v>6351.5689999999004</v>
      </c>
      <c r="AK262">
        <v>0.47980454483186002</v>
      </c>
      <c r="AL262">
        <v>32929275.7555</v>
      </c>
      <c r="AM262">
        <v>2421.4784986999998</v>
      </c>
    </row>
    <row r="263" spans="1:39" ht="15" x14ac:dyDescent="0.25">
      <c r="A263" t="s">
        <v>435</v>
      </c>
      <c r="B263">
        <v>896740.85714285704</v>
      </c>
      <c r="C263">
        <v>0.48589937925014798</v>
      </c>
      <c r="D263">
        <v>815852.85714285704</v>
      </c>
      <c r="E263">
        <v>1.85697897572386E-3</v>
      </c>
      <c r="F263">
        <v>0.69119542358709696</v>
      </c>
      <c r="G263">
        <v>95.45</v>
      </c>
      <c r="H263">
        <v>44.675698761904798</v>
      </c>
      <c r="I263">
        <v>3.0857142857142899</v>
      </c>
      <c r="J263">
        <v>68.690476190476204</v>
      </c>
      <c r="K263">
        <v>14321.4695301545</v>
      </c>
      <c r="L263">
        <v>1466.0522986190499</v>
      </c>
      <c r="M263">
        <v>1788.79029037851</v>
      </c>
      <c r="N263">
        <v>0.42646365573099299</v>
      </c>
      <c r="O263">
        <v>0.15735019563578501</v>
      </c>
      <c r="P263">
        <v>6.4047188294369698E-3</v>
      </c>
      <c r="Q263">
        <v>11737.5543892532</v>
      </c>
      <c r="R263">
        <v>96.948571428571398</v>
      </c>
      <c r="S263">
        <v>65385.3738997603</v>
      </c>
      <c r="T263">
        <v>16.537486738182199</v>
      </c>
      <c r="U263">
        <v>15.121958756238</v>
      </c>
      <c r="V263">
        <v>12.257619047619</v>
      </c>
      <c r="W263">
        <v>119.60334979604499</v>
      </c>
      <c r="X263">
        <v>0.111945445705738</v>
      </c>
      <c r="Y263">
        <v>0.17941711418660899</v>
      </c>
      <c r="Z263">
        <v>0.29633605139681002</v>
      </c>
      <c r="AA263">
        <v>182.561407721048</v>
      </c>
      <c r="AB263">
        <v>7.7591188029042097</v>
      </c>
      <c r="AC263">
        <v>1.5397273658597701</v>
      </c>
      <c r="AD263">
        <v>3.5354319036476198</v>
      </c>
      <c r="AE263">
        <v>1.16668330786311</v>
      </c>
      <c r="AF263">
        <v>75.714285714285694</v>
      </c>
      <c r="AG263">
        <v>3.00395489236857E-2</v>
      </c>
      <c r="AH263">
        <v>12.266666666666699</v>
      </c>
      <c r="AI263">
        <v>4.4804537435505898</v>
      </c>
      <c r="AJ263">
        <v>22761.9633333335</v>
      </c>
      <c r="AK263">
        <v>0.475420467944972</v>
      </c>
      <c r="AL263">
        <v>20996023.324285701</v>
      </c>
      <c r="AM263">
        <v>1466.0522986190499</v>
      </c>
    </row>
    <row r="264" spans="1:39" ht="15" x14ac:dyDescent="0.25">
      <c r="A264" t="s">
        <v>436</v>
      </c>
      <c r="B264">
        <v>768110.6</v>
      </c>
      <c r="C264">
        <v>0.597192911280927</v>
      </c>
      <c r="D264">
        <v>725527.25</v>
      </c>
      <c r="E264">
        <v>1.7634090073899E-3</v>
      </c>
      <c r="F264">
        <v>0.64954472970449795</v>
      </c>
      <c r="G264">
        <v>50.8</v>
      </c>
      <c r="H264">
        <v>18.01426395</v>
      </c>
      <c r="I264">
        <v>1.306</v>
      </c>
      <c r="J264">
        <v>33.765999999999998</v>
      </c>
      <c r="K264">
        <v>15779.6168502941</v>
      </c>
      <c r="L264">
        <v>771.04922825000006</v>
      </c>
      <c r="M264">
        <v>921.057503075098</v>
      </c>
      <c r="N264">
        <v>0.33585313558738999</v>
      </c>
      <c r="O264">
        <v>0.134804220329625</v>
      </c>
      <c r="P264">
        <v>3.7204573909123801E-3</v>
      </c>
      <c r="Q264">
        <v>13209.665361694601</v>
      </c>
      <c r="R264">
        <v>58.179000000000002</v>
      </c>
      <c r="S264">
        <v>61945.6544285739</v>
      </c>
      <c r="T264">
        <v>15.7230272091304</v>
      </c>
      <c r="U264">
        <v>13.253050555183099</v>
      </c>
      <c r="V264">
        <v>8.5210000000000008</v>
      </c>
      <c r="W264">
        <v>90.488115039314593</v>
      </c>
      <c r="X264">
        <v>0.113594642954558</v>
      </c>
      <c r="Y264">
        <v>0.186203965982152</v>
      </c>
      <c r="Z264">
        <v>0.30451410025213799</v>
      </c>
      <c r="AA264">
        <v>220.12848697770499</v>
      </c>
      <c r="AB264">
        <v>8.0197694484000799</v>
      </c>
      <c r="AC264">
        <v>1.51874234887312</v>
      </c>
      <c r="AD264">
        <v>3.2252628558668799</v>
      </c>
      <c r="AE264">
        <v>1.35455839412239</v>
      </c>
      <c r="AF264">
        <v>102.85</v>
      </c>
      <c r="AG264">
        <v>3.406478174541E-2</v>
      </c>
      <c r="AH264">
        <v>4.1864999999999997</v>
      </c>
      <c r="AI264">
        <v>4.6203986358606404</v>
      </c>
      <c r="AJ264">
        <v>-41171.714500000002</v>
      </c>
      <c r="AK264">
        <v>0.53779640106915605</v>
      </c>
      <c r="AL264">
        <v>12166861.3945</v>
      </c>
      <c r="AM264">
        <v>771.04922825000006</v>
      </c>
    </row>
    <row r="265" spans="1:39" ht="15" x14ac:dyDescent="0.25">
      <c r="A265" t="s">
        <v>437</v>
      </c>
      <c r="B265">
        <v>463638.16666666698</v>
      </c>
      <c r="C265">
        <v>0.436349847363667</v>
      </c>
      <c r="D265">
        <v>10402.8888888889</v>
      </c>
      <c r="E265">
        <v>1.0479745663628101E-2</v>
      </c>
      <c r="F265">
        <v>0.75677209868726203</v>
      </c>
      <c r="G265">
        <v>80.473684210526301</v>
      </c>
      <c r="H265">
        <v>69.779701299999999</v>
      </c>
      <c r="I265">
        <v>4.6440000000000001</v>
      </c>
      <c r="J265">
        <v>34.774999999999999</v>
      </c>
      <c r="K265">
        <v>14142.863817683799</v>
      </c>
      <c r="L265">
        <v>2070.5374488500001</v>
      </c>
      <c r="M265">
        <v>2588.2542511593101</v>
      </c>
      <c r="N265">
        <v>0.45802095476549998</v>
      </c>
      <c r="O265">
        <v>0.14190888252863801</v>
      </c>
      <c r="P265">
        <v>2.3606136912494399E-2</v>
      </c>
      <c r="Q265">
        <v>11313.930675621899</v>
      </c>
      <c r="R265">
        <v>134.995</v>
      </c>
      <c r="S265">
        <v>69116.042994185002</v>
      </c>
      <c r="T265">
        <v>15.2931590058891</v>
      </c>
      <c r="U265">
        <v>15.3378825056484</v>
      </c>
      <c r="V265">
        <v>15.499000000000001</v>
      </c>
      <c r="W265">
        <v>133.591680034196</v>
      </c>
      <c r="X265">
        <v>0.112864156223886</v>
      </c>
      <c r="Y265">
        <v>0.16544644613484899</v>
      </c>
      <c r="Z265">
        <v>0.284450219738486</v>
      </c>
      <c r="AA265">
        <v>179.04546967064101</v>
      </c>
      <c r="AB265">
        <v>7.9050848422537401</v>
      </c>
      <c r="AC265">
        <v>1.4106020508450601</v>
      </c>
      <c r="AD265">
        <v>3.6056290233325501</v>
      </c>
      <c r="AE265">
        <v>1.1616620740193</v>
      </c>
      <c r="AF265">
        <v>44.15</v>
      </c>
      <c r="AG265">
        <v>3.0219279203111699E-2</v>
      </c>
      <c r="AH265">
        <v>25.562999999999999</v>
      </c>
      <c r="AI265">
        <v>4.1727717335309498</v>
      </c>
      <c r="AJ265">
        <v>-332.44899999978998</v>
      </c>
      <c r="AK265">
        <v>0.48140265358438</v>
      </c>
      <c r="AL265">
        <v>29283329.168499999</v>
      </c>
      <c r="AM265">
        <v>2070.5374488500001</v>
      </c>
    </row>
    <row r="266" spans="1:39" ht="15" x14ac:dyDescent="0.25">
      <c r="A266" t="s">
        <v>438</v>
      </c>
      <c r="B266">
        <v>790106.10526315798</v>
      </c>
      <c r="C266">
        <v>0.41030308533640297</v>
      </c>
      <c r="D266">
        <v>347949.36842105299</v>
      </c>
      <c r="E266">
        <v>3.56381017518412E-3</v>
      </c>
      <c r="F266">
        <v>0.767524702493668</v>
      </c>
      <c r="G266">
        <v>92.8333333333333</v>
      </c>
      <c r="H266">
        <v>83.383469849999997</v>
      </c>
      <c r="I266">
        <v>10.0425</v>
      </c>
      <c r="J266">
        <v>56.442500000000003</v>
      </c>
      <c r="K266">
        <v>14670.791477181399</v>
      </c>
      <c r="L266">
        <v>2320.5812563999998</v>
      </c>
      <c r="M266">
        <v>2900.66217834291</v>
      </c>
      <c r="N266">
        <v>0.43752198359779898</v>
      </c>
      <c r="O266">
        <v>0.15021308867708699</v>
      </c>
      <c r="P266">
        <v>2.1429286288878101E-2</v>
      </c>
      <c r="Q266">
        <v>11736.893724711201</v>
      </c>
      <c r="R266">
        <v>151.49250000000001</v>
      </c>
      <c r="S266">
        <v>72453.730260573997</v>
      </c>
      <c r="T266">
        <v>15.9166295361157</v>
      </c>
      <c r="U266">
        <v>15.3181263521296</v>
      </c>
      <c r="V266">
        <v>19.0395</v>
      </c>
      <c r="W266">
        <v>121.88246836314001</v>
      </c>
      <c r="X266">
        <v>0.117195308829217</v>
      </c>
      <c r="Y266">
        <v>0.16740340805839499</v>
      </c>
      <c r="Z266">
        <v>0.28978849215494701</v>
      </c>
      <c r="AA266">
        <v>184.835027352331</v>
      </c>
      <c r="AB266">
        <v>8.0717244996616007</v>
      </c>
      <c r="AC266">
        <v>1.2581126745557001</v>
      </c>
      <c r="AD266">
        <v>3.6381656582146</v>
      </c>
      <c r="AE266">
        <v>1.1138239670674299</v>
      </c>
      <c r="AF266">
        <v>36.549999999999997</v>
      </c>
      <c r="AG266">
        <v>4.10339319603873E-2</v>
      </c>
      <c r="AH266">
        <v>38.159500000000001</v>
      </c>
      <c r="AI266">
        <v>4.3110463153390803</v>
      </c>
      <c r="AJ266">
        <v>43808.970500000098</v>
      </c>
      <c r="AK266">
        <v>0.47929215399004799</v>
      </c>
      <c r="AL266">
        <v>34044763.718500003</v>
      </c>
      <c r="AM266">
        <v>2320.5812563999998</v>
      </c>
    </row>
    <row r="267" spans="1:39" ht="15" x14ac:dyDescent="0.25">
      <c r="A267" t="s">
        <v>439</v>
      </c>
      <c r="B267">
        <v>717837.71428571397</v>
      </c>
      <c r="C267">
        <v>0.45436553687975201</v>
      </c>
      <c r="D267">
        <v>748009.95238095196</v>
      </c>
      <c r="E267">
        <v>2.09639316019989E-3</v>
      </c>
      <c r="F267">
        <v>0.713825480052521</v>
      </c>
      <c r="G267">
        <v>70.238095238095198</v>
      </c>
      <c r="H267">
        <v>49.375073857142901</v>
      </c>
      <c r="I267">
        <v>5.6033333333333299</v>
      </c>
      <c r="J267">
        <v>68.933809523809501</v>
      </c>
      <c r="K267">
        <v>14521.7815310686</v>
      </c>
      <c r="L267">
        <v>1360.27840904762</v>
      </c>
      <c r="M267">
        <v>1675.38823695773</v>
      </c>
      <c r="N267">
        <v>0.48535263473876999</v>
      </c>
      <c r="O267">
        <v>0.15550515672639101</v>
      </c>
      <c r="P267">
        <v>5.6135599025493501E-3</v>
      </c>
      <c r="Q267">
        <v>11790.5005191447</v>
      </c>
      <c r="R267">
        <v>94.3685714285714</v>
      </c>
      <c r="S267">
        <v>63336.938483352998</v>
      </c>
      <c r="T267">
        <v>16.894749058907799</v>
      </c>
      <c r="U267">
        <v>14.414527935046999</v>
      </c>
      <c r="V267">
        <v>11.500476190476199</v>
      </c>
      <c r="W267">
        <v>118.28018131754401</v>
      </c>
      <c r="X267">
        <v>0.116421934191621</v>
      </c>
      <c r="Y267">
        <v>0.18306540496556001</v>
      </c>
      <c r="Z267">
        <v>0.30678076894495498</v>
      </c>
      <c r="AA267">
        <v>193.043394762557</v>
      </c>
      <c r="AB267">
        <v>8.21021096218516</v>
      </c>
      <c r="AC267">
        <v>1.49010835536032</v>
      </c>
      <c r="AD267">
        <v>3.1309010784034998</v>
      </c>
      <c r="AE267">
        <v>1.1316323857686701</v>
      </c>
      <c r="AF267">
        <v>69.952380952380906</v>
      </c>
      <c r="AG267">
        <v>2.85381023980265E-2</v>
      </c>
      <c r="AH267">
        <v>13.050952380952401</v>
      </c>
      <c r="AI267">
        <v>4.59608801377642</v>
      </c>
      <c r="AJ267">
        <v>-31163.0280952383</v>
      </c>
      <c r="AK267">
        <v>0.48406173749368098</v>
      </c>
      <c r="AL267">
        <v>19753665.877618998</v>
      </c>
      <c r="AM267">
        <v>1360.27840904762</v>
      </c>
    </row>
    <row r="268" spans="1:39" ht="15" x14ac:dyDescent="0.25">
      <c r="A268" t="s">
        <v>440</v>
      </c>
      <c r="B268">
        <v>525922.09090909106</v>
      </c>
      <c r="C268">
        <v>0.49316615840447497</v>
      </c>
      <c r="D268">
        <v>459849.636363636</v>
      </c>
      <c r="E268">
        <v>3.6721535924291301E-3</v>
      </c>
      <c r="F268">
        <v>0.71156938492933097</v>
      </c>
      <c r="G268">
        <v>100.333333333333</v>
      </c>
      <c r="H268">
        <v>54.106337272727302</v>
      </c>
      <c r="I268">
        <v>3.9445454545454499</v>
      </c>
      <c r="J268">
        <v>73.823636363636396</v>
      </c>
      <c r="K268">
        <v>14506.7822555028</v>
      </c>
      <c r="L268">
        <v>1446.6230861363599</v>
      </c>
      <c r="M268">
        <v>1784.3735393344</v>
      </c>
      <c r="N268">
        <v>0.42751235805622301</v>
      </c>
      <c r="O268">
        <v>0.155082759173298</v>
      </c>
      <c r="P268">
        <v>4.4001441369981497E-3</v>
      </c>
      <c r="Q268">
        <v>11760.9041233551</v>
      </c>
      <c r="R268">
        <v>99.6040909090909</v>
      </c>
      <c r="S268">
        <v>62970.666342656601</v>
      </c>
      <c r="T268">
        <v>15.0587097098056</v>
      </c>
      <c r="U268">
        <v>14.523731635246801</v>
      </c>
      <c r="V268">
        <v>13.0204545454545</v>
      </c>
      <c r="W268">
        <v>111.103885128295</v>
      </c>
      <c r="X268">
        <v>0.113376499851253</v>
      </c>
      <c r="Y268">
        <v>0.17598775915877801</v>
      </c>
      <c r="Z268">
        <v>0.29331787693425199</v>
      </c>
      <c r="AA268">
        <v>191.51806521034499</v>
      </c>
      <c r="AB268">
        <v>7.4459995015748497</v>
      </c>
      <c r="AC268">
        <v>1.47885475910709</v>
      </c>
      <c r="AD268">
        <v>3.37857729642253</v>
      </c>
      <c r="AE268">
        <v>1.27028539949037</v>
      </c>
      <c r="AF268">
        <v>92.363636363636402</v>
      </c>
      <c r="AG268">
        <v>3.2416509202439797E-2</v>
      </c>
      <c r="AH268">
        <v>10.9772727272727</v>
      </c>
      <c r="AI268">
        <v>4.4723258835862696</v>
      </c>
      <c r="AJ268">
        <v>-17997.3240909089</v>
      </c>
      <c r="AK268">
        <v>0.48692815834484499</v>
      </c>
      <c r="AL268">
        <v>20985846.1163636</v>
      </c>
      <c r="AM268">
        <v>1446.6230861363599</v>
      </c>
    </row>
    <row r="269" spans="1:39" ht="15" x14ac:dyDescent="0.25">
      <c r="A269" t="s">
        <v>441</v>
      </c>
      <c r="B269">
        <v>628626.15</v>
      </c>
      <c r="C269">
        <v>0.53574084044549497</v>
      </c>
      <c r="D269">
        <v>648072.6</v>
      </c>
      <c r="E269">
        <v>6.7169480125239102E-3</v>
      </c>
      <c r="F269">
        <v>0.69325386467158501</v>
      </c>
      <c r="G269">
        <v>51.95</v>
      </c>
      <c r="H269">
        <v>23.06255925</v>
      </c>
      <c r="I269">
        <v>1.2969999999999999</v>
      </c>
      <c r="J269">
        <v>26.299499999999998</v>
      </c>
      <c r="K269">
        <v>16263.977654210999</v>
      </c>
      <c r="L269">
        <v>788.15873420000003</v>
      </c>
      <c r="M269">
        <v>966.82432143642598</v>
      </c>
      <c r="N269">
        <v>0.45696436634121901</v>
      </c>
      <c r="O269">
        <v>0.15088894811362</v>
      </c>
      <c r="P269">
        <v>1.5309621623679299E-3</v>
      </c>
      <c r="Q269">
        <v>13258.454257703401</v>
      </c>
      <c r="R269">
        <v>60.585000000000001</v>
      </c>
      <c r="S269">
        <v>63352.649517207203</v>
      </c>
      <c r="T269">
        <v>16.206981926219399</v>
      </c>
      <c r="U269">
        <v>13.009139790377199</v>
      </c>
      <c r="V269">
        <v>8.8149999999999995</v>
      </c>
      <c r="W269">
        <v>89.411087260351707</v>
      </c>
      <c r="X269">
        <v>0.111975595704706</v>
      </c>
      <c r="Y269">
        <v>0.19145125164827101</v>
      </c>
      <c r="Z269">
        <v>0.30679815362778701</v>
      </c>
      <c r="AA269">
        <v>211.114452939345</v>
      </c>
      <c r="AB269">
        <v>9.11815930722506</v>
      </c>
      <c r="AC269">
        <v>1.4448012521057201</v>
      </c>
      <c r="AD269">
        <v>3.3980205863633799</v>
      </c>
      <c r="AE269">
        <v>1.37931180264052</v>
      </c>
      <c r="AF269">
        <v>88.45</v>
      </c>
      <c r="AG269">
        <v>2.7781401894392901E-2</v>
      </c>
      <c r="AH269">
        <v>5.4480000000000004</v>
      </c>
      <c r="AI269">
        <v>4.1955445348239504</v>
      </c>
      <c r="AJ269">
        <v>-26875.2854999999</v>
      </c>
      <c r="AK269">
        <v>0.52163314873307698</v>
      </c>
      <c r="AL269">
        <v>12818596.040999999</v>
      </c>
      <c r="AM269">
        <v>788.15873420000003</v>
      </c>
    </row>
    <row r="270" spans="1:39" ht="15" x14ac:dyDescent="0.25">
      <c r="A270" t="s">
        <v>442</v>
      </c>
      <c r="B270">
        <v>1133635.25</v>
      </c>
      <c r="C270">
        <v>0.43584469508241303</v>
      </c>
      <c r="D270">
        <v>1049082.1499999999</v>
      </c>
      <c r="E270">
        <v>7.33915758540631E-3</v>
      </c>
      <c r="F270">
        <v>0.74916349854286801</v>
      </c>
      <c r="G270">
        <v>94.6111111111111</v>
      </c>
      <c r="H270">
        <v>96.040254000000004</v>
      </c>
      <c r="I270">
        <v>5.7629999999999999</v>
      </c>
      <c r="J270">
        <v>19.113</v>
      </c>
      <c r="K270">
        <v>14020.1655894295</v>
      </c>
      <c r="L270">
        <v>2352.9000858499999</v>
      </c>
      <c r="M270">
        <v>2941.13475176987</v>
      </c>
      <c r="N270">
        <v>0.45953553189633001</v>
      </c>
      <c r="O270">
        <v>0.15308536499962699</v>
      </c>
      <c r="P270">
        <v>1.4495071956138399E-2</v>
      </c>
      <c r="Q270">
        <v>11216.095692028</v>
      </c>
      <c r="R270">
        <v>152.58250000000001</v>
      </c>
      <c r="S270">
        <v>68383.708865695604</v>
      </c>
      <c r="T270">
        <v>15.089541723330001</v>
      </c>
      <c r="U270">
        <v>15.4205107784313</v>
      </c>
      <c r="V270">
        <v>17.972999999999999</v>
      </c>
      <c r="W270">
        <v>130.91304099760799</v>
      </c>
      <c r="X270">
        <v>0.114684237609309</v>
      </c>
      <c r="Y270">
        <v>0.16934424995103001</v>
      </c>
      <c r="Z270">
        <v>0.29065393820969099</v>
      </c>
      <c r="AA270">
        <v>183.69823801670501</v>
      </c>
      <c r="AB270">
        <v>7.1749734014986704</v>
      </c>
      <c r="AC270">
        <v>1.37012985292798</v>
      </c>
      <c r="AD270">
        <v>3.49600322032392</v>
      </c>
      <c r="AE270">
        <v>1.1815849324765799</v>
      </c>
      <c r="AF270">
        <v>66.2</v>
      </c>
      <c r="AG270">
        <v>2.2071490974529501E-2</v>
      </c>
      <c r="AH270">
        <v>21.078499999999998</v>
      </c>
      <c r="AI270">
        <v>4.2323001513763598</v>
      </c>
      <c r="AJ270">
        <v>2720.3249999997201</v>
      </c>
      <c r="AK270">
        <v>0.47543596944925598</v>
      </c>
      <c r="AL270">
        <v>32988048.818999998</v>
      </c>
      <c r="AM270">
        <v>2352.9000858499999</v>
      </c>
    </row>
    <row r="271" spans="1:39" ht="15" x14ac:dyDescent="0.25">
      <c r="A271" t="s">
        <v>443</v>
      </c>
      <c r="B271">
        <v>3399743.95</v>
      </c>
      <c r="C271">
        <v>0.391230491858711</v>
      </c>
      <c r="D271">
        <v>3404737.55</v>
      </c>
      <c r="E271">
        <v>2.9242947238708899E-3</v>
      </c>
      <c r="F271">
        <v>0.79890049456196499</v>
      </c>
      <c r="G271">
        <v>149.65</v>
      </c>
      <c r="H271">
        <v>233.66348015</v>
      </c>
      <c r="I271">
        <v>30.139500000000002</v>
      </c>
      <c r="J271">
        <v>-64.363500000000002</v>
      </c>
      <c r="K271">
        <v>15018.3380179579</v>
      </c>
      <c r="L271">
        <v>5392.2196623</v>
      </c>
      <c r="M271">
        <v>6900.5504128203002</v>
      </c>
      <c r="N271">
        <v>0.43220171206006402</v>
      </c>
      <c r="O271">
        <v>0.15764293758155601</v>
      </c>
      <c r="P271">
        <v>2.5503570349977502E-2</v>
      </c>
      <c r="Q271">
        <v>11735.611322402099</v>
      </c>
      <c r="R271">
        <v>342.82</v>
      </c>
      <c r="S271">
        <v>77885.294482527301</v>
      </c>
      <c r="T271">
        <v>15.697888104544701</v>
      </c>
      <c r="U271">
        <v>15.7290113246018</v>
      </c>
      <c r="V271">
        <v>37.473500000000001</v>
      </c>
      <c r="W271">
        <v>143.89420956942899</v>
      </c>
      <c r="X271">
        <v>0.11383126952652101</v>
      </c>
      <c r="Y271">
        <v>0.17038909726593901</v>
      </c>
      <c r="Z271">
        <v>0.29006567513398901</v>
      </c>
      <c r="AA271">
        <v>162.453925259112</v>
      </c>
      <c r="AB271">
        <v>7.4555889757527902</v>
      </c>
      <c r="AC271">
        <v>1.2127260613667601</v>
      </c>
      <c r="AD271">
        <v>3.8198897118651001</v>
      </c>
      <c r="AE271">
        <v>0.91196431328229199</v>
      </c>
      <c r="AF271">
        <v>29.8</v>
      </c>
      <c r="AG271">
        <v>9.9847760625642504E-2</v>
      </c>
      <c r="AH271">
        <v>88.856499999999997</v>
      </c>
      <c r="AI271">
        <v>4.6675067097107803</v>
      </c>
      <c r="AJ271">
        <v>90846.158499999903</v>
      </c>
      <c r="AK271">
        <v>0.43343916105779701</v>
      </c>
      <c r="AL271">
        <v>80982177.555500001</v>
      </c>
      <c r="AM271">
        <v>5392.2196623</v>
      </c>
    </row>
    <row r="272" spans="1:39" ht="15" x14ac:dyDescent="0.25">
      <c r="A272" t="s">
        <v>444</v>
      </c>
      <c r="B272">
        <v>829609.14285714296</v>
      </c>
      <c r="C272">
        <v>0.45180856659283902</v>
      </c>
      <c r="D272">
        <v>779332.52380952402</v>
      </c>
      <c r="E272">
        <v>3.2042695952766002E-3</v>
      </c>
      <c r="F272">
        <v>0.70705554485737099</v>
      </c>
      <c r="G272">
        <v>63.714285714285701</v>
      </c>
      <c r="H272">
        <v>36.125958857142898</v>
      </c>
      <c r="I272">
        <v>2.46</v>
      </c>
      <c r="J272">
        <v>27.644285714285701</v>
      </c>
      <c r="K272">
        <v>15417.296520830399</v>
      </c>
      <c r="L272">
        <v>1052.1905630000001</v>
      </c>
      <c r="M272">
        <v>1292.0425631266701</v>
      </c>
      <c r="N272">
        <v>0.46076321818558302</v>
      </c>
      <c r="O272">
        <v>0.15996777658303499</v>
      </c>
      <c r="P272">
        <v>6.17953433810232E-3</v>
      </c>
      <c r="Q272">
        <v>12555.262782469201</v>
      </c>
      <c r="R272">
        <v>79.0042857142857</v>
      </c>
      <c r="S272">
        <v>62636.502781645402</v>
      </c>
      <c r="T272">
        <v>15.665214063131</v>
      </c>
      <c r="U272">
        <v>13.318145382709799</v>
      </c>
      <c r="V272">
        <v>9.7295238095238101</v>
      </c>
      <c r="W272">
        <v>108.14409662783901</v>
      </c>
      <c r="X272">
        <v>0.117922365788608</v>
      </c>
      <c r="Y272">
        <v>0.18184035709712401</v>
      </c>
      <c r="Z272">
        <v>0.30514992661856399</v>
      </c>
      <c r="AA272">
        <v>196.666484498416</v>
      </c>
      <c r="AB272">
        <v>8.3020779451497795</v>
      </c>
      <c r="AC272">
        <v>1.38977779301689</v>
      </c>
      <c r="AD272">
        <v>3.4542964872284099</v>
      </c>
      <c r="AE272">
        <v>1.12524630662637</v>
      </c>
      <c r="AF272">
        <v>55.761904761904802</v>
      </c>
      <c r="AG272">
        <v>3.34450487906311E-2</v>
      </c>
      <c r="AH272">
        <v>11.420476190476201</v>
      </c>
      <c r="AI272">
        <v>4.4452289420013598</v>
      </c>
      <c r="AJ272">
        <v>-27795.010952380999</v>
      </c>
      <c r="AK272">
        <v>0.48307784251620101</v>
      </c>
      <c r="AL272">
        <v>16221933.9061905</v>
      </c>
      <c r="AM272">
        <v>1052.1905630000001</v>
      </c>
    </row>
    <row r="273" spans="1:39" ht="15" x14ac:dyDescent="0.25">
      <c r="A273" t="s">
        <v>445</v>
      </c>
      <c r="B273">
        <v>736060.8</v>
      </c>
      <c r="C273">
        <v>0.52294303594130498</v>
      </c>
      <c r="D273">
        <v>759168.85</v>
      </c>
      <c r="E273">
        <v>2.3712021962423399E-3</v>
      </c>
      <c r="F273">
        <v>0.69566601581380605</v>
      </c>
      <c r="G273">
        <v>66.25</v>
      </c>
      <c r="H273">
        <v>37.781723100000001</v>
      </c>
      <c r="I273">
        <v>4.1494999999999997</v>
      </c>
      <c r="J273">
        <v>39.348500000000001</v>
      </c>
      <c r="K273">
        <v>14492.556022446501</v>
      </c>
      <c r="L273">
        <v>1158.6402548999999</v>
      </c>
      <c r="M273">
        <v>1443.4414681594601</v>
      </c>
      <c r="N273">
        <v>0.51981234037305302</v>
      </c>
      <c r="O273">
        <v>0.15950603361864901</v>
      </c>
      <c r="P273">
        <v>2.1122037575081699E-3</v>
      </c>
      <c r="Q273">
        <v>11633.072191982401</v>
      </c>
      <c r="R273">
        <v>83.896500000000003</v>
      </c>
      <c r="S273">
        <v>61350.7609316241</v>
      </c>
      <c r="T273">
        <v>16.258127573855901</v>
      </c>
      <c r="U273">
        <v>13.8103526952853</v>
      </c>
      <c r="V273">
        <v>9.9275000000000002</v>
      </c>
      <c r="W273">
        <v>116.710174253337</v>
      </c>
      <c r="X273">
        <v>0.11747408285086</v>
      </c>
      <c r="Y273">
        <v>0.18103769720561699</v>
      </c>
      <c r="Z273">
        <v>0.30284730363386198</v>
      </c>
      <c r="AA273">
        <v>206.11798959169801</v>
      </c>
      <c r="AB273">
        <v>8.1894349031851199</v>
      </c>
      <c r="AC273">
        <v>1.34216734096374</v>
      </c>
      <c r="AD273">
        <v>3.31092470121424</v>
      </c>
      <c r="AE273">
        <v>1.21190266311928</v>
      </c>
      <c r="AF273">
        <v>74.5</v>
      </c>
      <c r="AG273">
        <v>2.1270461976610699E-2</v>
      </c>
      <c r="AH273">
        <v>9.5385000000000009</v>
      </c>
      <c r="AI273">
        <v>4.4204642485060797</v>
      </c>
      <c r="AJ273">
        <v>-28093.315999999999</v>
      </c>
      <c r="AK273">
        <v>0.496226549288311</v>
      </c>
      <c r="AL273">
        <v>16791658.804000001</v>
      </c>
      <c r="AM273">
        <v>1158.6402548999999</v>
      </c>
    </row>
    <row r="274" spans="1:39" ht="15" x14ac:dyDescent="0.25">
      <c r="A274" t="s">
        <v>446</v>
      </c>
      <c r="B274">
        <v>689848.75</v>
      </c>
      <c r="C274">
        <v>0.48522356260367999</v>
      </c>
      <c r="D274">
        <v>685431.3</v>
      </c>
      <c r="E274">
        <v>2.5624534953574501E-3</v>
      </c>
      <c r="F274">
        <v>0.68965086280294197</v>
      </c>
      <c r="G274">
        <v>99.45</v>
      </c>
      <c r="H274">
        <v>33.504661300000002</v>
      </c>
      <c r="I274">
        <v>1.7629999999999999</v>
      </c>
      <c r="J274">
        <v>98.885999999999996</v>
      </c>
      <c r="K274">
        <v>13656.673147433999</v>
      </c>
      <c r="L274">
        <v>1427.3329529499999</v>
      </c>
      <c r="M274">
        <v>1694.5106729204099</v>
      </c>
      <c r="N274">
        <v>0.333553096645053</v>
      </c>
      <c r="O274">
        <v>0.131082020921123</v>
      </c>
      <c r="P274">
        <v>2.08178872621046E-3</v>
      </c>
      <c r="Q274">
        <v>11503.3914642776</v>
      </c>
      <c r="R274">
        <v>94.109499999999997</v>
      </c>
      <c r="S274">
        <v>64865.787922579497</v>
      </c>
      <c r="T274">
        <v>15.562722148135901</v>
      </c>
      <c r="U274">
        <v>15.1667254947694</v>
      </c>
      <c r="V274">
        <v>12.2315</v>
      </c>
      <c r="W274">
        <v>116.693206307485</v>
      </c>
      <c r="X274">
        <v>0.112700572257438</v>
      </c>
      <c r="Y274">
        <v>0.15921716238394101</v>
      </c>
      <c r="Z274">
        <v>0.290555071821329</v>
      </c>
      <c r="AA274">
        <v>184.62114915469999</v>
      </c>
      <c r="AB274">
        <v>7.5785594832341197</v>
      </c>
      <c r="AC274">
        <v>1.4374313006219599</v>
      </c>
      <c r="AD274">
        <v>2.9140951369718402</v>
      </c>
      <c r="AE274">
        <v>1.21704414924608</v>
      </c>
      <c r="AF274">
        <v>109.6</v>
      </c>
      <c r="AG274">
        <v>2.52335079748254E-2</v>
      </c>
      <c r="AH274">
        <v>7.4889999999999999</v>
      </c>
      <c r="AI274">
        <v>4.2246703423225203</v>
      </c>
      <c r="AJ274">
        <v>-49418.553500000002</v>
      </c>
      <c r="AK274">
        <v>0.51596288855465899</v>
      </c>
      <c r="AL274">
        <v>19492619.611000001</v>
      </c>
      <c r="AM274">
        <v>1427.3329529499999</v>
      </c>
    </row>
    <row r="275" spans="1:39" ht="15" x14ac:dyDescent="0.25">
      <c r="A275" t="s">
        <v>447</v>
      </c>
      <c r="B275">
        <v>1413148.7</v>
      </c>
      <c r="C275">
        <v>0.63814630494941105</v>
      </c>
      <c r="D275">
        <v>1405186.6</v>
      </c>
      <c r="E275">
        <v>4.0359219026281099E-3</v>
      </c>
      <c r="F275">
        <v>0.69378235058386095</v>
      </c>
      <c r="G275">
        <v>88.95</v>
      </c>
      <c r="H275">
        <v>51.734797149999999</v>
      </c>
      <c r="I275">
        <v>4.4195000000000002</v>
      </c>
      <c r="J275">
        <v>-10.173500000000001</v>
      </c>
      <c r="K275">
        <v>15302.3637036372</v>
      </c>
      <c r="L275">
        <v>1373.674368</v>
      </c>
      <c r="M275">
        <v>1723.02526385487</v>
      </c>
      <c r="N275">
        <v>0.555205880241044</v>
      </c>
      <c r="O275">
        <v>0.16571586036174801</v>
      </c>
      <c r="P275">
        <v>2.8908389371650502E-3</v>
      </c>
      <c r="Q275">
        <v>12199.7426447895</v>
      </c>
      <c r="R275">
        <v>99.316999999999993</v>
      </c>
      <c r="S275">
        <v>62501.504752459303</v>
      </c>
      <c r="T275">
        <v>16.001288802521199</v>
      </c>
      <c r="U275">
        <v>13.831210850106199</v>
      </c>
      <c r="V275">
        <v>12.914999999999999</v>
      </c>
      <c r="W275">
        <v>106.36270754936101</v>
      </c>
      <c r="X275">
        <v>0.10703496831204901</v>
      </c>
      <c r="Y275">
        <v>0.207705243599769</v>
      </c>
      <c r="Z275">
        <v>0.31927809237564397</v>
      </c>
      <c r="AA275">
        <v>206.33052243135401</v>
      </c>
      <c r="AB275">
        <v>8.31703177616982</v>
      </c>
      <c r="AC275">
        <v>1.3860290381131599</v>
      </c>
      <c r="AD275">
        <v>3.57965433026986</v>
      </c>
      <c r="AE275">
        <v>1.4400180152276301</v>
      </c>
      <c r="AF275">
        <v>154.9</v>
      </c>
      <c r="AG275">
        <v>1.7624231222555301E-2</v>
      </c>
      <c r="AH275">
        <v>6.4504999999999999</v>
      </c>
      <c r="AI275">
        <v>4.2991200469245801</v>
      </c>
      <c r="AJ275">
        <v>-62226.043999999798</v>
      </c>
      <c r="AK275">
        <v>0.51430493023511104</v>
      </c>
      <c r="AL275">
        <v>21020464.789500002</v>
      </c>
      <c r="AM275">
        <v>1373.674368</v>
      </c>
    </row>
    <row r="276" spans="1:39" ht="15" x14ac:dyDescent="0.25">
      <c r="A276" t="s">
        <v>448</v>
      </c>
      <c r="B276">
        <v>633463.4</v>
      </c>
      <c r="C276">
        <v>0.46797798809993202</v>
      </c>
      <c r="D276">
        <v>602057.85</v>
      </c>
      <c r="E276">
        <v>4.7227853635502101E-3</v>
      </c>
      <c r="F276">
        <v>0.71810623298793896</v>
      </c>
      <c r="G276">
        <v>88.75</v>
      </c>
      <c r="H276">
        <v>46.698880500000001</v>
      </c>
      <c r="I276">
        <v>2.6345000000000001</v>
      </c>
      <c r="J276">
        <v>25.77</v>
      </c>
      <c r="K276">
        <v>14721.0500567213</v>
      </c>
      <c r="L276">
        <v>1503.7329164499999</v>
      </c>
      <c r="M276">
        <v>1875.5346190022501</v>
      </c>
      <c r="N276">
        <v>0.50883440275841096</v>
      </c>
      <c r="O276">
        <v>0.166203246710873</v>
      </c>
      <c r="P276">
        <v>2.9626505486874699E-3</v>
      </c>
      <c r="Q276">
        <v>11802.782689650499</v>
      </c>
      <c r="R276">
        <v>107.9395</v>
      </c>
      <c r="S276">
        <v>63229.483113225499</v>
      </c>
      <c r="T276">
        <v>16.1090240366131</v>
      </c>
      <c r="U276">
        <v>13.931257013882799</v>
      </c>
      <c r="V276">
        <v>12.0365</v>
      </c>
      <c r="W276">
        <v>124.93107767623501</v>
      </c>
      <c r="X276">
        <v>0.112387477300029</v>
      </c>
      <c r="Y276">
        <v>0.19303404975930799</v>
      </c>
      <c r="Z276">
        <v>0.309991979000454</v>
      </c>
      <c r="AA276">
        <v>201.682091734729</v>
      </c>
      <c r="AB276">
        <v>8.1889742940423904</v>
      </c>
      <c r="AC276">
        <v>1.50672854924227</v>
      </c>
      <c r="AD276">
        <v>3.5767688870863501</v>
      </c>
      <c r="AE276">
        <v>1.3086996866753</v>
      </c>
      <c r="AF276">
        <v>116.25</v>
      </c>
      <c r="AG276">
        <v>2.2218539176791501E-2</v>
      </c>
      <c r="AH276">
        <v>8.3785000000000007</v>
      </c>
      <c r="AI276">
        <v>4.5233039042109704</v>
      </c>
      <c r="AJ276">
        <v>-68781.110500000097</v>
      </c>
      <c r="AK276">
        <v>0.50302446409843904</v>
      </c>
      <c r="AL276">
        <v>22136527.535</v>
      </c>
      <c r="AM276">
        <v>1503.7329164499999</v>
      </c>
    </row>
    <row r="277" spans="1:39" ht="15" x14ac:dyDescent="0.25">
      <c r="A277" t="s">
        <v>449</v>
      </c>
      <c r="B277">
        <v>592787</v>
      </c>
      <c r="C277">
        <v>0.487670187002611</v>
      </c>
      <c r="D277">
        <v>523674.55</v>
      </c>
      <c r="E277">
        <v>1.37665059469942E-2</v>
      </c>
      <c r="F277">
        <v>0.69660520566666295</v>
      </c>
      <c r="G277">
        <v>70.900000000000006</v>
      </c>
      <c r="H277">
        <v>38.230080999999998</v>
      </c>
      <c r="I277">
        <v>0.93699999999999894</v>
      </c>
      <c r="J277">
        <v>85.233500000000006</v>
      </c>
      <c r="K277">
        <v>14399.798600419599</v>
      </c>
      <c r="L277">
        <v>1245.2185824999999</v>
      </c>
      <c r="M277">
        <v>1521.0764326885301</v>
      </c>
      <c r="N277">
        <v>0.41605168372115903</v>
      </c>
      <c r="O277">
        <v>0.13267222315163299</v>
      </c>
      <c r="P277">
        <v>1.18123638746774E-3</v>
      </c>
      <c r="Q277">
        <v>11788.2944053027</v>
      </c>
      <c r="R277">
        <v>85.614999999999995</v>
      </c>
      <c r="S277">
        <v>63358.299883198102</v>
      </c>
      <c r="T277">
        <v>16.819482567307102</v>
      </c>
      <c r="U277">
        <v>14.544397389476099</v>
      </c>
      <c r="V277">
        <v>9.4725000000000001</v>
      </c>
      <c r="W277">
        <v>131.4561712853</v>
      </c>
      <c r="X277">
        <v>0.109211031431884</v>
      </c>
      <c r="Y277">
        <v>0.19470072153293599</v>
      </c>
      <c r="Z277">
        <v>0.31147845920189998</v>
      </c>
      <c r="AA277">
        <v>187.355780967877</v>
      </c>
      <c r="AB277">
        <v>8.5155436330818493</v>
      </c>
      <c r="AC277">
        <v>1.5234361456483501</v>
      </c>
      <c r="AD277">
        <v>3.6817663970983099</v>
      </c>
      <c r="AE277">
        <v>1.31113253889049</v>
      </c>
      <c r="AF277">
        <v>106.45</v>
      </c>
      <c r="AG277">
        <v>2.00772323749288E-2</v>
      </c>
      <c r="AH277">
        <v>6.8879999999999999</v>
      </c>
      <c r="AI277">
        <v>4.6716462434377499</v>
      </c>
      <c r="AJ277">
        <v>-82427.961000000199</v>
      </c>
      <c r="AK277">
        <v>0.476855592093964</v>
      </c>
      <c r="AL277">
        <v>17930896.8015</v>
      </c>
      <c r="AM277">
        <v>1245.2185824999999</v>
      </c>
    </row>
    <row r="278" spans="1:39" ht="15" x14ac:dyDescent="0.25">
      <c r="A278" t="s">
        <v>450</v>
      </c>
      <c r="B278">
        <v>101014.6</v>
      </c>
      <c r="C278">
        <v>0.48587917137037001</v>
      </c>
      <c r="D278">
        <v>143876.29999999999</v>
      </c>
      <c r="E278">
        <v>8.82634748796296E-3</v>
      </c>
      <c r="F278">
        <v>0.73393519856282996</v>
      </c>
      <c r="G278">
        <v>54.6666666666667</v>
      </c>
      <c r="H278">
        <v>26.409565449999999</v>
      </c>
      <c r="I278">
        <v>6.2725</v>
      </c>
      <c r="J278">
        <v>-29.66</v>
      </c>
      <c r="K278">
        <v>17854.095317453899</v>
      </c>
      <c r="L278">
        <v>1076.0026749000001</v>
      </c>
      <c r="M278">
        <v>1499.77595123521</v>
      </c>
      <c r="N278">
        <v>0.93055227218004399</v>
      </c>
      <c r="O278">
        <v>0.187070340618537</v>
      </c>
      <c r="P278">
        <v>6.6323008915040397E-4</v>
      </c>
      <c r="Q278">
        <v>12809.2828156618</v>
      </c>
      <c r="R278">
        <v>86.721999999999994</v>
      </c>
      <c r="S278">
        <v>63640.810359539697</v>
      </c>
      <c r="T278">
        <v>14.7338622264247</v>
      </c>
      <c r="U278">
        <v>12.407493772053201</v>
      </c>
      <c r="V278">
        <v>11.4</v>
      </c>
      <c r="W278">
        <v>94.386199552631595</v>
      </c>
      <c r="X278">
        <v>0.104705394952206</v>
      </c>
      <c r="Y278">
        <v>0.19829585662452301</v>
      </c>
      <c r="Z278">
        <v>0.30562116068539902</v>
      </c>
      <c r="AA278">
        <v>226.64822838164901</v>
      </c>
      <c r="AB278">
        <v>9.0357785123553498</v>
      </c>
      <c r="AC278">
        <v>1.4675067586102799</v>
      </c>
      <c r="AD278">
        <v>4.0033544542040298</v>
      </c>
      <c r="AE278">
        <v>1.29013891867784</v>
      </c>
      <c r="AF278">
        <v>142.05000000000001</v>
      </c>
      <c r="AG278">
        <v>1.73658272225806E-2</v>
      </c>
      <c r="AH278">
        <v>5.53</v>
      </c>
      <c r="AI278">
        <v>3.77922958526828</v>
      </c>
      <c r="AJ278">
        <v>-116843.431</v>
      </c>
      <c r="AK278">
        <v>0.67643651542747696</v>
      </c>
      <c r="AL278">
        <v>19211054.319499999</v>
      </c>
      <c r="AM278">
        <v>1076.0026749000001</v>
      </c>
    </row>
    <row r="279" spans="1:39" ht="15" x14ac:dyDescent="0.25">
      <c r="A279" t="s">
        <v>451</v>
      </c>
      <c r="B279">
        <v>740395.65</v>
      </c>
      <c r="C279">
        <v>0.52731219187009704</v>
      </c>
      <c r="D279">
        <v>662393.25</v>
      </c>
      <c r="E279">
        <v>5.8367499427756601E-3</v>
      </c>
      <c r="F279">
        <v>0.68223315298137299</v>
      </c>
      <c r="G279">
        <v>74.349999999999994</v>
      </c>
      <c r="H279">
        <v>27.411709299999998</v>
      </c>
      <c r="I279">
        <v>1.1970000000000001</v>
      </c>
      <c r="J279">
        <v>54.221499999999999</v>
      </c>
      <c r="K279">
        <v>14590.736578325001</v>
      </c>
      <c r="L279">
        <v>974.85043829999995</v>
      </c>
      <c r="M279">
        <v>1180.74349026299</v>
      </c>
      <c r="N279">
        <v>0.33102791512588098</v>
      </c>
      <c r="O279">
        <v>0.11116733541094199</v>
      </c>
      <c r="P279">
        <v>1.43768243305513E-3</v>
      </c>
      <c r="Q279">
        <v>12046.465693689301</v>
      </c>
      <c r="R279">
        <v>67.831500000000005</v>
      </c>
      <c r="S279">
        <v>62007.222580954302</v>
      </c>
      <c r="T279">
        <v>16.1127204912172</v>
      </c>
      <c r="U279">
        <v>14.371647955595799</v>
      </c>
      <c r="V279">
        <v>9.5525000000000002</v>
      </c>
      <c r="W279">
        <v>102.051864778854</v>
      </c>
      <c r="X279">
        <v>0.114212135992106</v>
      </c>
      <c r="Y279">
        <v>0.194452244350898</v>
      </c>
      <c r="Z279">
        <v>0.311991112365334</v>
      </c>
      <c r="AA279">
        <v>198.629186993719</v>
      </c>
      <c r="AB279">
        <v>7.6152355206672402</v>
      </c>
      <c r="AC279">
        <v>1.3921205290916501</v>
      </c>
      <c r="AD279">
        <v>3.5199854493341198</v>
      </c>
      <c r="AE279">
        <v>1.4858221150792099</v>
      </c>
      <c r="AF279">
        <v>98.2</v>
      </c>
      <c r="AG279">
        <v>2.1266970616298401E-2</v>
      </c>
      <c r="AH279">
        <v>5.6230000000000002</v>
      </c>
      <c r="AI279">
        <v>5.0464794448454304</v>
      </c>
      <c r="AJ279">
        <v>-17054.447499999998</v>
      </c>
      <c r="AK279">
        <v>0.49409117652955598</v>
      </c>
      <c r="AL279">
        <v>14223785.9485</v>
      </c>
      <c r="AM279">
        <v>974.85043829999995</v>
      </c>
    </row>
    <row r="280" spans="1:39" ht="15" x14ac:dyDescent="0.25">
      <c r="A280" t="s">
        <v>452</v>
      </c>
      <c r="B280">
        <v>1307761.95</v>
      </c>
      <c r="C280">
        <v>0.63936021995802805</v>
      </c>
      <c r="D280">
        <v>1294871.1000000001</v>
      </c>
      <c r="E280">
        <v>4.2379116770715304E-3</v>
      </c>
      <c r="F280">
        <v>0.69663713270525396</v>
      </c>
      <c r="G280">
        <v>86</v>
      </c>
      <c r="H280">
        <v>50.602110949999997</v>
      </c>
      <c r="I280">
        <v>4.2915000000000001</v>
      </c>
      <c r="J280">
        <v>-12.045500000000001</v>
      </c>
      <c r="K280">
        <v>15495.948951959301</v>
      </c>
      <c r="L280">
        <v>1368.7524362500001</v>
      </c>
      <c r="M280">
        <v>1710.1469528901</v>
      </c>
      <c r="N280">
        <v>0.55599336592596305</v>
      </c>
      <c r="O280">
        <v>0.16572141622736</v>
      </c>
      <c r="P280">
        <v>2.68527058119419E-3</v>
      </c>
      <c r="Q280">
        <v>12402.5118684423</v>
      </c>
      <c r="R280">
        <v>98.915000000000006</v>
      </c>
      <c r="S280">
        <v>62135.192164990098</v>
      </c>
      <c r="T280">
        <v>15.978365263104701</v>
      </c>
      <c r="U280">
        <v>13.837663006116401</v>
      </c>
      <c r="V280">
        <v>12.6675</v>
      </c>
      <c r="W280">
        <v>108.052294158279</v>
      </c>
      <c r="X280">
        <v>0.1061244741033</v>
      </c>
      <c r="Y280">
        <v>0.20960332449060201</v>
      </c>
      <c r="Z280">
        <v>0.32077492357567899</v>
      </c>
      <c r="AA280">
        <v>209.92002818800501</v>
      </c>
      <c r="AB280">
        <v>8.4180517024848402</v>
      </c>
      <c r="AC280">
        <v>1.3519498932493801</v>
      </c>
      <c r="AD280">
        <v>3.61391968532191</v>
      </c>
      <c r="AE280">
        <v>1.5130812174886401</v>
      </c>
      <c r="AF280">
        <v>159.35</v>
      </c>
      <c r="AG280">
        <v>1.2295825052631E-2</v>
      </c>
      <c r="AH280">
        <v>6.0259999999999998</v>
      </c>
      <c r="AI280">
        <v>4.3249301068088597</v>
      </c>
      <c r="AJ280">
        <v>-61230.866499999902</v>
      </c>
      <c r="AK280">
        <v>0.51128331116990799</v>
      </c>
      <c r="AL280">
        <v>21210117.879999999</v>
      </c>
      <c r="AM280">
        <v>1368.7524362500001</v>
      </c>
    </row>
    <row r="281" spans="1:39" ht="15" x14ac:dyDescent="0.25">
      <c r="A281" t="s">
        <v>453</v>
      </c>
      <c r="B281">
        <v>1011319.45</v>
      </c>
      <c r="C281">
        <v>0.68144983292760797</v>
      </c>
      <c r="D281">
        <v>1037904.65</v>
      </c>
      <c r="E281">
        <v>4.0364033263095601E-3</v>
      </c>
      <c r="F281">
        <v>0.68713062977639505</v>
      </c>
      <c r="G281">
        <v>81.099999999999994</v>
      </c>
      <c r="H281">
        <v>43.659772750000002</v>
      </c>
      <c r="I281">
        <v>3.4289999999999998</v>
      </c>
      <c r="J281">
        <v>-9.0414999999999797</v>
      </c>
      <c r="K281">
        <v>15521.0387178128</v>
      </c>
      <c r="L281">
        <v>1297.5600874500001</v>
      </c>
      <c r="M281">
        <v>1612.51662229158</v>
      </c>
      <c r="N281">
        <v>0.50844273080757996</v>
      </c>
      <c r="O281">
        <v>0.16640482274260801</v>
      </c>
      <c r="P281">
        <v>2.7248190540048798E-3</v>
      </c>
      <c r="Q281">
        <v>12489.471474333899</v>
      </c>
      <c r="R281">
        <v>93.322999999999993</v>
      </c>
      <c r="S281">
        <v>65240.609785369103</v>
      </c>
      <c r="T281">
        <v>16.225903582182301</v>
      </c>
      <c r="U281">
        <v>13.9039688763756</v>
      </c>
      <c r="V281">
        <v>13.315</v>
      </c>
      <c r="W281">
        <v>97.451001686068395</v>
      </c>
      <c r="X281">
        <v>0.113477077489702</v>
      </c>
      <c r="Y281">
        <v>0.194780726829937</v>
      </c>
      <c r="Z281">
        <v>0.31256666298081398</v>
      </c>
      <c r="AA281">
        <v>202.30342512759799</v>
      </c>
      <c r="AB281">
        <v>8.2892245587014308</v>
      </c>
      <c r="AC281">
        <v>1.4520102925381</v>
      </c>
      <c r="AD281">
        <v>3.60407686679872</v>
      </c>
      <c r="AE281">
        <v>1.5636975085237099</v>
      </c>
      <c r="AF281">
        <v>173.65</v>
      </c>
      <c r="AG281">
        <v>1.83303512284703E-2</v>
      </c>
      <c r="AH281">
        <v>5.1014999999999997</v>
      </c>
      <c r="AI281">
        <v>4.6319373841812501</v>
      </c>
      <c r="AJ281">
        <v>-55567.373000000298</v>
      </c>
      <c r="AK281">
        <v>0.52541647283884696</v>
      </c>
      <c r="AL281">
        <v>20139480.355999999</v>
      </c>
      <c r="AM281">
        <v>1297.5600874500001</v>
      </c>
    </row>
    <row r="282" spans="1:39" ht="15" x14ac:dyDescent="0.25">
      <c r="A282" t="s">
        <v>454</v>
      </c>
      <c r="B282">
        <v>439100.7</v>
      </c>
      <c r="C282">
        <v>0.62722283599485795</v>
      </c>
      <c r="D282">
        <v>445285.15</v>
      </c>
      <c r="E282">
        <v>2.73213891992953E-3</v>
      </c>
      <c r="F282">
        <v>0.67231146515589901</v>
      </c>
      <c r="G282">
        <v>44.55</v>
      </c>
      <c r="H282">
        <v>16.58557265</v>
      </c>
      <c r="I282">
        <v>0.75600000000000001</v>
      </c>
      <c r="J282">
        <v>48.0505</v>
      </c>
      <c r="K282">
        <v>15905.102025344901</v>
      </c>
      <c r="L282">
        <v>739.03363960000001</v>
      </c>
      <c r="M282">
        <v>895.88122348781496</v>
      </c>
      <c r="N282">
        <v>0.41876548409556302</v>
      </c>
      <c r="O282">
        <v>0.15691511101276301</v>
      </c>
      <c r="P282">
        <v>3.6193134610864601E-3</v>
      </c>
      <c r="Q282">
        <v>13120.495362363001</v>
      </c>
      <c r="R282">
        <v>56.659500000000001</v>
      </c>
      <c r="S282">
        <v>63288.574722685502</v>
      </c>
      <c r="T282">
        <v>15.6787476063149</v>
      </c>
      <c r="U282">
        <v>13.0434197195528</v>
      </c>
      <c r="V282">
        <v>8.0295000000000005</v>
      </c>
      <c r="W282">
        <v>92.0398081574195</v>
      </c>
      <c r="X282">
        <v>0.116411461691782</v>
      </c>
      <c r="Y282">
        <v>0.181367217485917</v>
      </c>
      <c r="Z282">
        <v>0.30143078466455397</v>
      </c>
      <c r="AA282">
        <v>216.99675279571699</v>
      </c>
      <c r="AB282">
        <v>8.8506101002756807</v>
      </c>
      <c r="AC282">
        <v>1.4213665983030299</v>
      </c>
      <c r="AD282">
        <v>3.3801335429347099</v>
      </c>
      <c r="AE282">
        <v>1.3890763914633999</v>
      </c>
      <c r="AF282">
        <v>108.2</v>
      </c>
      <c r="AG282">
        <v>1.94832171961913E-2</v>
      </c>
      <c r="AH282">
        <v>3.7759999999999998</v>
      </c>
      <c r="AI282">
        <v>4.5471837262138299</v>
      </c>
      <c r="AJ282">
        <v>-31246.627</v>
      </c>
      <c r="AK282">
        <v>0.54791709736762895</v>
      </c>
      <c r="AL282">
        <v>11754405.437999999</v>
      </c>
      <c r="AM282">
        <v>739.03363960000001</v>
      </c>
    </row>
    <row r="283" spans="1:39" ht="15" x14ac:dyDescent="0.25">
      <c r="A283" t="s">
        <v>455</v>
      </c>
      <c r="B283">
        <v>608008.55000000005</v>
      </c>
      <c r="C283">
        <v>0.53160920075337903</v>
      </c>
      <c r="D283">
        <v>593492.19999999995</v>
      </c>
      <c r="E283">
        <v>1.3989104692698999E-2</v>
      </c>
      <c r="F283">
        <v>0.67313860843117801</v>
      </c>
      <c r="G283">
        <v>51</v>
      </c>
      <c r="H283">
        <v>21.660955149999999</v>
      </c>
      <c r="I283">
        <v>1.462</v>
      </c>
      <c r="J283">
        <v>48.598500000000001</v>
      </c>
      <c r="K283">
        <v>15533.9105848819</v>
      </c>
      <c r="L283">
        <v>830.45383685000002</v>
      </c>
      <c r="M283">
        <v>997.980826867009</v>
      </c>
      <c r="N283">
        <v>0.357028906055322</v>
      </c>
      <c r="O283">
        <v>0.13147408315210299</v>
      </c>
      <c r="P283">
        <v>1.63321907831101E-3</v>
      </c>
      <c r="Q283">
        <v>12926.296076246301</v>
      </c>
      <c r="R283">
        <v>62.753500000000003</v>
      </c>
      <c r="S283">
        <v>62523.287800680402</v>
      </c>
      <c r="T283">
        <v>16.153680671197598</v>
      </c>
      <c r="U283">
        <v>13.2335859649263</v>
      </c>
      <c r="V283">
        <v>9.3119999999999994</v>
      </c>
      <c r="W283">
        <v>89.181039180627096</v>
      </c>
      <c r="X283">
        <v>0.111827351294684</v>
      </c>
      <c r="Y283">
        <v>0.18969933640161801</v>
      </c>
      <c r="Z283">
        <v>0.306089754685897</v>
      </c>
      <c r="AA283">
        <v>209.56137749946299</v>
      </c>
      <c r="AB283">
        <v>8.06654472578313</v>
      </c>
      <c r="AC283">
        <v>1.4232645783611599</v>
      </c>
      <c r="AD283">
        <v>3.5729787213258799</v>
      </c>
      <c r="AE283">
        <v>1.31028277247761</v>
      </c>
      <c r="AF283">
        <v>105.4</v>
      </c>
      <c r="AG283">
        <v>2.3686273588658099E-2</v>
      </c>
      <c r="AH283">
        <v>4.4625000000000004</v>
      </c>
      <c r="AI283">
        <v>5.39502006409149</v>
      </c>
      <c r="AJ283">
        <v>-41363.815499999997</v>
      </c>
      <c r="AK283">
        <v>0.50655969757465102</v>
      </c>
      <c r="AL283">
        <v>12900195.646500001</v>
      </c>
      <c r="AM283">
        <v>830.45383685000002</v>
      </c>
    </row>
    <row r="284" spans="1:39" ht="15" x14ac:dyDescent="0.25">
      <c r="A284" t="s">
        <v>456</v>
      </c>
      <c r="B284">
        <v>613974.35</v>
      </c>
      <c r="C284">
        <v>0.59523818878941304</v>
      </c>
      <c r="D284">
        <v>602988.15</v>
      </c>
      <c r="E284">
        <v>1.45188298900046E-2</v>
      </c>
      <c r="F284">
        <v>0.66449023026320697</v>
      </c>
      <c r="G284">
        <v>54</v>
      </c>
      <c r="H284">
        <v>26.189882950000001</v>
      </c>
      <c r="I284">
        <v>0.92300000000000004</v>
      </c>
      <c r="J284">
        <v>43.520499999999998</v>
      </c>
      <c r="K284">
        <v>16638.9148946471</v>
      </c>
      <c r="L284">
        <v>1062.0119133000001</v>
      </c>
      <c r="M284">
        <v>1301.50340197593</v>
      </c>
      <c r="N284">
        <v>0.47022351994928402</v>
      </c>
      <c r="O284">
        <v>0.150057386507851</v>
      </c>
      <c r="P284">
        <v>1.34711332526819E-3</v>
      </c>
      <c r="Q284">
        <v>13577.164543459799</v>
      </c>
      <c r="R284">
        <v>81.194000000000003</v>
      </c>
      <c r="S284">
        <v>64012.8708402099</v>
      </c>
      <c r="T284">
        <v>16.0923220927655</v>
      </c>
      <c r="U284">
        <v>13.079930946868</v>
      </c>
      <c r="V284">
        <v>10.112</v>
      </c>
      <c r="W284">
        <v>105.02491231210399</v>
      </c>
      <c r="X284">
        <v>0.110418544499318</v>
      </c>
      <c r="Y284">
        <v>0.20259408276750901</v>
      </c>
      <c r="Z284">
        <v>0.31687218069386702</v>
      </c>
      <c r="AA284">
        <v>201.552164640863</v>
      </c>
      <c r="AB284">
        <v>10.086168610442</v>
      </c>
      <c r="AC284">
        <v>1.5240739231061</v>
      </c>
      <c r="AD284">
        <v>3.7427517836887301</v>
      </c>
      <c r="AE284">
        <v>1.4870498902485201</v>
      </c>
      <c r="AF284">
        <v>150.80000000000001</v>
      </c>
      <c r="AG284">
        <v>9.5574272705298696E-3</v>
      </c>
      <c r="AH284">
        <v>4.9180000000000001</v>
      </c>
      <c r="AI284">
        <v>4.9283848273249404</v>
      </c>
      <c r="AJ284">
        <v>-63755.610500000003</v>
      </c>
      <c r="AK284">
        <v>0.48351230989277999</v>
      </c>
      <c r="AL284">
        <v>17670725.842500001</v>
      </c>
      <c r="AM284">
        <v>1062.0119133000001</v>
      </c>
    </row>
    <row r="285" spans="1:39" ht="15" x14ac:dyDescent="0.25">
      <c r="A285" t="s">
        <v>457</v>
      </c>
      <c r="B285">
        <v>135427.73684210499</v>
      </c>
      <c r="C285">
        <v>0.50930053889626703</v>
      </c>
      <c r="D285">
        <v>-47935.473684210498</v>
      </c>
      <c r="E285">
        <v>5.4319774702333099E-3</v>
      </c>
      <c r="F285">
        <v>0.73241448369400797</v>
      </c>
      <c r="G285">
        <v>42.75</v>
      </c>
      <c r="H285">
        <v>48.299937249999999</v>
      </c>
      <c r="I285">
        <v>2.5760000000000001</v>
      </c>
      <c r="J285">
        <v>60.238</v>
      </c>
      <c r="K285">
        <v>14538.091792020499</v>
      </c>
      <c r="L285">
        <v>1351.8033273999999</v>
      </c>
      <c r="M285">
        <v>1630.61196034663</v>
      </c>
      <c r="N285">
        <v>0.35666097847037997</v>
      </c>
      <c r="O285">
        <v>0.118921275929388</v>
      </c>
      <c r="P285">
        <v>5.1754605186955698E-3</v>
      </c>
      <c r="Q285">
        <v>12052.310013917901</v>
      </c>
      <c r="R285">
        <v>91.347999999999999</v>
      </c>
      <c r="S285">
        <v>68944.177973245198</v>
      </c>
      <c r="T285">
        <v>16.084095984586401</v>
      </c>
      <c r="U285">
        <v>14.7983899746026</v>
      </c>
      <c r="V285">
        <v>11.7285</v>
      </c>
      <c r="W285">
        <v>115.257989291043</v>
      </c>
      <c r="X285">
        <v>0.11710231840051601</v>
      </c>
      <c r="Y285">
        <v>0.158087164358268</v>
      </c>
      <c r="Z285">
        <v>0.280145306373906</v>
      </c>
      <c r="AA285">
        <v>197.75750257559201</v>
      </c>
      <c r="AB285">
        <v>8.3856775474438301</v>
      </c>
      <c r="AC285">
        <v>1.3461857709173199</v>
      </c>
      <c r="AD285">
        <v>3.8105715274329302</v>
      </c>
      <c r="AE285">
        <v>1.00360511396523</v>
      </c>
      <c r="AF285">
        <v>25.75</v>
      </c>
      <c r="AG285">
        <v>3.4231634859970397E-2</v>
      </c>
      <c r="AH285">
        <v>30.512499999999999</v>
      </c>
      <c r="AI285">
        <v>4.5622218555328802</v>
      </c>
      <c r="AJ285">
        <v>33921.280500000001</v>
      </c>
      <c r="AK285">
        <v>0.45236548414392302</v>
      </c>
      <c r="AL285">
        <v>19652640.8585</v>
      </c>
      <c r="AM285">
        <v>1351.8033273999999</v>
      </c>
    </row>
    <row r="286" spans="1:39" ht="15" x14ac:dyDescent="0.25">
      <c r="A286" t="s">
        <v>458</v>
      </c>
      <c r="B286">
        <v>776696.2</v>
      </c>
      <c r="C286">
        <v>0.41631965443228802</v>
      </c>
      <c r="D286">
        <v>341942.75</v>
      </c>
      <c r="E286">
        <v>3.0384419089324599E-3</v>
      </c>
      <c r="F286">
        <v>0.76302354610283996</v>
      </c>
      <c r="G286">
        <v>62.157894736842103</v>
      </c>
      <c r="H286">
        <v>37.569742750000003</v>
      </c>
      <c r="I286">
        <v>2.5034999999999998</v>
      </c>
      <c r="J286">
        <v>-11.372999999999999</v>
      </c>
      <c r="K286">
        <v>15074.0596609898</v>
      </c>
      <c r="L286">
        <v>2413.7481539999999</v>
      </c>
      <c r="M286">
        <v>2860.38406913065</v>
      </c>
      <c r="N286">
        <v>0.16322716995022499</v>
      </c>
      <c r="O286">
        <v>0.103706638049696</v>
      </c>
      <c r="P286">
        <v>1.40727443721537E-2</v>
      </c>
      <c r="Q286">
        <v>12720.3140559577</v>
      </c>
      <c r="R286">
        <v>154.72900000000001</v>
      </c>
      <c r="S286">
        <v>79631.902196744006</v>
      </c>
      <c r="T286">
        <v>17.519017120255398</v>
      </c>
      <c r="U286">
        <v>15.5998433002217</v>
      </c>
      <c r="V286">
        <v>17.561</v>
      </c>
      <c r="W286">
        <v>137.44935675644899</v>
      </c>
      <c r="X286">
        <v>0.116442825219741</v>
      </c>
      <c r="Y286">
        <v>0.150183110040677</v>
      </c>
      <c r="Z286">
        <v>0.27165752505295299</v>
      </c>
      <c r="AA286">
        <v>191.03739105335001</v>
      </c>
      <c r="AB286">
        <v>8.8265596173545404</v>
      </c>
      <c r="AC286">
        <v>1.3203278913566601</v>
      </c>
      <c r="AD286">
        <v>3.3795709280622699</v>
      </c>
      <c r="AE286">
        <v>0.97097074943478401</v>
      </c>
      <c r="AF286">
        <v>29.55</v>
      </c>
      <c r="AG286">
        <v>8.9760860194469994E-2</v>
      </c>
      <c r="AH286">
        <v>67.019499999999994</v>
      </c>
      <c r="AI286">
        <v>5.4131204616064297</v>
      </c>
      <c r="AJ286">
        <v>59019.4485000001</v>
      </c>
      <c r="AK286">
        <v>0.35066578403642701</v>
      </c>
      <c r="AL286">
        <v>36384983.68</v>
      </c>
      <c r="AM286">
        <v>2413.7481539999999</v>
      </c>
    </row>
    <row r="287" spans="1:39" ht="15" x14ac:dyDescent="0.25">
      <c r="A287" t="s">
        <v>459</v>
      </c>
      <c r="B287">
        <v>985670.05</v>
      </c>
      <c r="C287">
        <v>0.401810915040275</v>
      </c>
      <c r="D287">
        <v>797731.7</v>
      </c>
      <c r="E287">
        <v>1.5863238600656701E-3</v>
      </c>
      <c r="F287">
        <v>0.79171464417739801</v>
      </c>
      <c r="G287">
        <v>142.19999999999999</v>
      </c>
      <c r="H287">
        <v>85.987909250000001</v>
      </c>
      <c r="I287">
        <v>5.7705000000000002</v>
      </c>
      <c r="J287">
        <v>-28.532499999999999</v>
      </c>
      <c r="K287">
        <v>14314.961530304699</v>
      </c>
      <c r="L287">
        <v>4074.3603453999999</v>
      </c>
      <c r="M287">
        <v>4932.7639301153904</v>
      </c>
      <c r="N287">
        <v>0.24484533109014001</v>
      </c>
      <c r="O287">
        <v>0.12877925174006399</v>
      </c>
      <c r="P287">
        <v>1.89232422058709E-2</v>
      </c>
      <c r="Q287">
        <v>11823.860300494</v>
      </c>
      <c r="R287">
        <v>257.07350000000002</v>
      </c>
      <c r="S287">
        <v>77181.442830552303</v>
      </c>
      <c r="T287">
        <v>15.2462233563553</v>
      </c>
      <c r="U287">
        <v>15.8490095066197</v>
      </c>
      <c r="V287">
        <v>27.615500000000001</v>
      </c>
      <c r="W287">
        <v>147.538894656986</v>
      </c>
      <c r="X287">
        <v>0.116642693827473</v>
      </c>
      <c r="Y287">
        <v>0.16577309160843601</v>
      </c>
      <c r="Z287">
        <v>0.28943632090115701</v>
      </c>
      <c r="AA287">
        <v>165.03972231105701</v>
      </c>
      <c r="AB287">
        <v>7.3945271375678097</v>
      </c>
      <c r="AC287">
        <v>1.2406611775805201</v>
      </c>
      <c r="AD287">
        <v>3.4926731816320902</v>
      </c>
      <c r="AE287">
        <v>0.89337591893785195</v>
      </c>
      <c r="AF287">
        <v>27.75</v>
      </c>
      <c r="AG287">
        <v>9.0662522168154E-2</v>
      </c>
      <c r="AH287">
        <v>90.646500000000003</v>
      </c>
      <c r="AI287">
        <v>4.7791838936114797</v>
      </c>
      <c r="AJ287">
        <v>157137.125</v>
      </c>
      <c r="AK287">
        <v>0.41661106706664303</v>
      </c>
      <c r="AL287">
        <v>58324311.604999997</v>
      </c>
      <c r="AM287">
        <v>4074.3603453999999</v>
      </c>
    </row>
    <row r="288" spans="1:39" ht="15" x14ac:dyDescent="0.25">
      <c r="A288" t="s">
        <v>460</v>
      </c>
      <c r="B288">
        <v>1893278</v>
      </c>
      <c r="C288">
        <v>0.476380295518956</v>
      </c>
      <c r="D288">
        <v>1651495.5</v>
      </c>
      <c r="E288">
        <v>2.70009509674724E-3</v>
      </c>
      <c r="F288">
        <v>0.76203515292748403</v>
      </c>
      <c r="G288">
        <v>36.799999999999997</v>
      </c>
      <c r="H288">
        <v>17.434844399999999</v>
      </c>
      <c r="I288">
        <v>0.71799999999999997</v>
      </c>
      <c r="J288">
        <v>-3.8109999999999999</v>
      </c>
      <c r="K288">
        <v>17650.886411061099</v>
      </c>
      <c r="L288">
        <v>2889.3643449000001</v>
      </c>
      <c r="M288">
        <v>3436.83184425224</v>
      </c>
      <c r="N288">
        <v>9.2881640722706493E-2</v>
      </c>
      <c r="O288">
        <v>0.129651423144756</v>
      </c>
      <c r="P288">
        <v>2.2884469491260499E-2</v>
      </c>
      <c r="Q288">
        <v>14839.2019636609</v>
      </c>
      <c r="R288">
        <v>196.84</v>
      </c>
      <c r="S288">
        <v>87673.561415362696</v>
      </c>
      <c r="T288">
        <v>16.6480390164601</v>
      </c>
      <c r="U288">
        <v>14.678745909876</v>
      </c>
      <c r="V288">
        <v>21.158999999999999</v>
      </c>
      <c r="W288">
        <v>136.55486293775701</v>
      </c>
      <c r="X288">
        <v>0.117872140722623</v>
      </c>
      <c r="Y288">
        <v>0.14156188683144899</v>
      </c>
      <c r="Z288">
        <v>0.26339380837719201</v>
      </c>
      <c r="AA288">
        <v>180.49215597212901</v>
      </c>
      <c r="AB288">
        <v>8.0877851061039205</v>
      </c>
      <c r="AC288">
        <v>1.4798422688374999</v>
      </c>
      <c r="AD288">
        <v>3.5393293482204302</v>
      </c>
      <c r="AE288">
        <v>0.78596828299702304</v>
      </c>
      <c r="AF288">
        <v>11</v>
      </c>
      <c r="AG288">
        <v>0.19843382923830599</v>
      </c>
      <c r="AH288">
        <v>104.7825</v>
      </c>
      <c r="AI288">
        <v>6.6179433316018503</v>
      </c>
      <c r="AJ288">
        <v>114259.60625</v>
      </c>
      <c r="AK288">
        <v>0.27995046395468798</v>
      </c>
      <c r="AL288">
        <v>50999841.851999998</v>
      </c>
      <c r="AM288">
        <v>2889.3643449000001</v>
      </c>
    </row>
    <row r="289" spans="1:39" ht="15" x14ac:dyDescent="0.25">
      <c r="A289" t="s">
        <v>461</v>
      </c>
      <c r="B289">
        <v>1694997.35</v>
      </c>
      <c r="C289">
        <v>0.54496444503834995</v>
      </c>
      <c r="D289">
        <v>1771325.5</v>
      </c>
      <c r="E289">
        <v>6.65506685694828E-3</v>
      </c>
      <c r="F289">
        <v>0.710132032868665</v>
      </c>
      <c r="G289">
        <v>41.3888888888889</v>
      </c>
      <c r="H289">
        <v>144.88623695000001</v>
      </c>
      <c r="I289">
        <v>74.311999999999998</v>
      </c>
      <c r="J289">
        <v>1.20399999999999</v>
      </c>
      <c r="K289">
        <v>18199.945363619699</v>
      </c>
      <c r="L289">
        <v>1594.0922411500001</v>
      </c>
      <c r="M289">
        <v>2214.8501612651698</v>
      </c>
      <c r="N289">
        <v>0.763225745407487</v>
      </c>
      <c r="O289">
        <v>0.18045924271137001</v>
      </c>
      <c r="P289">
        <v>7.2607558497682204E-2</v>
      </c>
      <c r="Q289">
        <v>13099.031347984001</v>
      </c>
      <c r="R289">
        <v>126.434</v>
      </c>
      <c r="S289">
        <v>69141.325739120803</v>
      </c>
      <c r="T289">
        <v>12.868374013319199</v>
      </c>
      <c r="U289">
        <v>12.6080978308841</v>
      </c>
      <c r="V289">
        <v>18.3385</v>
      </c>
      <c r="W289">
        <v>86.925988556861299</v>
      </c>
      <c r="X289">
        <v>0.11764873072594501</v>
      </c>
      <c r="Y289">
        <v>0.14240722691677901</v>
      </c>
      <c r="Z289">
        <v>0.26433968572002497</v>
      </c>
      <c r="AA289">
        <v>214.36670424634801</v>
      </c>
      <c r="AB289">
        <v>7.7029050644635397</v>
      </c>
      <c r="AC289">
        <v>1.4765668208766101</v>
      </c>
      <c r="AD289">
        <v>3.0239689403878001</v>
      </c>
      <c r="AE289">
        <v>0.71453248661808699</v>
      </c>
      <c r="AF289">
        <v>9</v>
      </c>
      <c r="AG289">
        <v>0.10944221578829701</v>
      </c>
      <c r="AH289">
        <v>88.199444444444396</v>
      </c>
      <c r="AI289">
        <v>3.8225086913516799</v>
      </c>
      <c r="AJ289">
        <v>45583.747058823501</v>
      </c>
      <c r="AK289">
        <v>0.50671837706869904</v>
      </c>
      <c r="AL289">
        <v>29012391.693500001</v>
      </c>
      <c r="AM289">
        <v>1594.0922411500001</v>
      </c>
    </row>
    <row r="290" spans="1:39" ht="15" x14ac:dyDescent="0.25">
      <c r="A290" t="s">
        <v>462</v>
      </c>
      <c r="B290">
        <v>3386490.6</v>
      </c>
      <c r="C290">
        <v>0.41158602692878898</v>
      </c>
      <c r="D290">
        <v>3161456</v>
      </c>
      <c r="E290">
        <v>2.08873533641382E-3</v>
      </c>
      <c r="F290">
        <v>0.79131019724004703</v>
      </c>
      <c r="G290">
        <v>143.25</v>
      </c>
      <c r="H290">
        <v>96.60439255</v>
      </c>
      <c r="I290">
        <v>4.99</v>
      </c>
      <c r="J290">
        <v>-19.366</v>
      </c>
      <c r="K290">
        <v>15671.497887325801</v>
      </c>
      <c r="L290">
        <v>5872.7530684499998</v>
      </c>
      <c r="M290">
        <v>7248.8557808731703</v>
      </c>
      <c r="N290">
        <v>0.215070425876659</v>
      </c>
      <c r="O290">
        <v>0.131873239309277</v>
      </c>
      <c r="P290">
        <v>5.9463129188261299E-2</v>
      </c>
      <c r="Q290">
        <v>12696.4641161496</v>
      </c>
      <c r="R290">
        <v>370.46199999999999</v>
      </c>
      <c r="S290">
        <v>84816.357797830802</v>
      </c>
      <c r="T290">
        <v>15.879361445978301</v>
      </c>
      <c r="U290">
        <v>15.8525113735012</v>
      </c>
      <c r="V290">
        <v>37.115000000000002</v>
      </c>
      <c r="W290">
        <v>158.23125605415601</v>
      </c>
      <c r="X290">
        <v>0.11647142704937501</v>
      </c>
      <c r="Y290">
        <v>0.14882160068049199</v>
      </c>
      <c r="Z290">
        <v>0.27112254725593499</v>
      </c>
      <c r="AA290">
        <v>165.54719544109801</v>
      </c>
      <c r="AB290">
        <v>8.0063742594509204</v>
      </c>
      <c r="AC290">
        <v>1.40856243066111</v>
      </c>
      <c r="AD290">
        <v>3.4122143690436402</v>
      </c>
      <c r="AE290">
        <v>0.95453082760766395</v>
      </c>
      <c r="AF290">
        <v>25</v>
      </c>
      <c r="AG290">
        <v>8.52370552407338E-2</v>
      </c>
      <c r="AH290">
        <v>139.66849999999999</v>
      </c>
      <c r="AI290">
        <v>4.7715199007830504</v>
      </c>
      <c r="AJ290">
        <v>258695.02199999901</v>
      </c>
      <c r="AK290">
        <v>0.395086658990291</v>
      </c>
      <c r="AL290">
        <v>92034837.305000007</v>
      </c>
      <c r="AM290">
        <v>5872.7530684499998</v>
      </c>
    </row>
    <row r="291" spans="1:39" ht="15" x14ac:dyDescent="0.25">
      <c r="A291" t="s">
        <v>463</v>
      </c>
      <c r="B291">
        <v>704666.9</v>
      </c>
      <c r="C291">
        <v>0.53905009567794204</v>
      </c>
      <c r="D291">
        <v>741837.3</v>
      </c>
      <c r="E291">
        <v>1.5732087425510102E-2</v>
      </c>
      <c r="F291">
        <v>0.65834992084357102</v>
      </c>
      <c r="G291">
        <v>53.4</v>
      </c>
      <c r="H291">
        <v>23.187174049999999</v>
      </c>
      <c r="I291">
        <v>0.998</v>
      </c>
      <c r="J291">
        <v>26.234000000000002</v>
      </c>
      <c r="K291">
        <v>16670.6244529055</v>
      </c>
      <c r="L291">
        <v>813.21673424999994</v>
      </c>
      <c r="M291">
        <v>992.29456878817803</v>
      </c>
      <c r="N291">
        <v>0.44942055648555401</v>
      </c>
      <c r="O291">
        <v>0.145683622041131</v>
      </c>
      <c r="P291">
        <v>1.32390426150407E-3</v>
      </c>
      <c r="Q291">
        <v>13662.1031716983</v>
      </c>
      <c r="R291">
        <v>60.951000000000001</v>
      </c>
      <c r="S291">
        <v>62868.0093189611</v>
      </c>
      <c r="T291">
        <v>17.1875769060393</v>
      </c>
      <c r="U291">
        <v>13.3421393291332</v>
      </c>
      <c r="V291">
        <v>8.6940000000000008</v>
      </c>
      <c r="W291">
        <v>93.537696601104201</v>
      </c>
      <c r="X291">
        <v>0.113501485566916</v>
      </c>
      <c r="Y291">
        <v>0.19338684241920501</v>
      </c>
      <c r="Z291">
        <v>0.31099355128447398</v>
      </c>
      <c r="AA291">
        <v>229.68544808938799</v>
      </c>
      <c r="AB291">
        <v>9.2515736354362197</v>
      </c>
      <c r="AC291">
        <v>1.35201400762003</v>
      </c>
      <c r="AD291">
        <v>3.2538534901668501</v>
      </c>
      <c r="AE291">
        <v>1.45420927500888</v>
      </c>
      <c r="AF291">
        <v>121.4</v>
      </c>
      <c r="AG291">
        <v>1.4805388709054399E-2</v>
      </c>
      <c r="AH291">
        <v>4.3034999999999997</v>
      </c>
      <c r="AI291">
        <v>4.2741950254373604</v>
      </c>
      <c r="AJ291">
        <v>-30412.681499999901</v>
      </c>
      <c r="AK291">
        <v>0.50904428782459399</v>
      </c>
      <c r="AL291">
        <v>13556830.7755</v>
      </c>
      <c r="AM291">
        <v>813.21673424999994</v>
      </c>
    </row>
    <row r="292" spans="1:39" ht="15" x14ac:dyDescent="0.25">
      <c r="A292" t="s">
        <v>464</v>
      </c>
      <c r="B292">
        <v>786108.6</v>
      </c>
      <c r="C292">
        <v>0.55191358906634402</v>
      </c>
      <c r="D292">
        <v>806988.2</v>
      </c>
      <c r="E292">
        <v>1.39869284840802E-2</v>
      </c>
      <c r="F292">
        <v>0.67632409962491002</v>
      </c>
      <c r="G292">
        <v>75.55</v>
      </c>
      <c r="H292">
        <v>23.480859049999999</v>
      </c>
      <c r="I292">
        <v>1.3354999999999999</v>
      </c>
      <c r="J292">
        <v>60.793500000000002</v>
      </c>
      <c r="K292">
        <v>15090.797704798</v>
      </c>
      <c r="L292">
        <v>978.23980185000005</v>
      </c>
      <c r="M292">
        <v>1173.1368422599601</v>
      </c>
      <c r="N292">
        <v>0.31057313940348702</v>
      </c>
      <c r="O292">
        <v>0.115817976313923</v>
      </c>
      <c r="P292">
        <v>1.7406919773451501E-2</v>
      </c>
      <c r="Q292">
        <v>12583.714384130401</v>
      </c>
      <c r="R292">
        <v>69.471999999999994</v>
      </c>
      <c r="S292">
        <v>62339.018849320601</v>
      </c>
      <c r="T292">
        <v>15.167261630584999</v>
      </c>
      <c r="U292">
        <v>14.0810657797386</v>
      </c>
      <c r="V292">
        <v>9.6839999999999993</v>
      </c>
      <c r="W292">
        <v>101.016088584263</v>
      </c>
      <c r="X292">
        <v>0.115424149893599</v>
      </c>
      <c r="Y292">
        <v>0.186897507469522</v>
      </c>
      <c r="Z292">
        <v>0.30609891458906302</v>
      </c>
      <c r="AA292">
        <v>192.69017642046799</v>
      </c>
      <c r="AB292">
        <v>8.5774542778354306</v>
      </c>
      <c r="AC292">
        <v>1.2984403057445899</v>
      </c>
      <c r="AD292">
        <v>3.6253539760802802</v>
      </c>
      <c r="AE292">
        <v>1.3691259350948699</v>
      </c>
      <c r="AF292">
        <v>93.3</v>
      </c>
      <c r="AG292">
        <v>2.6777503140276399E-2</v>
      </c>
      <c r="AH292">
        <v>5.9965000000000002</v>
      </c>
      <c r="AI292">
        <v>4.4971261488546004</v>
      </c>
      <c r="AJ292">
        <v>-30551.542499999901</v>
      </c>
      <c r="AK292">
        <v>0.47592312596971298</v>
      </c>
      <c r="AL292">
        <v>14762418.956499999</v>
      </c>
      <c r="AM292">
        <v>978.23980185000005</v>
      </c>
    </row>
    <row r="293" spans="1:39" ht="15" x14ac:dyDescent="0.25">
      <c r="A293" t="s">
        <v>465</v>
      </c>
      <c r="B293">
        <v>608797</v>
      </c>
      <c r="C293">
        <v>0.61650625247474999</v>
      </c>
      <c r="D293">
        <v>571050.5</v>
      </c>
      <c r="E293">
        <v>4.21494544027994E-4</v>
      </c>
      <c r="F293">
        <v>0.68704829627770003</v>
      </c>
      <c r="G293">
        <v>30.2</v>
      </c>
      <c r="H293">
        <v>13.2839615</v>
      </c>
      <c r="I293">
        <v>0.82799999999999996</v>
      </c>
      <c r="J293">
        <v>35.445</v>
      </c>
      <c r="K293">
        <v>16700.8664290907</v>
      </c>
      <c r="L293">
        <v>578.84711560000005</v>
      </c>
      <c r="M293">
        <v>689.75955551538004</v>
      </c>
      <c r="N293">
        <v>0.31997341320085199</v>
      </c>
      <c r="O293">
        <v>0.14822206164241999</v>
      </c>
      <c r="P293">
        <v>2.4177065278270901E-3</v>
      </c>
      <c r="Q293">
        <v>14015.3888165808</v>
      </c>
      <c r="R293">
        <v>47.53</v>
      </c>
      <c r="S293">
        <v>62846.291331790402</v>
      </c>
      <c r="T293">
        <v>16.08563012834</v>
      </c>
      <c r="U293">
        <v>12.1785633410478</v>
      </c>
      <c r="V293">
        <v>6.7809999999999997</v>
      </c>
      <c r="W293">
        <v>85.363090340657706</v>
      </c>
      <c r="X293">
        <v>0.11330374103660899</v>
      </c>
      <c r="Y293">
        <v>0.18243154864375899</v>
      </c>
      <c r="Z293">
        <v>0.30020292363332801</v>
      </c>
      <c r="AA293">
        <v>221.06804465520901</v>
      </c>
      <c r="AB293">
        <v>9.3223996441203205</v>
      </c>
      <c r="AC293">
        <v>1.4528347527362999</v>
      </c>
      <c r="AD293">
        <v>3.39342579119538</v>
      </c>
      <c r="AE293">
        <v>1.14926217588631</v>
      </c>
      <c r="AF293">
        <v>78.5</v>
      </c>
      <c r="AG293">
        <v>2.6118519353529299E-2</v>
      </c>
      <c r="AH293">
        <v>4.0525000000000002</v>
      </c>
      <c r="AI293">
        <v>4.9569124686332096</v>
      </c>
      <c r="AJ293">
        <v>-27180.808499999999</v>
      </c>
      <c r="AK293">
        <v>0.54415395007704603</v>
      </c>
      <c r="AL293">
        <v>9667248.3605000004</v>
      </c>
      <c r="AM293">
        <v>578.84711560000005</v>
      </c>
    </row>
    <row r="294" spans="1:39" ht="15" x14ac:dyDescent="0.25">
      <c r="A294" t="s">
        <v>466</v>
      </c>
      <c r="B294">
        <v>869147.85</v>
      </c>
      <c r="C294">
        <v>0.65506151475539498</v>
      </c>
      <c r="D294">
        <v>878344.55</v>
      </c>
      <c r="E294">
        <v>4.6490184506172401E-3</v>
      </c>
      <c r="F294">
        <v>0.67991597508725998</v>
      </c>
      <c r="G294">
        <v>51.368421052631597</v>
      </c>
      <c r="H294">
        <v>34.032167450000003</v>
      </c>
      <c r="I294">
        <v>5.2095000000000002</v>
      </c>
      <c r="J294">
        <v>-16.664000000000001</v>
      </c>
      <c r="K294">
        <v>16604.731844525701</v>
      </c>
      <c r="L294">
        <v>907.09144534999996</v>
      </c>
      <c r="M294">
        <v>1169.91616931968</v>
      </c>
      <c r="N294">
        <v>0.61142528847904798</v>
      </c>
      <c r="O294">
        <v>0.18374310429715299</v>
      </c>
      <c r="P294">
        <v>5.2587522178201502E-3</v>
      </c>
      <c r="Q294">
        <v>12874.4354540025</v>
      </c>
      <c r="R294">
        <v>74.257499999999993</v>
      </c>
      <c r="S294">
        <v>60859.837430562598</v>
      </c>
      <c r="T294">
        <v>14.020805979194</v>
      </c>
      <c r="U294">
        <v>12.215485915227401</v>
      </c>
      <c r="V294">
        <v>9.6914999999999996</v>
      </c>
      <c r="W294">
        <v>93.596599633699597</v>
      </c>
      <c r="X294">
        <v>0.111222852777039</v>
      </c>
      <c r="Y294">
        <v>0.19604864485103801</v>
      </c>
      <c r="Z294">
        <v>0.31277624394519299</v>
      </c>
      <c r="AA294">
        <v>232.21793246955801</v>
      </c>
      <c r="AB294">
        <v>8.1515802977456193</v>
      </c>
      <c r="AC294">
        <v>1.5346604490348399</v>
      </c>
      <c r="AD294">
        <v>3.4731208410062702</v>
      </c>
      <c r="AE294">
        <v>1.29075392866591</v>
      </c>
      <c r="AF294">
        <v>110</v>
      </c>
      <c r="AG294">
        <v>2.2597909981023099E-2</v>
      </c>
      <c r="AH294">
        <v>6.8360000000000003</v>
      </c>
      <c r="AI294">
        <v>4.0765022453996096</v>
      </c>
      <c r="AJ294">
        <v>-41500.281000000003</v>
      </c>
      <c r="AK294">
        <v>0.55067919717416303</v>
      </c>
      <c r="AL294">
        <v>15062010.2085</v>
      </c>
      <c r="AM294">
        <v>907.09144534999996</v>
      </c>
    </row>
    <row r="295" spans="1:39" ht="15" x14ac:dyDescent="0.25">
      <c r="A295" t="s">
        <v>467</v>
      </c>
      <c r="B295">
        <v>544046.30000000005</v>
      </c>
      <c r="C295">
        <v>0.55229881793047297</v>
      </c>
      <c r="D295">
        <v>582073.9</v>
      </c>
      <c r="E295">
        <v>1.2895615492026001E-2</v>
      </c>
      <c r="F295">
        <v>0.66721539791807605</v>
      </c>
      <c r="G295">
        <v>51.95</v>
      </c>
      <c r="H295">
        <v>24.205947049999999</v>
      </c>
      <c r="I295">
        <v>0.5</v>
      </c>
      <c r="J295">
        <v>42.769500000000001</v>
      </c>
      <c r="K295">
        <v>16499.688703320498</v>
      </c>
      <c r="L295">
        <v>869.62821274999999</v>
      </c>
      <c r="M295">
        <v>1058.8817602491899</v>
      </c>
      <c r="N295">
        <v>0.41546020477818302</v>
      </c>
      <c r="O295">
        <v>0.13490073278444201</v>
      </c>
      <c r="P295">
        <v>1.51413285665622E-3</v>
      </c>
      <c r="Q295">
        <v>13550.7054107942</v>
      </c>
      <c r="R295">
        <v>65.111500000000007</v>
      </c>
      <c r="S295">
        <v>63412.975196393898</v>
      </c>
      <c r="T295">
        <v>16.762783840028298</v>
      </c>
      <c r="U295">
        <v>13.355984929697501</v>
      </c>
      <c r="V295">
        <v>8.6315000000000008</v>
      </c>
      <c r="W295">
        <v>100.75053151248299</v>
      </c>
      <c r="X295">
        <v>0.11351635857603</v>
      </c>
      <c r="Y295">
        <v>0.193796376108756</v>
      </c>
      <c r="Z295">
        <v>0.31418796853428599</v>
      </c>
      <c r="AA295">
        <v>218.17599431372599</v>
      </c>
      <c r="AB295">
        <v>9.4324789281723707</v>
      </c>
      <c r="AC295">
        <v>1.3426928325216601</v>
      </c>
      <c r="AD295">
        <v>3.3716831794320399</v>
      </c>
      <c r="AE295">
        <v>1.48828276631334</v>
      </c>
      <c r="AF295">
        <v>129.69999999999999</v>
      </c>
      <c r="AG295">
        <v>1.7484364264176499E-2</v>
      </c>
      <c r="AH295">
        <v>4.3879999999999999</v>
      </c>
      <c r="AI295">
        <v>4.3165773519538799</v>
      </c>
      <c r="AJ295">
        <v>-37837.784500000002</v>
      </c>
      <c r="AK295">
        <v>0.52348328476344397</v>
      </c>
      <c r="AL295">
        <v>14348594.798</v>
      </c>
      <c r="AM295">
        <v>869.62821274999999</v>
      </c>
    </row>
    <row r="296" spans="1:39" ht="15" x14ac:dyDescent="0.25">
      <c r="A296" t="s">
        <v>468</v>
      </c>
      <c r="B296">
        <v>804448.7</v>
      </c>
      <c r="C296">
        <v>0.476464587596587</v>
      </c>
      <c r="D296">
        <v>817501.35</v>
      </c>
      <c r="E296">
        <v>2.3326106269023102E-3</v>
      </c>
      <c r="F296">
        <v>0.69850702737278103</v>
      </c>
      <c r="G296">
        <v>49.052631578947398</v>
      </c>
      <c r="H296">
        <v>21.3834579</v>
      </c>
      <c r="I296">
        <v>1.325</v>
      </c>
      <c r="J296">
        <v>45.529000000000003</v>
      </c>
      <c r="K296">
        <v>14988.3802294124</v>
      </c>
      <c r="L296">
        <v>938.84020065000004</v>
      </c>
      <c r="M296">
        <v>1110.88721160297</v>
      </c>
      <c r="N296">
        <v>0.356840499499333</v>
      </c>
      <c r="O296">
        <v>0.13588219684423</v>
      </c>
      <c r="P296">
        <v>9.7705664325506408E-3</v>
      </c>
      <c r="Q296">
        <v>12667.077048888699</v>
      </c>
      <c r="R296">
        <v>64.941000000000003</v>
      </c>
      <c r="S296">
        <v>65333.903296838696</v>
      </c>
      <c r="T296">
        <v>17.413498406245701</v>
      </c>
      <c r="U296">
        <v>14.456817736868899</v>
      </c>
      <c r="V296">
        <v>9.6155000000000008</v>
      </c>
      <c r="W296">
        <v>97.638209209089496</v>
      </c>
      <c r="X296">
        <v>0.118140078483363</v>
      </c>
      <c r="Y296">
        <v>0.166213063695548</v>
      </c>
      <c r="Z296">
        <v>0.29292674765362398</v>
      </c>
      <c r="AA296">
        <v>198.811256559713</v>
      </c>
      <c r="AB296">
        <v>7.2473846462936402</v>
      </c>
      <c r="AC296">
        <v>1.46014839915993</v>
      </c>
      <c r="AD296">
        <v>3.3150736477508902</v>
      </c>
      <c r="AE296">
        <v>1.1688541971156401</v>
      </c>
      <c r="AF296">
        <v>76.8</v>
      </c>
      <c r="AG296">
        <v>4.7349251826059799E-2</v>
      </c>
      <c r="AH296">
        <v>7.0439999999999996</v>
      </c>
      <c r="AI296">
        <v>4.4215134890994197</v>
      </c>
      <c r="AJ296">
        <v>3586.9589999999698</v>
      </c>
      <c r="AK296">
        <v>0.51521192459779497</v>
      </c>
      <c r="AL296">
        <v>14071693.902000001</v>
      </c>
      <c r="AM296">
        <v>938.84020065000004</v>
      </c>
    </row>
    <row r="297" spans="1:39" ht="15" x14ac:dyDescent="0.25">
      <c r="A297" t="s">
        <v>469</v>
      </c>
      <c r="B297">
        <v>670196.9</v>
      </c>
      <c r="C297">
        <v>0.61684752282942601</v>
      </c>
      <c r="D297">
        <v>638549.75</v>
      </c>
      <c r="E297">
        <v>1.26612636861493E-3</v>
      </c>
      <c r="F297">
        <v>0.679850196603066</v>
      </c>
      <c r="G297">
        <v>44.105263157894697</v>
      </c>
      <c r="H297">
        <v>15.14174895</v>
      </c>
      <c r="I297">
        <v>1.417</v>
      </c>
      <c r="J297">
        <v>35.267000000000003</v>
      </c>
      <c r="K297">
        <v>15705.305929690699</v>
      </c>
      <c r="L297">
        <v>807.69279934999997</v>
      </c>
      <c r="M297">
        <v>973.42498168373595</v>
      </c>
      <c r="N297">
        <v>0.385169232844913</v>
      </c>
      <c r="O297">
        <v>0.15871642362438501</v>
      </c>
      <c r="P297">
        <v>8.02267774977658E-3</v>
      </c>
      <c r="Q297">
        <v>13031.371445859801</v>
      </c>
      <c r="R297">
        <v>63.02</v>
      </c>
      <c r="S297">
        <v>64270.3355204697</v>
      </c>
      <c r="T297">
        <v>15.315772770549</v>
      </c>
      <c r="U297">
        <v>12.8164519097112</v>
      </c>
      <c r="V297">
        <v>9.3490000000000002</v>
      </c>
      <c r="W297">
        <v>86.393496561129496</v>
      </c>
      <c r="X297">
        <v>0.118686649972812</v>
      </c>
      <c r="Y297">
        <v>0.17086240855238299</v>
      </c>
      <c r="Z297">
        <v>0.29447468132090998</v>
      </c>
      <c r="AA297">
        <v>207.43907848978699</v>
      </c>
      <c r="AB297">
        <v>8.1970139880111308</v>
      </c>
      <c r="AC297">
        <v>1.5565368623321001</v>
      </c>
      <c r="AD297">
        <v>3.2207175268081398</v>
      </c>
      <c r="AE297">
        <v>1.2809756796454099</v>
      </c>
      <c r="AF297">
        <v>111.2</v>
      </c>
      <c r="AG297">
        <v>2.2561558901541899E-2</v>
      </c>
      <c r="AH297">
        <v>3.9655</v>
      </c>
      <c r="AI297">
        <v>4.3494751874298103</v>
      </c>
      <c r="AJ297">
        <v>-8538.2400000000507</v>
      </c>
      <c r="AK297">
        <v>0.54565093769315098</v>
      </c>
      <c r="AL297">
        <v>12685062.511</v>
      </c>
      <c r="AM297">
        <v>807.69279934999997</v>
      </c>
    </row>
    <row r="298" spans="1:39" ht="15" x14ac:dyDescent="0.25">
      <c r="A298" t="s">
        <v>470</v>
      </c>
      <c r="B298">
        <v>968898.25</v>
      </c>
      <c r="C298">
        <v>0.50998360916881702</v>
      </c>
      <c r="D298">
        <v>1036691.8</v>
      </c>
      <c r="E298">
        <v>4.3798433717948402E-3</v>
      </c>
      <c r="F298">
        <v>0.67971901819970404</v>
      </c>
      <c r="G298">
        <v>55.3333333333333</v>
      </c>
      <c r="H298">
        <v>20.740430100000001</v>
      </c>
      <c r="I298">
        <v>1.075</v>
      </c>
      <c r="J298">
        <v>49.856000000000002</v>
      </c>
      <c r="K298">
        <v>15496.2143330935</v>
      </c>
      <c r="L298">
        <v>916.36494589999995</v>
      </c>
      <c r="M298">
        <v>1087.92240827198</v>
      </c>
      <c r="N298">
        <v>0.36935511660977</v>
      </c>
      <c r="O298">
        <v>0.14630524896205499</v>
      </c>
      <c r="P298">
        <v>6.4410562368282702E-3</v>
      </c>
      <c r="Q298">
        <v>13052.5738793772</v>
      </c>
      <c r="R298">
        <v>65.212000000000003</v>
      </c>
      <c r="S298">
        <v>65477.291763785797</v>
      </c>
      <c r="T298">
        <v>15.687296816536801</v>
      </c>
      <c r="U298">
        <v>14.052090809973601</v>
      </c>
      <c r="V298">
        <v>9.5210000000000008</v>
      </c>
      <c r="W298">
        <v>96.246712099569393</v>
      </c>
      <c r="X298">
        <v>0.11881848855855801</v>
      </c>
      <c r="Y298">
        <v>0.170005089833553</v>
      </c>
      <c r="Z298">
        <v>0.29655647548605801</v>
      </c>
      <c r="AA298">
        <v>196.51444635208799</v>
      </c>
      <c r="AB298">
        <v>8.1360548859264199</v>
      </c>
      <c r="AC298">
        <v>1.5671325993404599</v>
      </c>
      <c r="AD298">
        <v>3.3627715676929499</v>
      </c>
      <c r="AE298">
        <v>1.20622848741836</v>
      </c>
      <c r="AF298">
        <v>90.05</v>
      </c>
      <c r="AG298">
        <v>2.8427131790750799E-2</v>
      </c>
      <c r="AH298">
        <v>5.7489999999999997</v>
      </c>
      <c r="AI298">
        <v>4.3146005523715703</v>
      </c>
      <c r="AJ298">
        <v>21914.8045000001</v>
      </c>
      <c r="AK298">
        <v>0.508358841427199</v>
      </c>
      <c r="AL298">
        <v>14200187.608999999</v>
      </c>
      <c r="AM298">
        <v>916.36494589999995</v>
      </c>
    </row>
    <row r="299" spans="1:39" ht="15" x14ac:dyDescent="0.25">
      <c r="A299" t="s">
        <v>471</v>
      </c>
      <c r="B299">
        <v>878895.75</v>
      </c>
      <c r="C299">
        <v>0.435855371036934</v>
      </c>
      <c r="D299">
        <v>545400.1</v>
      </c>
      <c r="E299">
        <v>2.0905339235471701E-3</v>
      </c>
      <c r="F299">
        <v>0.76027464359017005</v>
      </c>
      <c r="G299">
        <v>130.6</v>
      </c>
      <c r="H299">
        <v>52.179258349999998</v>
      </c>
      <c r="I299">
        <v>2.6274999999999999</v>
      </c>
      <c r="J299">
        <v>-5.8559999999999901</v>
      </c>
      <c r="K299">
        <v>14010.101334625801</v>
      </c>
      <c r="L299">
        <v>2836.8336325499999</v>
      </c>
      <c r="M299">
        <v>3334.1226398609301</v>
      </c>
      <c r="N299">
        <v>0.18338830098484099</v>
      </c>
      <c r="O299">
        <v>0.112364401014758</v>
      </c>
      <c r="P299">
        <v>2.2738946165135401E-2</v>
      </c>
      <c r="Q299">
        <v>11920.475325754</v>
      </c>
      <c r="R299">
        <v>169.2405</v>
      </c>
      <c r="S299">
        <v>74890.395827239903</v>
      </c>
      <c r="T299">
        <v>16.188205541817702</v>
      </c>
      <c r="U299">
        <v>16.762144005424201</v>
      </c>
      <c r="V299">
        <v>18.5185</v>
      </c>
      <c r="W299">
        <v>153.18916934686899</v>
      </c>
      <c r="X299">
        <v>0.11272673782150799</v>
      </c>
      <c r="Y299">
        <v>0.164650336975596</v>
      </c>
      <c r="Z299">
        <v>0.28273952169188099</v>
      </c>
      <c r="AA299">
        <v>175.15147673759199</v>
      </c>
      <c r="AB299">
        <v>8.1133164417814001</v>
      </c>
      <c r="AC299">
        <v>1.26191431416636</v>
      </c>
      <c r="AD299">
        <v>2.9008895697434101</v>
      </c>
      <c r="AE299">
        <v>1.23502190977492</v>
      </c>
      <c r="AF299">
        <v>68.75</v>
      </c>
      <c r="AG299">
        <v>6.1942402608206798E-2</v>
      </c>
      <c r="AH299">
        <v>30.146000000000001</v>
      </c>
      <c r="AI299">
        <v>5.2859224814518297</v>
      </c>
      <c r="AJ299">
        <v>59490.5970000003</v>
      </c>
      <c r="AK299">
        <v>0.38477200571169801</v>
      </c>
      <c r="AL299">
        <v>39744326.661499999</v>
      </c>
      <c r="AM299">
        <v>2836.8336325499999</v>
      </c>
    </row>
    <row r="300" spans="1:39" ht="15" x14ac:dyDescent="0.25">
      <c r="A300" t="s">
        <v>472</v>
      </c>
      <c r="B300">
        <v>1271461.7</v>
      </c>
      <c r="C300">
        <v>0.54417623769466805</v>
      </c>
      <c r="D300">
        <v>985330.55</v>
      </c>
      <c r="E300">
        <v>6.0449273791968595E-4</v>
      </c>
      <c r="F300">
        <v>0.70462044110269795</v>
      </c>
      <c r="G300">
        <v>118.68421052631599</v>
      </c>
      <c r="H300">
        <v>30.955044050000001</v>
      </c>
      <c r="I300">
        <v>1.4085000000000001</v>
      </c>
      <c r="J300">
        <v>49.405500000000004</v>
      </c>
      <c r="K300">
        <v>13833.7459233718</v>
      </c>
      <c r="L300">
        <v>1771.8430890499999</v>
      </c>
      <c r="M300">
        <v>2060.17659698939</v>
      </c>
      <c r="N300">
        <v>0.218985469761905</v>
      </c>
      <c r="O300">
        <v>0.10894888381651301</v>
      </c>
      <c r="P300">
        <v>2.3810953272741801E-2</v>
      </c>
      <c r="Q300">
        <v>11897.633992066099</v>
      </c>
      <c r="R300">
        <v>109.376</v>
      </c>
      <c r="S300">
        <v>70663.949399319798</v>
      </c>
      <c r="T300">
        <v>16.092195728496201</v>
      </c>
      <c r="U300">
        <v>16.199560132478801</v>
      </c>
      <c r="V300">
        <v>12.926500000000001</v>
      </c>
      <c r="W300">
        <v>137.07059830967401</v>
      </c>
      <c r="X300">
        <v>0.11381066449239099</v>
      </c>
      <c r="Y300">
        <v>0.16854592721055001</v>
      </c>
      <c r="Z300">
        <v>0.28653263992436201</v>
      </c>
      <c r="AA300">
        <v>179.12048869415699</v>
      </c>
      <c r="AB300">
        <v>7.82947261490723</v>
      </c>
      <c r="AC300">
        <v>1.4311883982715601</v>
      </c>
      <c r="AD300">
        <v>3.0497347335977101</v>
      </c>
      <c r="AE300">
        <v>1.2507636529866599</v>
      </c>
      <c r="AF300">
        <v>76.55</v>
      </c>
      <c r="AG300">
        <v>4.8742611580408102E-2</v>
      </c>
      <c r="AH300">
        <v>15.673500000000001</v>
      </c>
      <c r="AI300">
        <v>4.9732855530660398</v>
      </c>
      <c r="AJ300">
        <v>4998.1524999999701</v>
      </c>
      <c r="AK300">
        <v>0.41773936737703099</v>
      </c>
      <c r="AL300">
        <v>24511227.109999999</v>
      </c>
      <c r="AM300">
        <v>1771.8430890499999</v>
      </c>
    </row>
    <row r="301" spans="1:39" ht="15" x14ac:dyDescent="0.25">
      <c r="A301" t="s">
        <v>473</v>
      </c>
      <c r="B301">
        <v>3905508.1428571399</v>
      </c>
      <c r="C301">
        <v>0.42449530150486398</v>
      </c>
      <c r="D301">
        <v>3880440.1428571399</v>
      </c>
      <c r="E301">
        <v>2.5051508450327398E-3</v>
      </c>
      <c r="F301">
        <v>0.80051353439459205</v>
      </c>
      <c r="G301">
        <v>122.142857142857</v>
      </c>
      <c r="H301">
        <v>81.083614285714305</v>
      </c>
      <c r="I301">
        <v>4.1685714285714299</v>
      </c>
      <c r="J301">
        <v>-7.6828571428571397</v>
      </c>
      <c r="K301">
        <v>16242.216763761</v>
      </c>
      <c r="L301">
        <v>7673.6814484285696</v>
      </c>
      <c r="M301">
        <v>9498.2108527322707</v>
      </c>
      <c r="N301">
        <v>0.16611010762594799</v>
      </c>
      <c r="O301">
        <v>0.13597440437137101</v>
      </c>
      <c r="P301">
        <v>7.3599828686615201E-2</v>
      </c>
      <c r="Q301">
        <v>13122.218425544301</v>
      </c>
      <c r="R301">
        <v>493.50571428571402</v>
      </c>
      <c r="S301">
        <v>87554.070533269303</v>
      </c>
      <c r="T301">
        <v>15.7482617077816</v>
      </c>
      <c r="U301">
        <v>15.549326433910201</v>
      </c>
      <c r="V301">
        <v>48.18</v>
      </c>
      <c r="W301">
        <v>159.27109689557</v>
      </c>
      <c r="X301">
        <v>0.114029804656182</v>
      </c>
      <c r="Y301">
        <v>0.14597985963563501</v>
      </c>
      <c r="Z301">
        <v>0.26500683895131499</v>
      </c>
      <c r="AA301">
        <v>165.49631471346299</v>
      </c>
      <c r="AB301">
        <v>7.7973092013037002</v>
      </c>
      <c r="AC301">
        <v>1.53232923671072</v>
      </c>
      <c r="AD301">
        <v>3.2842584660871701</v>
      </c>
      <c r="AE301">
        <v>0.94102475128570495</v>
      </c>
      <c r="AF301">
        <v>26.428571428571399</v>
      </c>
      <c r="AG301">
        <v>7.2801945710473603E-2</v>
      </c>
      <c r="AH301">
        <v>164.112857142857</v>
      </c>
      <c r="AI301">
        <v>5.3013488739772097</v>
      </c>
      <c r="AJ301">
        <v>474464.10857142898</v>
      </c>
      <c r="AK301">
        <v>0.378575767158636</v>
      </c>
      <c r="AL301">
        <v>124637597.461429</v>
      </c>
      <c r="AM301">
        <v>7673.6814484285696</v>
      </c>
    </row>
    <row r="302" spans="1:39" ht="15" x14ac:dyDescent="0.25">
      <c r="A302" t="s">
        <v>474</v>
      </c>
      <c r="B302">
        <v>870777.95238095196</v>
      </c>
      <c r="C302">
        <v>0.38347802177760298</v>
      </c>
      <c r="D302">
        <v>771859.33333333302</v>
      </c>
      <c r="E302">
        <v>5.7798497718906704E-3</v>
      </c>
      <c r="F302">
        <v>0.708119478433057</v>
      </c>
      <c r="G302">
        <v>89.8</v>
      </c>
      <c r="H302">
        <v>46.741801095238102</v>
      </c>
      <c r="I302">
        <v>5.38619047619048</v>
      </c>
      <c r="J302">
        <v>71.618095238095293</v>
      </c>
      <c r="K302">
        <v>14136.3337546484</v>
      </c>
      <c r="L302">
        <v>1439.81655642857</v>
      </c>
      <c r="M302">
        <v>1753.9689008640901</v>
      </c>
      <c r="N302">
        <v>0.39440016844196102</v>
      </c>
      <c r="O302">
        <v>0.14765792975719799</v>
      </c>
      <c r="P302">
        <v>7.9854035148724002E-3</v>
      </c>
      <c r="Q302">
        <v>11604.3832801799</v>
      </c>
      <c r="R302">
        <v>95.493809523809503</v>
      </c>
      <c r="S302">
        <v>65012.076290160898</v>
      </c>
      <c r="T302">
        <v>16.864718231548299</v>
      </c>
      <c r="U302">
        <v>15.0775905119753</v>
      </c>
      <c r="V302">
        <v>12.5066666666667</v>
      </c>
      <c r="W302">
        <v>115.123925087572</v>
      </c>
      <c r="X302">
        <v>0.115641483361176</v>
      </c>
      <c r="Y302">
        <v>0.17463256126728999</v>
      </c>
      <c r="Z302">
        <v>0.29634701896973697</v>
      </c>
      <c r="AA302">
        <v>184.39700249135799</v>
      </c>
      <c r="AB302">
        <v>7.4548170041727504</v>
      </c>
      <c r="AC302">
        <v>1.4900647462852801</v>
      </c>
      <c r="AD302">
        <v>3.3971226115177999</v>
      </c>
      <c r="AE302">
        <v>1.22845804913566</v>
      </c>
      <c r="AF302">
        <v>80.571428571428598</v>
      </c>
      <c r="AG302">
        <v>4.2677594139882098E-2</v>
      </c>
      <c r="AH302">
        <v>10.643333333333301</v>
      </c>
      <c r="AI302">
        <v>4.3907431823112804</v>
      </c>
      <c r="AJ302">
        <v>1633.9171428572199</v>
      </c>
      <c r="AK302">
        <v>0.48604644928073698</v>
      </c>
      <c r="AL302">
        <v>20353727.3871429</v>
      </c>
      <c r="AM302">
        <v>1439.81655642857</v>
      </c>
    </row>
    <row r="303" spans="1:39" ht="15" x14ac:dyDescent="0.25">
      <c r="A303" t="s">
        <v>475</v>
      </c>
      <c r="B303">
        <v>806966.809523809</v>
      </c>
      <c r="C303">
        <v>0.44188261634884402</v>
      </c>
      <c r="D303">
        <v>818942.42857142899</v>
      </c>
      <c r="E303">
        <v>3.7546808939566698E-3</v>
      </c>
      <c r="F303">
        <v>0.68886040745375998</v>
      </c>
      <c r="G303">
        <v>81.599999999999994</v>
      </c>
      <c r="H303">
        <v>33.758949476190502</v>
      </c>
      <c r="I303">
        <v>1.63761904761905</v>
      </c>
      <c r="J303">
        <v>74.890476190476207</v>
      </c>
      <c r="K303">
        <v>14379.681288141701</v>
      </c>
      <c r="L303">
        <v>1167.3687834285699</v>
      </c>
      <c r="M303">
        <v>1402.33610297314</v>
      </c>
      <c r="N303">
        <v>0.39186881673638102</v>
      </c>
      <c r="O303">
        <v>0.13912916170422299</v>
      </c>
      <c r="P303">
        <v>6.68690739652504E-3</v>
      </c>
      <c r="Q303">
        <v>11970.3051328702</v>
      </c>
      <c r="R303">
        <v>77.893333333333302</v>
      </c>
      <c r="S303">
        <v>63998.048210006396</v>
      </c>
      <c r="T303">
        <v>16.035971047097402</v>
      </c>
      <c r="U303">
        <v>14.986761170342801</v>
      </c>
      <c r="V303">
        <v>11.0019047619048</v>
      </c>
      <c r="W303">
        <v>106.106061513158</v>
      </c>
      <c r="X303">
        <v>0.11742694520833601</v>
      </c>
      <c r="Y303">
        <v>0.17123386228840501</v>
      </c>
      <c r="Z303">
        <v>0.29378877740425802</v>
      </c>
      <c r="AA303">
        <v>175.18828345973699</v>
      </c>
      <c r="AB303">
        <v>8.4191827361005291</v>
      </c>
      <c r="AC303">
        <v>1.5720585810963099</v>
      </c>
      <c r="AD303">
        <v>3.43567816674335</v>
      </c>
      <c r="AE303">
        <v>1.21401329785729</v>
      </c>
      <c r="AF303">
        <v>73.428571428571402</v>
      </c>
      <c r="AG303">
        <v>3.39755558310234E-2</v>
      </c>
      <c r="AH303">
        <v>8.9985714285714309</v>
      </c>
      <c r="AI303">
        <v>4.21842474086076</v>
      </c>
      <c r="AJ303">
        <v>18073.272857142802</v>
      </c>
      <c r="AK303">
        <v>0.45230625364799998</v>
      </c>
      <c r="AL303">
        <v>16786391.051428601</v>
      </c>
      <c r="AM303">
        <v>1167.3687834285699</v>
      </c>
    </row>
    <row r="304" spans="1:39" ht="15" x14ac:dyDescent="0.25">
      <c r="A304" t="s">
        <v>476</v>
      </c>
      <c r="B304">
        <v>-51513.526315789502</v>
      </c>
      <c r="C304">
        <v>0.41499382184339401</v>
      </c>
      <c r="D304">
        <v>-71717.736842105296</v>
      </c>
      <c r="E304">
        <v>7.1931058156513503E-3</v>
      </c>
      <c r="F304">
        <v>0.76055561817656103</v>
      </c>
      <c r="G304">
        <v>72.578947368421098</v>
      </c>
      <c r="H304">
        <v>71.523510450000003</v>
      </c>
      <c r="I304">
        <v>13.2355</v>
      </c>
      <c r="J304">
        <v>2.7884999999999698</v>
      </c>
      <c r="K304">
        <v>14555.3640127827</v>
      </c>
      <c r="L304">
        <v>1998.6906257000001</v>
      </c>
      <c r="M304">
        <v>2466.2681485827602</v>
      </c>
      <c r="N304">
        <v>0.39645770609069603</v>
      </c>
      <c r="O304">
        <v>0.12627634507547</v>
      </c>
      <c r="P304">
        <v>3.3010298543273899E-2</v>
      </c>
      <c r="Q304">
        <v>11795.825860508099</v>
      </c>
      <c r="R304">
        <v>131.607</v>
      </c>
      <c r="S304">
        <v>71179.054529774294</v>
      </c>
      <c r="T304">
        <v>15.9087282591352</v>
      </c>
      <c r="U304">
        <v>15.186810927230299</v>
      </c>
      <c r="V304">
        <v>15.221</v>
      </c>
      <c r="W304">
        <v>131.31138727416101</v>
      </c>
      <c r="X304">
        <v>0.116195709926119</v>
      </c>
      <c r="Y304">
        <v>0.15960048306813901</v>
      </c>
      <c r="Z304">
        <v>0.28134262314724501</v>
      </c>
      <c r="AA304">
        <v>191.685118784114</v>
      </c>
      <c r="AB304">
        <v>8.1469514818166893</v>
      </c>
      <c r="AC304">
        <v>1.3016199760257401</v>
      </c>
      <c r="AD304">
        <v>3.72034763588622</v>
      </c>
      <c r="AE304">
        <v>1.1335904323424599</v>
      </c>
      <c r="AF304">
        <v>44.5</v>
      </c>
      <c r="AG304">
        <v>3.9815201011946001E-2</v>
      </c>
      <c r="AH304">
        <v>23.382000000000001</v>
      </c>
      <c r="AI304">
        <v>4.4136501853560901</v>
      </c>
      <c r="AJ304">
        <v>23128.871500000001</v>
      </c>
      <c r="AK304">
        <v>0.463298315453744</v>
      </c>
      <c r="AL304">
        <v>29091669.605999999</v>
      </c>
      <c r="AM304">
        <v>1998.6906257000001</v>
      </c>
    </row>
    <row r="305" spans="1:39" ht="15" x14ac:dyDescent="0.25">
      <c r="A305" t="s">
        <v>477</v>
      </c>
      <c r="B305">
        <v>115660.61111111099</v>
      </c>
      <c r="C305">
        <v>0.41814892119399699</v>
      </c>
      <c r="D305">
        <v>-291056.55555555603</v>
      </c>
      <c r="E305">
        <v>3.0397766267326099E-3</v>
      </c>
      <c r="F305">
        <v>0.71813956509995402</v>
      </c>
      <c r="G305">
        <v>82.9444444444444</v>
      </c>
      <c r="H305">
        <v>80.868810550000006</v>
      </c>
      <c r="I305">
        <v>2.3725000000000001</v>
      </c>
      <c r="J305">
        <v>79.540000000000006</v>
      </c>
      <c r="K305">
        <v>13399.8746902772</v>
      </c>
      <c r="L305">
        <v>1927.71897145</v>
      </c>
      <c r="M305">
        <v>2372.1697423481901</v>
      </c>
      <c r="N305">
        <v>0.372283546372005</v>
      </c>
      <c r="O305">
        <v>0.132114001273969</v>
      </c>
      <c r="P305">
        <v>7.46849577828799E-3</v>
      </c>
      <c r="Q305">
        <v>10889.2682485402</v>
      </c>
      <c r="R305">
        <v>123.92100000000001</v>
      </c>
      <c r="S305">
        <v>65987.960337634504</v>
      </c>
      <c r="T305">
        <v>15.4646912145641</v>
      </c>
      <c r="U305">
        <v>15.556031434946499</v>
      </c>
      <c r="V305">
        <v>14.971</v>
      </c>
      <c r="W305">
        <v>128.76354094248899</v>
      </c>
      <c r="X305">
        <v>0.117970184506312</v>
      </c>
      <c r="Y305">
        <v>0.15961788162653501</v>
      </c>
      <c r="Z305">
        <v>0.28274337847164099</v>
      </c>
      <c r="AA305">
        <v>179.21836902405599</v>
      </c>
      <c r="AB305">
        <v>7.8727947684203503</v>
      </c>
      <c r="AC305">
        <v>1.3308299201132101</v>
      </c>
      <c r="AD305">
        <v>3.5052243665492302</v>
      </c>
      <c r="AE305">
        <v>1.1397487246084199</v>
      </c>
      <c r="AF305">
        <v>38.799999999999997</v>
      </c>
      <c r="AG305">
        <v>2.56231261783498E-2</v>
      </c>
      <c r="AH305">
        <v>31.466000000000001</v>
      </c>
      <c r="AI305">
        <v>4.0792971447923696</v>
      </c>
      <c r="AJ305">
        <v>33270.905500000001</v>
      </c>
      <c r="AK305">
        <v>0.45281640669915402</v>
      </c>
      <c r="AL305">
        <v>25831192.655499998</v>
      </c>
      <c r="AM305">
        <v>1927.71897145</v>
      </c>
    </row>
    <row r="306" spans="1:39" ht="15" x14ac:dyDescent="0.25">
      <c r="A306" t="s">
        <v>478</v>
      </c>
      <c r="B306">
        <v>631792.30000000005</v>
      </c>
      <c r="C306">
        <v>0.48864132605572203</v>
      </c>
      <c r="D306">
        <v>574560.25</v>
      </c>
      <c r="E306">
        <v>2.9813274302450499E-3</v>
      </c>
      <c r="F306">
        <v>0.70872057892368201</v>
      </c>
      <c r="G306">
        <v>106.5</v>
      </c>
      <c r="H306">
        <v>41.112279800000003</v>
      </c>
      <c r="I306">
        <v>3.5339999999999998</v>
      </c>
      <c r="J306">
        <v>51.039000000000001</v>
      </c>
      <c r="K306">
        <v>14284.553715984201</v>
      </c>
      <c r="L306">
        <v>1451.77797405</v>
      </c>
      <c r="M306">
        <v>1780.6746778704901</v>
      </c>
      <c r="N306">
        <v>0.41620827120303799</v>
      </c>
      <c r="O306">
        <v>0.146074546687327</v>
      </c>
      <c r="P306">
        <v>1.6568972962784101E-3</v>
      </c>
      <c r="Q306">
        <v>11646.147784164899</v>
      </c>
      <c r="R306">
        <v>97.272999999999996</v>
      </c>
      <c r="S306">
        <v>64429.572378769</v>
      </c>
      <c r="T306">
        <v>15.315657993482301</v>
      </c>
      <c r="U306">
        <v>14.924778448798699</v>
      </c>
      <c r="V306">
        <v>14.317500000000001</v>
      </c>
      <c r="W306">
        <v>101.398845751702</v>
      </c>
      <c r="X306">
        <v>0.113126823694229</v>
      </c>
      <c r="Y306">
        <v>0.17104393151456199</v>
      </c>
      <c r="Z306">
        <v>0.30151495177848597</v>
      </c>
      <c r="AA306">
        <v>180.34710174696599</v>
      </c>
      <c r="AB306">
        <v>7.6536023041436803</v>
      </c>
      <c r="AC306">
        <v>1.5429623703255599</v>
      </c>
      <c r="AD306">
        <v>3.4877695165014502</v>
      </c>
      <c r="AE306">
        <v>1.36161210906776</v>
      </c>
      <c r="AF306">
        <v>126.2</v>
      </c>
      <c r="AG306">
        <v>1.8707104126491399E-2</v>
      </c>
      <c r="AH306">
        <v>7.2430000000000003</v>
      </c>
      <c r="AI306">
        <v>4.5722384243689298</v>
      </c>
      <c r="AJ306">
        <v>-24842.163000000201</v>
      </c>
      <c r="AK306">
        <v>0.50324710018667995</v>
      </c>
      <c r="AL306">
        <v>20738000.454</v>
      </c>
      <c r="AM306">
        <v>1451.77797405</v>
      </c>
    </row>
    <row r="307" spans="1:39" ht="15" x14ac:dyDescent="0.25">
      <c r="A307" t="s">
        <v>479</v>
      </c>
      <c r="B307">
        <v>456350.55</v>
      </c>
      <c r="C307">
        <v>0.515561908468677</v>
      </c>
      <c r="D307">
        <v>437350.6</v>
      </c>
      <c r="E307">
        <v>1.81326878371321E-3</v>
      </c>
      <c r="F307">
        <v>0.68188730199449399</v>
      </c>
      <c r="G307">
        <v>63.157894736842103</v>
      </c>
      <c r="H307">
        <v>24.930250099999999</v>
      </c>
      <c r="I307">
        <v>1.4950000000000001</v>
      </c>
      <c r="J307">
        <v>59.586500000000001</v>
      </c>
      <c r="K307">
        <v>15105.582385371001</v>
      </c>
      <c r="L307">
        <v>920.73639375000005</v>
      </c>
      <c r="M307">
        <v>1098.3606165297099</v>
      </c>
      <c r="N307">
        <v>0.33882984355531798</v>
      </c>
      <c r="O307">
        <v>0.135252909513875</v>
      </c>
      <c r="P307">
        <v>2.7754555672466E-3</v>
      </c>
      <c r="Q307">
        <v>12662.7441312885</v>
      </c>
      <c r="R307">
        <v>65.748000000000005</v>
      </c>
      <c r="S307">
        <v>64280.352953702</v>
      </c>
      <c r="T307">
        <v>15.087150939952499</v>
      </c>
      <c r="U307">
        <v>14.0040213200402</v>
      </c>
      <c r="V307">
        <v>10.4735</v>
      </c>
      <c r="W307">
        <v>87.911051105170202</v>
      </c>
      <c r="X307">
        <v>0.116559913371793</v>
      </c>
      <c r="Y307">
        <v>0.17044139922844401</v>
      </c>
      <c r="Z307">
        <v>0.292483441412695</v>
      </c>
      <c r="AA307">
        <v>198.25169422982799</v>
      </c>
      <c r="AB307">
        <v>7.6323722981928901</v>
      </c>
      <c r="AC307">
        <v>1.4304304758116899</v>
      </c>
      <c r="AD307">
        <v>3.1529986569886601</v>
      </c>
      <c r="AE307">
        <v>1.2666150777607901</v>
      </c>
      <c r="AF307">
        <v>82.05</v>
      </c>
      <c r="AG307">
        <v>2.4550229960055701E-2</v>
      </c>
      <c r="AH307">
        <v>5.6654999999999998</v>
      </c>
      <c r="AI307">
        <v>4.48716528140816</v>
      </c>
      <c r="AJ307">
        <v>-15998.771500000001</v>
      </c>
      <c r="AK307">
        <v>0.47806209209775402</v>
      </c>
      <c r="AL307">
        <v>13908259.450999999</v>
      </c>
      <c r="AM307">
        <v>920.73639375000005</v>
      </c>
    </row>
    <row r="308" spans="1:39" ht="15" x14ac:dyDescent="0.25">
      <c r="A308" t="s">
        <v>480</v>
      </c>
      <c r="B308">
        <v>849428.3</v>
      </c>
      <c r="C308">
        <v>0.54009192954046203</v>
      </c>
      <c r="D308">
        <v>556975.65</v>
      </c>
      <c r="E308">
        <v>5.5138088675397198E-4</v>
      </c>
      <c r="F308">
        <v>0.72005383189586902</v>
      </c>
      <c r="G308">
        <v>139.842105263158</v>
      </c>
      <c r="H308">
        <v>39.312137</v>
      </c>
      <c r="I308">
        <v>1.3585</v>
      </c>
      <c r="J308">
        <v>39.075499999999998</v>
      </c>
      <c r="K308">
        <v>13988.8694747396</v>
      </c>
      <c r="L308">
        <v>1967.3306594000001</v>
      </c>
      <c r="M308">
        <v>2306.65175931454</v>
      </c>
      <c r="N308">
        <v>0.22792256538448599</v>
      </c>
      <c r="O308">
        <v>0.11273007076382301</v>
      </c>
      <c r="P308">
        <v>2.60697394487014E-2</v>
      </c>
      <c r="Q308">
        <v>11931.030202919899</v>
      </c>
      <c r="R308">
        <v>122.40949999999999</v>
      </c>
      <c r="S308">
        <v>69782.564531347598</v>
      </c>
      <c r="T308">
        <v>15.7026211200928</v>
      </c>
      <c r="U308">
        <v>16.071715507374801</v>
      </c>
      <c r="V308">
        <v>15.009499999999999</v>
      </c>
      <c r="W308">
        <v>131.072364795629</v>
      </c>
      <c r="X308">
        <v>0.11258539612634701</v>
      </c>
      <c r="Y308">
        <v>0.17206620891641</v>
      </c>
      <c r="Z308">
        <v>0.28887752735320199</v>
      </c>
      <c r="AA308">
        <v>175.34378288254101</v>
      </c>
      <c r="AB308">
        <v>7.9541079756678501</v>
      </c>
      <c r="AC308">
        <v>1.4461754593006899</v>
      </c>
      <c r="AD308">
        <v>3.1056409656562298</v>
      </c>
      <c r="AE308">
        <v>1.2613659392924499</v>
      </c>
      <c r="AF308">
        <v>83.1</v>
      </c>
      <c r="AG308">
        <v>5.0290551325159902E-2</v>
      </c>
      <c r="AH308">
        <v>16.594000000000001</v>
      </c>
      <c r="AI308">
        <v>4.9999223886660404</v>
      </c>
      <c r="AJ308">
        <v>78.780000000260799</v>
      </c>
      <c r="AK308">
        <v>0.414782134976731</v>
      </c>
      <c r="AL308">
        <v>27520731.807999998</v>
      </c>
      <c r="AM308">
        <v>1967.3306594000001</v>
      </c>
    </row>
    <row r="309" spans="1:39" ht="15" x14ac:dyDescent="0.25">
      <c r="A309" t="s">
        <v>481</v>
      </c>
      <c r="B309">
        <v>468733.3</v>
      </c>
      <c r="C309">
        <v>0.44181783949118097</v>
      </c>
      <c r="D309">
        <v>442522.9</v>
      </c>
      <c r="E309">
        <v>4.6517046939187302E-3</v>
      </c>
      <c r="F309">
        <v>0.71250255147212704</v>
      </c>
      <c r="G309">
        <v>114.8</v>
      </c>
      <c r="H309">
        <v>42.13917945</v>
      </c>
      <c r="I309">
        <v>4.0119999999999996</v>
      </c>
      <c r="J309">
        <v>47.939</v>
      </c>
      <c r="K309">
        <v>14250.3029258718</v>
      </c>
      <c r="L309">
        <v>1491.6003534500001</v>
      </c>
      <c r="M309">
        <v>1836.7257372660699</v>
      </c>
      <c r="N309">
        <v>0.41775302778572798</v>
      </c>
      <c r="O309">
        <v>0.150967118691789</v>
      </c>
      <c r="P309">
        <v>1.8186635875525299E-3</v>
      </c>
      <c r="Q309">
        <v>11572.6351788584</v>
      </c>
      <c r="R309">
        <v>101.443</v>
      </c>
      <c r="S309">
        <v>63548.909845923299</v>
      </c>
      <c r="T309">
        <v>15.6506609623138</v>
      </c>
      <c r="U309">
        <v>14.7038273064677</v>
      </c>
      <c r="V309">
        <v>13.557499999999999</v>
      </c>
      <c r="W309">
        <v>110.02031004609999</v>
      </c>
      <c r="X309">
        <v>0.112723016807228</v>
      </c>
      <c r="Y309">
        <v>0.171313297909541</v>
      </c>
      <c r="Z309">
        <v>0.30065500100971199</v>
      </c>
      <c r="AA309">
        <v>178.31686576421501</v>
      </c>
      <c r="AB309">
        <v>8.0109764754537505</v>
      </c>
      <c r="AC309">
        <v>1.5555113214463601</v>
      </c>
      <c r="AD309">
        <v>3.6771100675808999</v>
      </c>
      <c r="AE309">
        <v>1.3883523457093501</v>
      </c>
      <c r="AF309">
        <v>128.19999999999999</v>
      </c>
      <c r="AG309">
        <v>2.2076108756798999E-2</v>
      </c>
      <c r="AH309">
        <v>7.2084999999999999</v>
      </c>
      <c r="AI309">
        <v>4.5656758772856598</v>
      </c>
      <c r="AJ309">
        <v>-34094.0375000001</v>
      </c>
      <c r="AK309">
        <v>0.50709367918936099</v>
      </c>
      <c r="AL309">
        <v>21255756.881000001</v>
      </c>
      <c r="AM309">
        <v>1491.6003534500001</v>
      </c>
    </row>
    <row r="310" spans="1:39" ht="15" x14ac:dyDescent="0.25">
      <c r="A310" t="s">
        <v>482</v>
      </c>
      <c r="B310">
        <v>1176611.7272727301</v>
      </c>
      <c r="C310">
        <v>0.51993587368369198</v>
      </c>
      <c r="D310">
        <v>1207189.0454545501</v>
      </c>
      <c r="E310">
        <v>1.6783813491824001E-3</v>
      </c>
      <c r="F310">
        <v>0.68342612280751003</v>
      </c>
      <c r="G310">
        <v>74.7</v>
      </c>
      <c r="H310">
        <v>39.767999227272703</v>
      </c>
      <c r="I310">
        <v>2.8181818181818201</v>
      </c>
      <c r="J310">
        <v>35.583181818181799</v>
      </c>
      <c r="K310">
        <v>14280.376806787899</v>
      </c>
      <c r="L310">
        <v>1311.7417768636401</v>
      </c>
      <c r="M310">
        <v>1571.8708635118201</v>
      </c>
      <c r="N310">
        <v>0.39036591478099297</v>
      </c>
      <c r="O310">
        <v>0.14262006297115101</v>
      </c>
      <c r="P310">
        <v>7.0685939938760099E-3</v>
      </c>
      <c r="Q310">
        <v>11917.115636947099</v>
      </c>
      <c r="R310">
        <v>88.442727272727296</v>
      </c>
      <c r="S310">
        <v>65261.735781759096</v>
      </c>
      <c r="T310">
        <v>15.705078787505</v>
      </c>
      <c r="U310">
        <v>14.831539204107401</v>
      </c>
      <c r="V310">
        <v>10.771818181818199</v>
      </c>
      <c r="W310">
        <v>121.775335855346</v>
      </c>
      <c r="X310">
        <v>0.114917884317497</v>
      </c>
      <c r="Y310">
        <v>0.17778484780559001</v>
      </c>
      <c r="Z310">
        <v>0.29667825522359598</v>
      </c>
      <c r="AA310">
        <v>179.02633149590599</v>
      </c>
      <c r="AB310">
        <v>8.1036292609223608</v>
      </c>
      <c r="AC310">
        <v>1.4528256354183999</v>
      </c>
      <c r="AD310">
        <v>3.5535767272330299</v>
      </c>
      <c r="AE310">
        <v>1.15499662868665</v>
      </c>
      <c r="AF310">
        <v>61.409090909090899</v>
      </c>
      <c r="AG310">
        <v>3.06732530758097E-2</v>
      </c>
      <c r="AH310">
        <v>14.0431818181818</v>
      </c>
      <c r="AI310">
        <v>4.3932137114441696</v>
      </c>
      <c r="AJ310">
        <v>11416.8709090909</v>
      </c>
      <c r="AK310">
        <v>0.47160327442710298</v>
      </c>
      <c r="AL310">
        <v>18732166.846818201</v>
      </c>
      <c r="AM310">
        <v>1311.7417768636401</v>
      </c>
    </row>
    <row r="311" spans="1:39" ht="15" x14ac:dyDescent="0.25">
      <c r="A311" t="s">
        <v>483</v>
      </c>
      <c r="B311">
        <v>2302280.2000000002</v>
      </c>
      <c r="C311">
        <v>0.42001068707586697</v>
      </c>
      <c r="D311">
        <v>2440955.1</v>
      </c>
      <c r="E311">
        <v>2.3299724568849101E-3</v>
      </c>
      <c r="F311">
        <v>0.77562880177708604</v>
      </c>
      <c r="G311">
        <v>214.25</v>
      </c>
      <c r="H311">
        <v>198.01910240000001</v>
      </c>
      <c r="I311">
        <v>15.914999999999999</v>
      </c>
      <c r="J311">
        <v>-10.87</v>
      </c>
      <c r="K311">
        <v>14952.5984766766</v>
      </c>
      <c r="L311">
        <v>7773.96835405</v>
      </c>
      <c r="M311">
        <v>9858.6827941826505</v>
      </c>
      <c r="N311">
        <v>0.36717439460156098</v>
      </c>
      <c r="O311">
        <v>0.15109448196918199</v>
      </c>
      <c r="P311">
        <v>7.2317492269841105E-2</v>
      </c>
      <c r="Q311">
        <v>11790.7259818818</v>
      </c>
      <c r="R311">
        <v>474.38749999999999</v>
      </c>
      <c r="S311">
        <v>80716.449532291605</v>
      </c>
      <c r="T311">
        <v>14.919343363811199</v>
      </c>
      <c r="U311">
        <v>16.387380262022099</v>
      </c>
      <c r="V311">
        <v>48.162500000000001</v>
      </c>
      <c r="W311">
        <v>161.41122977524</v>
      </c>
      <c r="X311">
        <v>0.117375914895368</v>
      </c>
      <c r="Y311">
        <v>0.15859122532893799</v>
      </c>
      <c r="Z311">
        <v>0.281945434779444</v>
      </c>
      <c r="AA311">
        <v>156.52033743694</v>
      </c>
      <c r="AB311">
        <v>7.2453823424639499</v>
      </c>
      <c r="AC311">
        <v>1.27175765562035</v>
      </c>
      <c r="AD311">
        <v>3.8816850494806299</v>
      </c>
      <c r="AE311">
        <v>0.91676586437951701</v>
      </c>
      <c r="AF311">
        <v>31.7</v>
      </c>
      <c r="AG311">
        <v>8.7098106781408502E-2</v>
      </c>
      <c r="AH311">
        <v>127.4255</v>
      </c>
      <c r="AI311">
        <v>4.4759661147894398</v>
      </c>
      <c r="AJ311">
        <v>262985.63199999899</v>
      </c>
      <c r="AK311">
        <v>0.42524481341630099</v>
      </c>
      <c r="AL311">
        <v>116241027.36849999</v>
      </c>
      <c r="AM311">
        <v>7773.96835405</v>
      </c>
    </row>
    <row r="312" spans="1:39" ht="15" x14ac:dyDescent="0.25">
      <c r="A312" t="s">
        <v>484</v>
      </c>
      <c r="B312">
        <v>430581.47619047598</v>
      </c>
      <c r="C312">
        <v>0.53537239401798897</v>
      </c>
      <c r="D312">
        <v>473827.14285714302</v>
      </c>
      <c r="E312">
        <v>3.2185879929157802E-3</v>
      </c>
      <c r="F312">
        <v>0.67848658002154805</v>
      </c>
      <c r="G312">
        <v>48.095238095238102</v>
      </c>
      <c r="H312">
        <v>26.663068285714299</v>
      </c>
      <c r="I312">
        <v>4.1571428571428601</v>
      </c>
      <c r="J312">
        <v>29.8352380952381</v>
      </c>
      <c r="K312">
        <v>15801.6131608545</v>
      </c>
      <c r="L312">
        <v>846.19216514285699</v>
      </c>
      <c r="M312">
        <v>1039.2382633244399</v>
      </c>
      <c r="N312">
        <v>0.47335986769117699</v>
      </c>
      <c r="O312">
        <v>0.15526560095890099</v>
      </c>
      <c r="P312">
        <v>6.1306040269969797E-3</v>
      </c>
      <c r="Q312">
        <v>12866.348098615899</v>
      </c>
      <c r="R312">
        <v>66.671904761904798</v>
      </c>
      <c r="S312">
        <v>60995.060509531402</v>
      </c>
      <c r="T312">
        <v>14.989536536415001</v>
      </c>
      <c r="U312">
        <v>12.6918852575869</v>
      </c>
      <c r="V312">
        <v>8.5090476190476192</v>
      </c>
      <c r="W312">
        <v>99.446166366332804</v>
      </c>
      <c r="X312">
        <v>0.114998309642038</v>
      </c>
      <c r="Y312">
        <v>0.18151035928143</v>
      </c>
      <c r="Z312">
        <v>0.30065940966217503</v>
      </c>
      <c r="AA312">
        <v>194.323360030336</v>
      </c>
      <c r="AB312">
        <v>8.8484337209137305</v>
      </c>
      <c r="AC312">
        <v>1.5284392608104</v>
      </c>
      <c r="AD312">
        <v>3.8659906467547001</v>
      </c>
      <c r="AE312">
        <v>1.1216507586765301</v>
      </c>
      <c r="AF312">
        <v>48.190476190476197</v>
      </c>
      <c r="AG312">
        <v>3.8244928351944603E-2</v>
      </c>
      <c r="AH312">
        <v>9.4395238095238092</v>
      </c>
      <c r="AI312">
        <v>4.6489117016438204</v>
      </c>
      <c r="AJ312">
        <v>-31243.7490476192</v>
      </c>
      <c r="AK312">
        <v>0.44857817050250098</v>
      </c>
      <c r="AL312">
        <v>13371201.2533333</v>
      </c>
      <c r="AM312">
        <v>846.19216514285699</v>
      </c>
    </row>
    <row r="313" spans="1:39" ht="15" x14ac:dyDescent="0.25">
      <c r="A313" t="s">
        <v>485</v>
      </c>
      <c r="B313">
        <v>1037544.9</v>
      </c>
      <c r="C313">
        <v>0.55771312226083103</v>
      </c>
      <c r="D313">
        <v>1053233.8500000001</v>
      </c>
      <c r="E313">
        <v>1.2364524288264701E-3</v>
      </c>
      <c r="F313">
        <v>0.72402163038414202</v>
      </c>
      <c r="G313">
        <v>111.55</v>
      </c>
      <c r="H313">
        <v>50.613429050000001</v>
      </c>
      <c r="I313">
        <v>3.302</v>
      </c>
      <c r="J313">
        <v>-20.646999999999998</v>
      </c>
      <c r="K313">
        <v>14753.1909717734</v>
      </c>
      <c r="L313">
        <v>1515.3840408000001</v>
      </c>
      <c r="M313">
        <v>1894.55714546278</v>
      </c>
      <c r="N313">
        <v>0.48168081347527902</v>
      </c>
      <c r="O313">
        <v>0.16429161595140401</v>
      </c>
      <c r="P313">
        <v>4.5029529586425102E-3</v>
      </c>
      <c r="Q313">
        <v>11800.515071842299</v>
      </c>
      <c r="R313">
        <v>106.4015</v>
      </c>
      <c r="S313">
        <v>62200.716456064998</v>
      </c>
      <c r="T313">
        <v>15.5265668247158</v>
      </c>
      <c r="U313">
        <v>14.2421304286124</v>
      </c>
      <c r="V313">
        <v>14.4025</v>
      </c>
      <c r="W313">
        <v>105.216736038882</v>
      </c>
      <c r="X313">
        <v>0.11536338511314199</v>
      </c>
      <c r="Y313">
        <v>0.19584609495522801</v>
      </c>
      <c r="Z313">
        <v>0.31558057028557102</v>
      </c>
      <c r="AA313">
        <v>203.78438183694499</v>
      </c>
      <c r="AB313">
        <v>7.62710339410825</v>
      </c>
      <c r="AC313">
        <v>1.4516133283205701</v>
      </c>
      <c r="AD313">
        <v>3.3202756340759199</v>
      </c>
      <c r="AE313">
        <v>1.56257763847007</v>
      </c>
      <c r="AF313">
        <v>203.9</v>
      </c>
      <c r="AG313">
        <v>1.2971739868167E-2</v>
      </c>
      <c r="AH313">
        <v>4.952</v>
      </c>
      <c r="AI313">
        <v>4.3031400902814898</v>
      </c>
      <c r="AJ313">
        <v>-47471.5685000003</v>
      </c>
      <c r="AK313">
        <v>0.53217606190795697</v>
      </c>
      <c r="AL313">
        <v>22356750.149500001</v>
      </c>
      <c r="AM313">
        <v>1515.3840408000001</v>
      </c>
    </row>
    <row r="314" spans="1:39" ht="15" x14ac:dyDescent="0.25">
      <c r="A314" t="s">
        <v>486</v>
      </c>
      <c r="B314">
        <v>2243735.2999999998</v>
      </c>
      <c r="C314">
        <v>0.38419188639812601</v>
      </c>
      <c r="D314">
        <v>2039843.95</v>
      </c>
      <c r="E314">
        <v>1.14184312965152E-3</v>
      </c>
      <c r="F314">
        <v>0.76404201936081495</v>
      </c>
      <c r="G314">
        <v>151.6</v>
      </c>
      <c r="H314">
        <v>108.9215215</v>
      </c>
      <c r="I314">
        <v>13.362</v>
      </c>
      <c r="J314">
        <v>-15.1365</v>
      </c>
      <c r="K314">
        <v>14591.7110362598</v>
      </c>
      <c r="L314">
        <v>4105.5186096500001</v>
      </c>
      <c r="M314">
        <v>5192.3453822053198</v>
      </c>
      <c r="N314">
        <v>0.35300638112892402</v>
      </c>
      <c r="O314">
        <v>0.13311768726742901</v>
      </c>
      <c r="P314">
        <v>4.4861870158640398E-2</v>
      </c>
      <c r="Q314">
        <v>11537.472335970901</v>
      </c>
      <c r="R314">
        <v>257.74250000000001</v>
      </c>
      <c r="S314">
        <v>77738.8844234071</v>
      </c>
      <c r="T314">
        <v>15.050874419236299</v>
      </c>
      <c r="U314">
        <v>15.928760719128601</v>
      </c>
      <c r="V314">
        <v>32.038499999999999</v>
      </c>
      <c r="W314">
        <v>128.14328416280401</v>
      </c>
      <c r="X314">
        <v>0.115124759223925</v>
      </c>
      <c r="Y314">
        <v>0.15551776395460201</v>
      </c>
      <c r="Z314">
        <v>0.28113861776592303</v>
      </c>
      <c r="AA314">
        <v>159.860729520832</v>
      </c>
      <c r="AB314">
        <v>8.4788146034990692</v>
      </c>
      <c r="AC314">
        <v>1.2984094260466701</v>
      </c>
      <c r="AD314">
        <v>3.88278843481568</v>
      </c>
      <c r="AE314">
        <v>1.1165423921009201</v>
      </c>
      <c r="AF314">
        <v>33.700000000000003</v>
      </c>
      <c r="AG314">
        <v>7.7191330005374204E-2</v>
      </c>
      <c r="AH314">
        <v>74.843500000000006</v>
      </c>
      <c r="AI314">
        <v>4.3327554113279803</v>
      </c>
      <c r="AJ314">
        <v>183367.05600000001</v>
      </c>
      <c r="AK314">
        <v>0.45478859873314098</v>
      </c>
      <c r="AL314">
        <v>59906541.206</v>
      </c>
      <c r="AM314">
        <v>4105.5186096500001</v>
      </c>
    </row>
    <row r="315" spans="1:39" ht="15" x14ac:dyDescent="0.25">
      <c r="A315" t="s">
        <v>487</v>
      </c>
      <c r="B315">
        <v>1329434.42857143</v>
      </c>
      <c r="C315">
        <v>0.38170518699637002</v>
      </c>
      <c r="D315">
        <v>1385156</v>
      </c>
      <c r="E315">
        <v>4.5009584541038398E-3</v>
      </c>
      <c r="F315">
        <v>0.75634692893273503</v>
      </c>
      <c r="G315">
        <v>144.111111111111</v>
      </c>
      <c r="H315">
        <v>189.491873</v>
      </c>
      <c r="I315">
        <v>33.529523809523802</v>
      </c>
      <c r="J315">
        <v>-68.387142857142905</v>
      </c>
      <c r="K315">
        <v>14657.749157153799</v>
      </c>
      <c r="L315">
        <v>2995.5905441904802</v>
      </c>
      <c r="M315">
        <v>3961.0683814413201</v>
      </c>
      <c r="N315">
        <v>0.63211726899119203</v>
      </c>
      <c r="O315">
        <v>0.17353627285804499</v>
      </c>
      <c r="P315">
        <v>4.2359303301533903E-2</v>
      </c>
      <c r="Q315">
        <v>11085.0433635555</v>
      </c>
      <c r="R315">
        <v>203.09666666666701</v>
      </c>
      <c r="S315">
        <v>70150.068316049394</v>
      </c>
      <c r="T315">
        <v>15.6840631836118</v>
      </c>
      <c r="U315">
        <v>14.749580056412301</v>
      </c>
      <c r="V315">
        <v>23.0461904761905</v>
      </c>
      <c r="W315">
        <v>129.98202662975001</v>
      </c>
      <c r="X315">
        <v>0.112184072829661</v>
      </c>
      <c r="Y315">
        <v>0.16989909527848501</v>
      </c>
      <c r="Z315">
        <v>0.29865618129781102</v>
      </c>
      <c r="AA315">
        <v>174.647811713772</v>
      </c>
      <c r="AB315">
        <v>7.6238305933388197</v>
      </c>
      <c r="AC315">
        <v>1.21420905572586</v>
      </c>
      <c r="AD315">
        <v>3.6177669514974502</v>
      </c>
      <c r="AE315">
        <v>1.0871655909491</v>
      </c>
      <c r="AF315">
        <v>33.047619047619101</v>
      </c>
      <c r="AG315">
        <v>5.5241001992531402E-2</v>
      </c>
      <c r="AH315">
        <v>60.432380952381003</v>
      </c>
      <c r="AI315">
        <v>4.1850250272609104</v>
      </c>
      <c r="AJ315">
        <v>-102646.80666666701</v>
      </c>
      <c r="AK315">
        <v>0.52416036774951202</v>
      </c>
      <c r="AL315">
        <v>43908614.774285696</v>
      </c>
      <c r="AM315">
        <v>2995.5905441904802</v>
      </c>
    </row>
    <row r="316" spans="1:39" ht="15" x14ac:dyDescent="0.25">
      <c r="A316" t="s">
        <v>488</v>
      </c>
      <c r="B316">
        <v>853361.6</v>
      </c>
      <c r="C316">
        <v>0.43055090631455301</v>
      </c>
      <c r="D316">
        <v>751823.15</v>
      </c>
      <c r="E316">
        <v>1.6466032855540101E-3</v>
      </c>
      <c r="F316">
        <v>0.796597684257628</v>
      </c>
      <c r="G316">
        <v>208.55</v>
      </c>
      <c r="H316">
        <v>178.59582589999999</v>
      </c>
      <c r="I316">
        <v>17.934000000000001</v>
      </c>
      <c r="J316">
        <v>-16.247</v>
      </c>
      <c r="K316">
        <v>15860.2931247264</v>
      </c>
      <c r="L316">
        <v>7803.0868643000003</v>
      </c>
      <c r="M316">
        <v>9809.18844851621</v>
      </c>
      <c r="N316">
        <v>0.29367894580083898</v>
      </c>
      <c r="O316">
        <v>0.139314420684399</v>
      </c>
      <c r="P316">
        <v>7.0653031843373806E-2</v>
      </c>
      <c r="Q316">
        <v>12616.6650375873</v>
      </c>
      <c r="R316">
        <v>488.3295</v>
      </c>
      <c r="S316">
        <v>84708.674588571899</v>
      </c>
      <c r="T316">
        <v>15.1668084766536</v>
      </c>
      <c r="U316">
        <v>15.9791429031013</v>
      </c>
      <c r="V316">
        <v>50.53</v>
      </c>
      <c r="W316">
        <v>154.424834045122</v>
      </c>
      <c r="X316">
        <v>0.117339021344605</v>
      </c>
      <c r="Y316">
        <v>0.15399282991067401</v>
      </c>
      <c r="Z316">
        <v>0.27745430187514297</v>
      </c>
      <c r="AA316">
        <v>157.777623318877</v>
      </c>
      <c r="AB316">
        <v>8.4539694737248308</v>
      </c>
      <c r="AC316">
        <v>1.4273489994131501</v>
      </c>
      <c r="AD316">
        <v>4.0589190672967002</v>
      </c>
      <c r="AE316">
        <v>0.93422610180471699</v>
      </c>
      <c r="AF316">
        <v>30.35</v>
      </c>
      <c r="AG316">
        <v>7.1476454162200095E-2</v>
      </c>
      <c r="AH316">
        <v>136.5745</v>
      </c>
      <c r="AI316">
        <v>4.5803456027598202</v>
      </c>
      <c r="AJ316">
        <v>266864.99699999997</v>
      </c>
      <c r="AK316">
        <v>0.40428053230368699</v>
      </c>
      <c r="AL316">
        <v>123759244.9455</v>
      </c>
      <c r="AM316">
        <v>7803.0868643000003</v>
      </c>
    </row>
    <row r="317" spans="1:39" ht="15" x14ac:dyDescent="0.25">
      <c r="A317" t="s">
        <v>489</v>
      </c>
      <c r="B317">
        <v>1125029.75</v>
      </c>
      <c r="C317">
        <v>0.44304895023190899</v>
      </c>
      <c r="D317">
        <v>1025052.65</v>
      </c>
      <c r="E317">
        <v>1.4250332600136101E-3</v>
      </c>
      <c r="F317">
        <v>0.74982082245675796</v>
      </c>
      <c r="G317">
        <v>157.666666666667</v>
      </c>
      <c r="H317">
        <v>396.30026249999997</v>
      </c>
      <c r="I317">
        <v>143.011</v>
      </c>
      <c r="J317">
        <v>-7.73000000000002</v>
      </c>
      <c r="K317">
        <v>15251.254378838599</v>
      </c>
      <c r="L317">
        <v>5087.2436846999999</v>
      </c>
      <c r="M317">
        <v>6961.6748612348802</v>
      </c>
      <c r="N317">
        <v>0.75114229893143802</v>
      </c>
      <c r="O317">
        <v>0.180691330359223</v>
      </c>
      <c r="P317">
        <v>9.0465606421434794E-2</v>
      </c>
      <c r="Q317">
        <v>11144.853655049499</v>
      </c>
      <c r="R317">
        <v>338.32549999999998</v>
      </c>
      <c r="S317">
        <v>72038.580876995693</v>
      </c>
      <c r="T317">
        <v>13.7052926841163</v>
      </c>
      <c r="U317">
        <v>15.0365363671967</v>
      </c>
      <c r="V317">
        <v>38.0565</v>
      </c>
      <c r="W317">
        <v>133.676078585787</v>
      </c>
      <c r="X317">
        <v>0.117139103822476</v>
      </c>
      <c r="Y317">
        <v>0.15466281885500699</v>
      </c>
      <c r="Z317">
        <v>0.27614204814993798</v>
      </c>
      <c r="AA317">
        <v>166.36043060907701</v>
      </c>
      <c r="AB317">
        <v>7.6766185268494</v>
      </c>
      <c r="AC317">
        <v>1.3385408069479501</v>
      </c>
      <c r="AD317">
        <v>3.5753100635394999</v>
      </c>
      <c r="AE317">
        <v>0.98005881205909995</v>
      </c>
      <c r="AF317">
        <v>22.85</v>
      </c>
      <c r="AG317">
        <v>8.0989713655717596E-2</v>
      </c>
      <c r="AH317">
        <v>140.82400000000001</v>
      </c>
      <c r="AI317">
        <v>3.77195787171661</v>
      </c>
      <c r="AJ317">
        <v>128554.902999999</v>
      </c>
      <c r="AK317">
        <v>0.56636372392443901</v>
      </c>
      <c r="AL317">
        <v>77586847.522499993</v>
      </c>
      <c r="AM317">
        <v>5087.2436846999999</v>
      </c>
    </row>
    <row r="318" spans="1:39" ht="15" x14ac:dyDescent="0.25">
      <c r="A318" t="s">
        <v>490</v>
      </c>
      <c r="B318">
        <v>3655012.85</v>
      </c>
      <c r="C318">
        <v>0.43373088022773798</v>
      </c>
      <c r="D318">
        <v>2865692.15</v>
      </c>
      <c r="E318">
        <v>3.18269626487499E-3</v>
      </c>
      <c r="F318">
        <v>0.77626841134539204</v>
      </c>
      <c r="G318">
        <v>86.15</v>
      </c>
      <c r="H318">
        <v>41.717714350000001</v>
      </c>
      <c r="I318">
        <v>2.2054999999999998</v>
      </c>
      <c r="J318">
        <v>-13.9975</v>
      </c>
      <c r="K318">
        <v>15685.227260019599</v>
      </c>
      <c r="L318">
        <v>4866.8679416000004</v>
      </c>
      <c r="M318">
        <v>5821.44496697865</v>
      </c>
      <c r="N318">
        <v>0.12114349772272</v>
      </c>
      <c r="O318">
        <v>0.115913416763993</v>
      </c>
      <c r="P318">
        <v>3.6140161960543302E-2</v>
      </c>
      <c r="Q318">
        <v>13113.227066736299</v>
      </c>
      <c r="R318">
        <v>311.36450000000002</v>
      </c>
      <c r="S318">
        <v>86136.614532164094</v>
      </c>
      <c r="T318">
        <v>15.473986276534401</v>
      </c>
      <c r="U318">
        <v>15.630773391314699</v>
      </c>
      <c r="V318">
        <v>32.548499999999997</v>
      </c>
      <c r="W318">
        <v>149.52664305882001</v>
      </c>
      <c r="X318">
        <v>0.114487704474701</v>
      </c>
      <c r="Y318">
        <v>0.14835560081680499</v>
      </c>
      <c r="Z318">
        <v>0.271107182396922</v>
      </c>
      <c r="AA318">
        <v>166.671021226297</v>
      </c>
      <c r="AB318">
        <v>7.7202487419804502</v>
      </c>
      <c r="AC318">
        <v>1.33510598295034</v>
      </c>
      <c r="AD318">
        <v>3.484978173699</v>
      </c>
      <c r="AE318">
        <v>0.89473434884372605</v>
      </c>
      <c r="AF318">
        <v>21.4</v>
      </c>
      <c r="AG318">
        <v>0.14981165329535501</v>
      </c>
      <c r="AH318">
        <v>127.63833333333299</v>
      </c>
      <c r="AI318">
        <v>5.6380409441159696</v>
      </c>
      <c r="AJ318">
        <v>147195.66166666601</v>
      </c>
      <c r="AK318">
        <v>0.35888458652417699</v>
      </c>
      <c r="AL318">
        <v>76337929.708499998</v>
      </c>
      <c r="AM318">
        <v>4866.8679416000004</v>
      </c>
    </row>
    <row r="319" spans="1:39" ht="15" x14ac:dyDescent="0.25">
      <c r="A319" t="s">
        <v>491</v>
      </c>
      <c r="B319">
        <v>1669855.05</v>
      </c>
      <c r="C319">
        <v>0.47035044763953299</v>
      </c>
      <c r="D319">
        <v>1332455.3999999999</v>
      </c>
      <c r="E319">
        <v>1.4547706363100699E-3</v>
      </c>
      <c r="F319">
        <v>0.76784433839862198</v>
      </c>
      <c r="G319">
        <v>164.42105263157899</v>
      </c>
      <c r="H319">
        <v>500.42155635</v>
      </c>
      <c r="I319">
        <v>125.21850000000001</v>
      </c>
      <c r="J319">
        <v>-24.453000000000099</v>
      </c>
      <c r="K319">
        <v>15310.250268318799</v>
      </c>
      <c r="L319">
        <v>6098.0690451999999</v>
      </c>
      <c r="M319">
        <v>8210.7527396122405</v>
      </c>
      <c r="N319">
        <v>0.65761475997169205</v>
      </c>
      <c r="O319">
        <v>0.18140698783506801</v>
      </c>
      <c r="P319">
        <v>9.2769077573054304E-2</v>
      </c>
      <c r="Q319">
        <v>11370.816561686999</v>
      </c>
      <c r="R319">
        <v>404.61149999999998</v>
      </c>
      <c r="S319">
        <v>76011.154749679597</v>
      </c>
      <c r="T319">
        <v>14.672840490198601</v>
      </c>
      <c r="U319">
        <v>15.0714180027014</v>
      </c>
      <c r="V319">
        <v>41.642000000000003</v>
      </c>
      <c r="W319">
        <v>146.44034977186499</v>
      </c>
      <c r="X319">
        <v>0.117119970563116</v>
      </c>
      <c r="Y319">
        <v>0.15630838375349701</v>
      </c>
      <c r="Z319">
        <v>0.278287889462416</v>
      </c>
      <c r="AA319">
        <v>163.36137597263399</v>
      </c>
      <c r="AB319">
        <v>7.1498222947564303</v>
      </c>
      <c r="AC319">
        <v>1.2712043418068399</v>
      </c>
      <c r="AD319">
        <v>3.671824648326</v>
      </c>
      <c r="AE319">
        <v>0.95102736612472905</v>
      </c>
      <c r="AF319">
        <v>28.9</v>
      </c>
      <c r="AG319">
        <v>0.100427008235653</v>
      </c>
      <c r="AH319">
        <v>116.739</v>
      </c>
      <c r="AI319">
        <v>3.8593165813433599</v>
      </c>
      <c r="AJ319">
        <v>182952.56349999999</v>
      </c>
      <c r="AK319">
        <v>0.52442461315147604</v>
      </c>
      <c r="AL319">
        <v>93362963.235499993</v>
      </c>
      <c r="AM319">
        <v>6098.0690451999999</v>
      </c>
    </row>
    <row r="320" spans="1:39" ht="15" x14ac:dyDescent="0.25">
      <c r="A320" t="s">
        <v>492</v>
      </c>
      <c r="B320">
        <v>1958407.15</v>
      </c>
      <c r="C320">
        <v>0.40153822799778</v>
      </c>
      <c r="D320">
        <v>1913208.15</v>
      </c>
      <c r="E320">
        <v>1.63637051244291E-3</v>
      </c>
      <c r="F320">
        <v>0.79212960207296801</v>
      </c>
      <c r="G320">
        <v>239.25</v>
      </c>
      <c r="H320">
        <v>176.20266985000001</v>
      </c>
      <c r="I320">
        <v>16.790500000000002</v>
      </c>
      <c r="J320">
        <v>-23.971499999999999</v>
      </c>
      <c r="K320">
        <v>15079.4876391449</v>
      </c>
      <c r="L320">
        <v>8225.6972440499994</v>
      </c>
      <c r="M320">
        <v>10231.8305110775</v>
      </c>
      <c r="N320">
        <v>0.27875744927988999</v>
      </c>
      <c r="O320">
        <v>0.13635743939656</v>
      </c>
      <c r="P320">
        <v>6.4638401751851302E-2</v>
      </c>
      <c r="Q320">
        <v>12122.884539644099</v>
      </c>
      <c r="R320">
        <v>498.00450000000001</v>
      </c>
      <c r="S320">
        <v>84225.477472593106</v>
      </c>
      <c r="T320">
        <v>15.3432348502875</v>
      </c>
      <c r="U320">
        <v>16.5173150926347</v>
      </c>
      <c r="V320">
        <v>51.4405</v>
      </c>
      <c r="W320">
        <v>159.90702353301401</v>
      </c>
      <c r="X320">
        <v>0.11990534746727501</v>
      </c>
      <c r="Y320">
        <v>0.14964842620440999</v>
      </c>
      <c r="Z320">
        <v>0.276560517959684</v>
      </c>
      <c r="AA320">
        <v>156.058144606349</v>
      </c>
      <c r="AB320">
        <v>7.5678720093810998</v>
      </c>
      <c r="AC320">
        <v>1.38857602910304</v>
      </c>
      <c r="AD320">
        <v>3.7692771283312401</v>
      </c>
      <c r="AE320">
        <v>0.90929189424950896</v>
      </c>
      <c r="AF320">
        <v>32.450000000000003</v>
      </c>
      <c r="AG320">
        <v>6.7187457570359099E-2</v>
      </c>
      <c r="AH320">
        <v>142.899</v>
      </c>
      <c r="AI320">
        <v>4.5168273145007403</v>
      </c>
      <c r="AJ320">
        <v>433247.3995</v>
      </c>
      <c r="AK320">
        <v>0.43596817580615799</v>
      </c>
      <c r="AL320">
        <v>124039299.91500001</v>
      </c>
      <c r="AM320">
        <v>8225.6972440499994</v>
      </c>
    </row>
    <row r="321" spans="1:39" ht="15" x14ac:dyDescent="0.25">
      <c r="A321" t="s">
        <v>493</v>
      </c>
      <c r="B321">
        <v>3829079.95</v>
      </c>
      <c r="C321">
        <v>0.43774420964863298</v>
      </c>
      <c r="D321">
        <v>3414176.15</v>
      </c>
      <c r="E321">
        <v>2.3614331688439801E-3</v>
      </c>
      <c r="F321">
        <v>0.78178142652844695</v>
      </c>
      <c r="G321">
        <v>241.85</v>
      </c>
      <c r="H321">
        <v>180.40216995</v>
      </c>
      <c r="I321">
        <v>15.3285</v>
      </c>
      <c r="J321">
        <v>-33.917499999999997</v>
      </c>
      <c r="K321">
        <v>14980.2705348299</v>
      </c>
      <c r="L321">
        <v>9003.9945060999999</v>
      </c>
      <c r="M321">
        <v>11165.4885588079</v>
      </c>
      <c r="N321">
        <v>0.260308032880531</v>
      </c>
      <c r="O321">
        <v>0.13754333756656401</v>
      </c>
      <c r="P321">
        <v>6.7937003419491701E-2</v>
      </c>
      <c r="Q321">
        <v>12080.284072218101</v>
      </c>
      <c r="R321">
        <v>542.70849999999996</v>
      </c>
      <c r="S321">
        <v>83898.762765830994</v>
      </c>
      <c r="T321">
        <v>14.9374848560507</v>
      </c>
      <c r="U321">
        <v>16.590848505413099</v>
      </c>
      <c r="V321">
        <v>55.822499999999998</v>
      </c>
      <c r="W321">
        <v>161.296869651126</v>
      </c>
      <c r="X321">
        <v>0.11741411354487299</v>
      </c>
      <c r="Y321">
        <v>0.149660016011082</v>
      </c>
      <c r="Z321">
        <v>0.27473335844693297</v>
      </c>
      <c r="AA321">
        <v>154.16316603254299</v>
      </c>
      <c r="AB321">
        <v>7.4024020028898798</v>
      </c>
      <c r="AC321">
        <v>1.32588840317551</v>
      </c>
      <c r="AD321">
        <v>3.8141270688675002</v>
      </c>
      <c r="AE321">
        <v>0.94296079561326496</v>
      </c>
      <c r="AF321">
        <v>33.950000000000003</v>
      </c>
      <c r="AG321">
        <v>6.3890913878798195E-2</v>
      </c>
      <c r="AH321">
        <v>152.23150000000001</v>
      </c>
      <c r="AI321">
        <v>4.6450878392891504</v>
      </c>
      <c r="AJ321">
        <v>337033.43349999998</v>
      </c>
      <c r="AK321">
        <v>0.42211283715153097</v>
      </c>
      <c r="AL321">
        <v>134882273.59549999</v>
      </c>
      <c r="AM321">
        <v>9003.9945060999999</v>
      </c>
    </row>
    <row r="322" spans="1:39" ht="15" x14ac:dyDescent="0.25">
      <c r="A322" t="s">
        <v>494</v>
      </c>
      <c r="B322">
        <v>1012551.10526316</v>
      </c>
      <c r="C322">
        <v>0.39137850713489403</v>
      </c>
      <c r="D322">
        <v>986840.73684210505</v>
      </c>
      <c r="E322">
        <v>8.3598401313688606E-3</v>
      </c>
      <c r="F322">
        <v>0.72295664739885201</v>
      </c>
      <c r="G322">
        <v>63.4</v>
      </c>
      <c r="H322">
        <v>32.535064249999998</v>
      </c>
      <c r="I322">
        <v>4.2024999999999997</v>
      </c>
      <c r="J322">
        <v>43.326500000000003</v>
      </c>
      <c r="K322">
        <v>14163.8536227479</v>
      </c>
      <c r="L322">
        <v>1314.74376695</v>
      </c>
      <c r="M322">
        <v>1593.1357816633399</v>
      </c>
      <c r="N322">
        <v>0.36007230545631003</v>
      </c>
      <c r="O322">
        <v>0.14179367762470599</v>
      </c>
      <c r="P322">
        <v>1.18598091825698E-2</v>
      </c>
      <c r="Q322">
        <v>11688.7954440754</v>
      </c>
      <c r="R322">
        <v>87.778000000000006</v>
      </c>
      <c r="S322">
        <v>67455.037418259701</v>
      </c>
      <c r="T322">
        <v>17.365399074939099</v>
      </c>
      <c r="U322">
        <v>14.978055628403499</v>
      </c>
      <c r="V322">
        <v>11.661</v>
      </c>
      <c r="W322">
        <v>112.747085751651</v>
      </c>
      <c r="X322">
        <v>0.117296557233183</v>
      </c>
      <c r="Y322">
        <v>0.16724794420698899</v>
      </c>
      <c r="Z322">
        <v>0.28962652557143598</v>
      </c>
      <c r="AA322">
        <v>184.67126911219199</v>
      </c>
      <c r="AB322">
        <v>6.7525949647316201</v>
      </c>
      <c r="AC322">
        <v>1.43158933406481</v>
      </c>
      <c r="AD322">
        <v>3.2736466959423498</v>
      </c>
      <c r="AE322">
        <v>1.18838263741799</v>
      </c>
      <c r="AF322">
        <v>72.7</v>
      </c>
      <c r="AG322">
        <v>4.1775922152919399E-2</v>
      </c>
      <c r="AH322">
        <v>10.3055</v>
      </c>
      <c r="AI322">
        <v>4.4128708274517203</v>
      </c>
      <c r="AJ322">
        <v>14442.4015000002</v>
      </c>
      <c r="AK322">
        <v>0.51421511027921996</v>
      </c>
      <c r="AL322">
        <v>18621838.2665</v>
      </c>
      <c r="AM322">
        <v>1314.74376695</v>
      </c>
    </row>
    <row r="323" spans="1:39" ht="15" x14ac:dyDescent="0.25">
      <c r="A323" t="s">
        <v>495</v>
      </c>
      <c r="B323">
        <v>415794.8</v>
      </c>
      <c r="C323">
        <v>0.49049988853565302</v>
      </c>
      <c r="D323">
        <v>460390</v>
      </c>
      <c r="E323">
        <v>4.48134597162344E-3</v>
      </c>
      <c r="F323">
        <v>0.69518772141613605</v>
      </c>
      <c r="G323">
        <v>74.4444444444444</v>
      </c>
      <c r="H323">
        <v>22.415131949999999</v>
      </c>
      <c r="I323">
        <v>0.997</v>
      </c>
      <c r="J323">
        <v>49.1325</v>
      </c>
      <c r="K323">
        <v>14852.5228485193</v>
      </c>
      <c r="L323">
        <v>1047.7275526999999</v>
      </c>
      <c r="M323">
        <v>1262.94678105912</v>
      </c>
      <c r="N323">
        <v>0.39200841477498299</v>
      </c>
      <c r="O323">
        <v>0.15414370375563</v>
      </c>
      <c r="P323">
        <v>4.8507779879443796E-3</v>
      </c>
      <c r="Q323">
        <v>12321.498933193399</v>
      </c>
      <c r="R323">
        <v>73.1935</v>
      </c>
      <c r="S323">
        <v>64816.901787727002</v>
      </c>
      <c r="T323">
        <v>15.0894546646902</v>
      </c>
      <c r="U323">
        <v>14.314489028397301</v>
      </c>
      <c r="V323">
        <v>11.112</v>
      </c>
      <c r="W323">
        <v>94.287936708063398</v>
      </c>
      <c r="X323">
        <v>0.118545768664978</v>
      </c>
      <c r="Y323">
        <v>0.165864149251544</v>
      </c>
      <c r="Z323">
        <v>0.29028949665644999</v>
      </c>
      <c r="AA323">
        <v>197.74959574755499</v>
      </c>
      <c r="AB323">
        <v>7.7212813791552302</v>
      </c>
      <c r="AC323">
        <v>1.52455996422568</v>
      </c>
      <c r="AD323">
        <v>3.06639157874719</v>
      </c>
      <c r="AE323">
        <v>1.3365576691796199</v>
      </c>
      <c r="AF323">
        <v>113.55</v>
      </c>
      <c r="AG323">
        <v>1.98952128561832E-2</v>
      </c>
      <c r="AH323">
        <v>5.1544999999999996</v>
      </c>
      <c r="AI323">
        <v>4.4668103300207598</v>
      </c>
      <c r="AJ323">
        <v>-1768.94099999999</v>
      </c>
      <c r="AK323">
        <v>0.50066265242692798</v>
      </c>
      <c r="AL323">
        <v>15561397.4155</v>
      </c>
      <c r="AM323">
        <v>1047.7275526999999</v>
      </c>
    </row>
    <row r="324" spans="1:39" ht="15" x14ac:dyDescent="0.25">
      <c r="A324" t="s">
        <v>496</v>
      </c>
      <c r="B324">
        <v>175603.35</v>
      </c>
      <c r="C324">
        <v>0.69925359589814595</v>
      </c>
      <c r="D324">
        <v>166636.6</v>
      </c>
      <c r="E324">
        <v>1.7373827291220501E-3</v>
      </c>
      <c r="F324">
        <v>0.66263486548660899</v>
      </c>
      <c r="G324">
        <v>33.2777777777778</v>
      </c>
      <c r="H324">
        <v>14.17209545</v>
      </c>
      <c r="I324">
        <v>0.9</v>
      </c>
      <c r="J324">
        <v>-0.96450000000000102</v>
      </c>
      <c r="K324">
        <v>17000.458713743999</v>
      </c>
      <c r="L324">
        <v>545.87692924999999</v>
      </c>
      <c r="M324">
        <v>665.78109397096296</v>
      </c>
      <c r="N324">
        <v>0.45640820631915402</v>
      </c>
      <c r="O324">
        <v>0.16083786728380001</v>
      </c>
      <c r="P324">
        <v>6.3075423515894999E-3</v>
      </c>
      <c r="Q324">
        <v>13938.752966308701</v>
      </c>
      <c r="R324">
        <v>45.840499999999999</v>
      </c>
      <c r="S324">
        <v>59375.1816188741</v>
      </c>
      <c r="T324">
        <v>14.820955268812501</v>
      </c>
      <c r="U324">
        <v>11.908180086386499</v>
      </c>
      <c r="V324">
        <v>7.0754999999999999</v>
      </c>
      <c r="W324">
        <v>77.150297399477097</v>
      </c>
      <c r="X324">
        <v>0.113284642893032</v>
      </c>
      <c r="Y324">
        <v>0.18147790056263999</v>
      </c>
      <c r="Z324">
        <v>0.29965017138365801</v>
      </c>
      <c r="AA324">
        <v>239.28525460759801</v>
      </c>
      <c r="AB324">
        <v>9.5153720746315908</v>
      </c>
      <c r="AC324">
        <v>1.5456722538533401</v>
      </c>
      <c r="AD324">
        <v>3.0807478546596498</v>
      </c>
      <c r="AE324">
        <v>1.2201355547785599</v>
      </c>
      <c r="AF324">
        <v>75.25</v>
      </c>
      <c r="AG324">
        <v>1.8713657585319898E-2</v>
      </c>
      <c r="AH324">
        <v>3.7010000000000001</v>
      </c>
      <c r="AI324">
        <v>4.3992738936735298</v>
      </c>
      <c r="AJ324">
        <v>-13320.157999999999</v>
      </c>
      <c r="AK324">
        <v>0.59161890493306801</v>
      </c>
      <c r="AL324">
        <v>9280158.1984999999</v>
      </c>
      <c r="AM324">
        <v>545.87692924999999</v>
      </c>
    </row>
    <row r="325" spans="1:39" ht="15" x14ac:dyDescent="0.25">
      <c r="A325" t="s">
        <v>497</v>
      </c>
      <c r="B325">
        <v>590557.80000000005</v>
      </c>
      <c r="C325">
        <v>0.57580482278050504</v>
      </c>
      <c r="D325">
        <v>544963.85</v>
      </c>
      <c r="E325">
        <v>3.9428047307548302E-3</v>
      </c>
      <c r="F325">
        <v>0.69757658338057305</v>
      </c>
      <c r="G325">
        <v>44.947368421052602</v>
      </c>
      <c r="H325">
        <v>11.678754899999999</v>
      </c>
      <c r="I325">
        <v>9.1999999999999998E-2</v>
      </c>
      <c r="J325">
        <v>31.608000000000001</v>
      </c>
      <c r="K325">
        <v>15592.830078614001</v>
      </c>
      <c r="L325">
        <v>664.20187665000003</v>
      </c>
      <c r="M325">
        <v>788.24781492964905</v>
      </c>
      <c r="N325">
        <v>0.34356931796242002</v>
      </c>
      <c r="O325">
        <v>0.138909381761079</v>
      </c>
      <c r="P325">
        <v>8.0538519056591699E-3</v>
      </c>
      <c r="Q325">
        <v>13138.998680794701</v>
      </c>
      <c r="R325">
        <v>49.518500000000003</v>
      </c>
      <c r="S325">
        <v>65315.774074335801</v>
      </c>
      <c r="T325">
        <v>16.4908064662702</v>
      </c>
      <c r="U325">
        <v>13.4132067136525</v>
      </c>
      <c r="V325">
        <v>7.0045000000000002</v>
      </c>
      <c r="W325">
        <v>94.825023434934707</v>
      </c>
      <c r="X325">
        <v>0.117634573387927</v>
      </c>
      <c r="Y325">
        <v>0.17141455025956201</v>
      </c>
      <c r="Z325">
        <v>0.293976723754383</v>
      </c>
      <c r="AA325">
        <v>223.910237577315</v>
      </c>
      <c r="AB325">
        <v>7.6517536020322501</v>
      </c>
      <c r="AC325">
        <v>1.5365766035330399</v>
      </c>
      <c r="AD325">
        <v>3.04645777412293</v>
      </c>
      <c r="AE325">
        <v>1.1863148034698101</v>
      </c>
      <c r="AF325">
        <v>75.75</v>
      </c>
      <c r="AG325">
        <v>3.0497097636092301E-2</v>
      </c>
      <c r="AH325">
        <v>4.8209999999999997</v>
      </c>
      <c r="AI325">
        <v>4.5283591672102599</v>
      </c>
      <c r="AJ325">
        <v>6210.3844999999901</v>
      </c>
      <c r="AK325">
        <v>0.55549836356451598</v>
      </c>
      <c r="AL325">
        <v>10356787.000499999</v>
      </c>
      <c r="AM325">
        <v>664.20187665000003</v>
      </c>
    </row>
    <row r="326" spans="1:39" ht="15" x14ac:dyDescent="0.25">
      <c r="A326" t="s">
        <v>498</v>
      </c>
      <c r="B326">
        <v>771983.23809523799</v>
      </c>
      <c r="C326">
        <v>0.37781779596599602</v>
      </c>
      <c r="D326">
        <v>767660.04761904804</v>
      </c>
      <c r="E326">
        <v>2.8666729956644999E-3</v>
      </c>
      <c r="F326">
        <v>0.69637245172190199</v>
      </c>
      <c r="G326">
        <v>92.2</v>
      </c>
      <c r="H326">
        <v>39.543085238095202</v>
      </c>
      <c r="I326">
        <v>5.09</v>
      </c>
      <c r="J326">
        <v>55.574285714285701</v>
      </c>
      <c r="K326">
        <v>14502.0719262661</v>
      </c>
      <c r="L326">
        <v>1250.9009332857099</v>
      </c>
      <c r="M326">
        <v>1520.32552608726</v>
      </c>
      <c r="N326">
        <v>0.427036770306573</v>
      </c>
      <c r="O326">
        <v>0.151565751800145</v>
      </c>
      <c r="P326">
        <v>8.0642566665765792E-3</v>
      </c>
      <c r="Q326">
        <v>11932.0862511794</v>
      </c>
      <c r="R326">
        <v>85.933333333333394</v>
      </c>
      <c r="S326">
        <v>64107.079169899102</v>
      </c>
      <c r="T326">
        <v>16.6773800288153</v>
      </c>
      <c r="U326">
        <v>14.5566439094536</v>
      </c>
      <c r="V326">
        <v>11.509523809523801</v>
      </c>
      <c r="W326">
        <v>108.683986756309</v>
      </c>
      <c r="X326">
        <v>0.117395691242995</v>
      </c>
      <c r="Y326">
        <v>0.17121322214742299</v>
      </c>
      <c r="Z326">
        <v>0.29470844837698201</v>
      </c>
      <c r="AA326">
        <v>182.44008787412901</v>
      </c>
      <c r="AB326">
        <v>7.7377220843216801</v>
      </c>
      <c r="AC326">
        <v>1.45859502464682</v>
      </c>
      <c r="AD326">
        <v>3.4567460851362899</v>
      </c>
      <c r="AE326">
        <v>1.2492524733096599</v>
      </c>
      <c r="AF326">
        <v>75</v>
      </c>
      <c r="AG326">
        <v>3.6608483392291502E-2</v>
      </c>
      <c r="AH326">
        <v>9.5571428571428605</v>
      </c>
      <c r="AI326">
        <v>4.39554207718162</v>
      </c>
      <c r="AJ326">
        <v>404.69476190477098</v>
      </c>
      <c r="AK326">
        <v>0.47041713890929898</v>
      </c>
      <c r="AL326">
        <v>18140655.307142898</v>
      </c>
      <c r="AM326">
        <v>1250.9009332857099</v>
      </c>
    </row>
    <row r="327" spans="1:39" ht="15" x14ac:dyDescent="0.25">
      <c r="A327" t="s">
        <v>499</v>
      </c>
      <c r="B327">
        <v>812471.33333333302</v>
      </c>
      <c r="C327">
        <v>0.398085672732236</v>
      </c>
      <c r="D327">
        <v>791930.66666666698</v>
      </c>
      <c r="E327">
        <v>3.4611627012097802E-3</v>
      </c>
      <c r="F327">
        <v>0.71934667617783499</v>
      </c>
      <c r="G327">
        <v>64.761904761904802</v>
      </c>
      <c r="H327">
        <v>44.466399047618999</v>
      </c>
      <c r="I327">
        <v>6.9052380952380901</v>
      </c>
      <c r="J327">
        <v>45.3509523809524</v>
      </c>
      <c r="K327">
        <v>14354.1249539891</v>
      </c>
      <c r="L327">
        <v>1342.0101643809501</v>
      </c>
      <c r="M327">
        <v>1626.6358379819301</v>
      </c>
      <c r="N327">
        <v>0.436058086031134</v>
      </c>
      <c r="O327">
        <v>0.14336120407580299</v>
      </c>
      <c r="P327">
        <v>9.9890383514223899E-3</v>
      </c>
      <c r="Q327">
        <v>11842.467219304999</v>
      </c>
      <c r="R327">
        <v>90.37</v>
      </c>
      <c r="S327">
        <v>66326.291679181406</v>
      </c>
      <c r="T327">
        <v>16.957270902164101</v>
      </c>
      <c r="U327">
        <v>14.8501733360734</v>
      </c>
      <c r="V327">
        <v>12.331428571428599</v>
      </c>
      <c r="W327">
        <v>108.82844243126399</v>
      </c>
      <c r="X327">
        <v>0.11507429912247701</v>
      </c>
      <c r="Y327">
        <v>0.175076710871302</v>
      </c>
      <c r="Z327">
        <v>0.29754137669845798</v>
      </c>
      <c r="AA327">
        <v>187.74259903366499</v>
      </c>
      <c r="AB327">
        <v>7.3611243314593402</v>
      </c>
      <c r="AC327">
        <v>1.3748213892189001</v>
      </c>
      <c r="AD327">
        <v>3.09695106333356</v>
      </c>
      <c r="AE327">
        <v>1.1813714321790401</v>
      </c>
      <c r="AF327">
        <v>64.285714285714306</v>
      </c>
      <c r="AG327">
        <v>3.0024241241370202E-2</v>
      </c>
      <c r="AH327">
        <v>11.998571428571401</v>
      </c>
      <c r="AI327">
        <v>4.4816744520658496</v>
      </c>
      <c r="AJ327">
        <v>10763.4666666667</v>
      </c>
      <c r="AK327">
        <v>0.47130948273695</v>
      </c>
      <c r="AL327">
        <v>19263381.5890476</v>
      </c>
      <c r="AM327">
        <v>1342.0101643809501</v>
      </c>
    </row>
    <row r="328" spans="1:39" ht="15" x14ac:dyDescent="0.25">
      <c r="A328" t="s">
        <v>500</v>
      </c>
      <c r="B328">
        <v>761205</v>
      </c>
      <c r="C328">
        <v>0.439330818218928</v>
      </c>
      <c r="D328">
        <v>718178.52380952402</v>
      </c>
      <c r="E328">
        <v>5.5464753129916104E-3</v>
      </c>
      <c r="F328">
        <v>0.70902333630751402</v>
      </c>
      <c r="G328">
        <v>96.55</v>
      </c>
      <c r="H328">
        <v>40.178214809523801</v>
      </c>
      <c r="I328">
        <v>1.86952380952381</v>
      </c>
      <c r="J328">
        <v>75.306190476190494</v>
      </c>
      <c r="K328">
        <v>14477.7898670063</v>
      </c>
      <c r="L328">
        <v>1266.3744327618999</v>
      </c>
      <c r="M328">
        <v>1521.7720318469501</v>
      </c>
      <c r="N328">
        <v>0.36991696386671302</v>
      </c>
      <c r="O328">
        <v>0.14101459902951</v>
      </c>
      <c r="P328">
        <v>4.8125770060744198E-3</v>
      </c>
      <c r="Q328">
        <v>12047.9957226078</v>
      </c>
      <c r="R328">
        <v>87.533333333333303</v>
      </c>
      <c r="S328">
        <v>63907.174235665298</v>
      </c>
      <c r="T328">
        <v>15.104994015885101</v>
      </c>
      <c r="U328">
        <v>14.4673392927864</v>
      </c>
      <c r="V328">
        <v>12.6766666666667</v>
      </c>
      <c r="W328">
        <v>99.898062011194199</v>
      </c>
      <c r="X328">
        <v>0.114175304056474</v>
      </c>
      <c r="Y328">
        <v>0.17766058765860299</v>
      </c>
      <c r="Z328">
        <v>0.29765765175356801</v>
      </c>
      <c r="AA328">
        <v>185.20126179872</v>
      </c>
      <c r="AB328">
        <v>7.7825776772881303</v>
      </c>
      <c r="AC328">
        <v>1.4312086330409399</v>
      </c>
      <c r="AD328">
        <v>3.26194974353414</v>
      </c>
      <c r="AE328">
        <v>1.2275243598671901</v>
      </c>
      <c r="AF328">
        <v>83.571428571428598</v>
      </c>
      <c r="AG328">
        <v>3.6902656453853801E-2</v>
      </c>
      <c r="AH328">
        <v>8.6704761904761902</v>
      </c>
      <c r="AI328">
        <v>4.2932444480409497</v>
      </c>
      <c r="AJ328">
        <v>-22860.5661904763</v>
      </c>
      <c r="AK328">
        <v>0.479081080642836</v>
      </c>
      <c r="AL328">
        <v>18334302.9304762</v>
      </c>
      <c r="AM328">
        <v>1266.3744327618999</v>
      </c>
    </row>
    <row r="329" spans="1:39" ht="15" x14ac:dyDescent="0.25">
      <c r="A329" t="s">
        <v>502</v>
      </c>
      <c r="B329">
        <v>639558.05000000005</v>
      </c>
      <c r="C329">
        <v>0.50705523987608103</v>
      </c>
      <c r="D329">
        <v>616978.25</v>
      </c>
      <c r="E329">
        <v>4.6776097439106996E-3</v>
      </c>
      <c r="F329">
        <v>0.68948908328684</v>
      </c>
      <c r="G329">
        <v>67.45</v>
      </c>
      <c r="H329">
        <v>32.537916899999999</v>
      </c>
      <c r="I329">
        <v>0.84750000000000003</v>
      </c>
      <c r="J329">
        <v>39.835000000000001</v>
      </c>
      <c r="K329">
        <v>15875.7376913354</v>
      </c>
      <c r="L329">
        <v>1060.3568525000001</v>
      </c>
      <c r="M329">
        <v>1324.46808898309</v>
      </c>
      <c r="N329">
        <v>0.52613683245848597</v>
      </c>
      <c r="O329">
        <v>0.15881364212714399</v>
      </c>
      <c r="P329">
        <v>7.0874256928518302E-3</v>
      </c>
      <c r="Q329">
        <v>12709.9681672398</v>
      </c>
      <c r="R329">
        <v>80.944999999999993</v>
      </c>
      <c r="S329">
        <v>61008.045302365797</v>
      </c>
      <c r="T329">
        <v>16.555685959602201</v>
      </c>
      <c r="U329">
        <v>13.099720211254599</v>
      </c>
      <c r="V329">
        <v>9.8714999999999993</v>
      </c>
      <c r="W329">
        <v>107.415980600719</v>
      </c>
      <c r="X329">
        <v>0.114753597166332</v>
      </c>
      <c r="Y329">
        <v>0.19157450459306999</v>
      </c>
      <c r="Z329">
        <v>0.30988047737534502</v>
      </c>
      <c r="AA329">
        <v>215.08570389514199</v>
      </c>
      <c r="AB329">
        <v>9.5522894725072796</v>
      </c>
      <c r="AC329">
        <v>1.4054732259207401</v>
      </c>
      <c r="AD329">
        <v>3.6511285031280201</v>
      </c>
      <c r="AE329">
        <v>1.2092660453105799</v>
      </c>
      <c r="AF329">
        <v>73.2</v>
      </c>
      <c r="AG329">
        <v>3.2924352328022002E-2</v>
      </c>
      <c r="AH329">
        <v>10.0555</v>
      </c>
      <c r="AI329">
        <v>4.59085322871766</v>
      </c>
      <c r="AJ329">
        <v>-68446.559499999901</v>
      </c>
      <c r="AK329">
        <v>0.50606390864374895</v>
      </c>
      <c r="AL329">
        <v>16833947.249499999</v>
      </c>
      <c r="AM329">
        <v>1060.3568525000001</v>
      </c>
    </row>
    <row r="330" spans="1:39" ht="15" x14ac:dyDescent="0.25">
      <c r="A330" t="s">
        <v>503</v>
      </c>
      <c r="B330">
        <v>1080899.05</v>
      </c>
      <c r="C330">
        <v>0.44951533416162198</v>
      </c>
      <c r="D330">
        <v>813551.45</v>
      </c>
      <c r="E330">
        <v>1.65463824698794E-3</v>
      </c>
      <c r="F330">
        <v>0.71111193629536595</v>
      </c>
      <c r="G330">
        <v>118.444444444444</v>
      </c>
      <c r="H330">
        <v>54.423042649999999</v>
      </c>
      <c r="I330">
        <v>2.7639999999999998</v>
      </c>
      <c r="J330">
        <v>24.987500000000001</v>
      </c>
      <c r="K330">
        <v>13374.1581009162</v>
      </c>
      <c r="L330">
        <v>2022.2468260000001</v>
      </c>
      <c r="M330">
        <v>2391.7689535043</v>
      </c>
      <c r="N330">
        <v>0.26261168487055903</v>
      </c>
      <c r="O330">
        <v>0.11458735393757501</v>
      </c>
      <c r="P330">
        <v>2.1967583545610202E-2</v>
      </c>
      <c r="Q330">
        <v>11307.8852078809</v>
      </c>
      <c r="R330">
        <v>124.38800000000001</v>
      </c>
      <c r="S330">
        <v>69061.095125735606</v>
      </c>
      <c r="T330">
        <v>16.2009197028652</v>
      </c>
      <c r="U330">
        <v>16.257571678940099</v>
      </c>
      <c r="V330">
        <v>14.14</v>
      </c>
      <c r="W330">
        <v>143.01604144271599</v>
      </c>
      <c r="X330">
        <v>0.110204774409269</v>
      </c>
      <c r="Y330">
        <v>0.17455048776104101</v>
      </c>
      <c r="Z330">
        <v>0.28955877450626299</v>
      </c>
      <c r="AA330">
        <v>170.476989043869</v>
      </c>
      <c r="AB330">
        <v>7.6692024401694496</v>
      </c>
      <c r="AC330">
        <v>1.38984708041313</v>
      </c>
      <c r="AD330">
        <v>3.1291583846161801</v>
      </c>
      <c r="AE330">
        <v>1.2397651782597701</v>
      </c>
      <c r="AF330">
        <v>57.6</v>
      </c>
      <c r="AG330">
        <v>5.6169154693136297E-2</v>
      </c>
      <c r="AH330">
        <v>23.436</v>
      </c>
      <c r="AI330">
        <v>4.8259971404604904</v>
      </c>
      <c r="AJ330">
        <v>12035.520999999801</v>
      </c>
      <c r="AK330">
        <v>0.43474196337077398</v>
      </c>
      <c r="AL330">
        <v>27045848.77</v>
      </c>
      <c r="AM330">
        <v>2022.2468260000001</v>
      </c>
    </row>
    <row r="331" spans="1:39" ht="15" x14ac:dyDescent="0.25">
      <c r="A331" t="s">
        <v>504</v>
      </c>
      <c r="B331">
        <v>1701247.55</v>
      </c>
      <c r="C331">
        <v>0.41213952647352198</v>
      </c>
      <c r="D331">
        <v>1257989.05</v>
      </c>
      <c r="E331">
        <v>2.42655952119379E-3</v>
      </c>
      <c r="F331">
        <v>0.76500388848400103</v>
      </c>
      <c r="G331">
        <v>114.25</v>
      </c>
      <c r="H331">
        <v>48.475333550000002</v>
      </c>
      <c r="I331">
        <v>3.1465000000000001</v>
      </c>
      <c r="J331">
        <v>-31.972999999999999</v>
      </c>
      <c r="K331">
        <v>14232.068095935199</v>
      </c>
      <c r="L331">
        <v>3200.0855538000001</v>
      </c>
      <c r="M331">
        <v>3751.3819176132101</v>
      </c>
      <c r="N331">
        <v>0.13794567830407101</v>
      </c>
      <c r="O331">
        <v>9.9631201835026398E-2</v>
      </c>
      <c r="P331">
        <v>1.6299488786498801E-2</v>
      </c>
      <c r="Q331">
        <v>12140.5488736473</v>
      </c>
      <c r="R331">
        <v>193.83949999999999</v>
      </c>
      <c r="S331">
        <v>76915.353609558399</v>
      </c>
      <c r="T331">
        <v>15.685915409398</v>
      </c>
      <c r="U331">
        <v>16.508944532977001</v>
      </c>
      <c r="V331">
        <v>20.9785</v>
      </c>
      <c r="W331">
        <v>152.541199504254</v>
      </c>
      <c r="X331">
        <v>0.114092245075936</v>
      </c>
      <c r="Y331">
        <v>0.15430797178853201</v>
      </c>
      <c r="Z331">
        <v>0.27298925858170198</v>
      </c>
      <c r="AA331">
        <v>176.08027676975499</v>
      </c>
      <c r="AB331">
        <v>7.4548819182569801</v>
      </c>
      <c r="AC331">
        <v>1.3749522615988199</v>
      </c>
      <c r="AD331">
        <v>3.1632478821705301</v>
      </c>
      <c r="AE331">
        <v>1.0154988589247</v>
      </c>
      <c r="AF331">
        <v>41.15</v>
      </c>
      <c r="AG331">
        <v>7.5361733318637297E-2</v>
      </c>
      <c r="AH331">
        <v>59.285499999999999</v>
      </c>
      <c r="AI331">
        <v>5.4217939019809496</v>
      </c>
      <c r="AJ331">
        <v>81162.452999999994</v>
      </c>
      <c r="AK331">
        <v>0.36551470692537502</v>
      </c>
      <c r="AL331">
        <v>45543835.5145</v>
      </c>
      <c r="AM331">
        <v>3200.0855538000001</v>
      </c>
    </row>
    <row r="332" spans="1:39" ht="15" x14ac:dyDescent="0.25">
      <c r="A332" t="s">
        <v>505</v>
      </c>
      <c r="B332">
        <v>1224724.8</v>
      </c>
      <c r="C332">
        <v>0.46473902049746202</v>
      </c>
      <c r="D332">
        <v>888748.25</v>
      </c>
      <c r="E332">
        <v>9.9560819898498998E-4</v>
      </c>
      <c r="F332">
        <v>0.73213733837849504</v>
      </c>
      <c r="G332">
        <v>108.578947368421</v>
      </c>
      <c r="H332">
        <v>40.155788649999998</v>
      </c>
      <c r="I332">
        <v>2.4085000000000001</v>
      </c>
      <c r="J332">
        <v>13.345499999999999</v>
      </c>
      <c r="K332">
        <v>13748.404732281</v>
      </c>
      <c r="L332">
        <v>2028.12341395</v>
      </c>
      <c r="M332">
        <v>2364.58714080761</v>
      </c>
      <c r="N332">
        <v>0.20730064504859799</v>
      </c>
      <c r="O332">
        <v>0.10787753733086899</v>
      </c>
      <c r="P332">
        <v>2.0290124046176299E-2</v>
      </c>
      <c r="Q332">
        <v>11792.1057172275</v>
      </c>
      <c r="R332">
        <v>128.00749999999999</v>
      </c>
      <c r="S332">
        <v>70255.343643927103</v>
      </c>
      <c r="T332">
        <v>15.9799230513837</v>
      </c>
      <c r="U332">
        <v>15.843785824658699</v>
      </c>
      <c r="V332">
        <v>15.101000000000001</v>
      </c>
      <c r="W332">
        <v>134.30391457188301</v>
      </c>
      <c r="X332">
        <v>0.112991163559782</v>
      </c>
      <c r="Y332">
        <v>0.168600868104577</v>
      </c>
      <c r="Z332">
        <v>0.28565488765579</v>
      </c>
      <c r="AA332">
        <v>172.17652909982601</v>
      </c>
      <c r="AB332">
        <v>8.0892267420590596</v>
      </c>
      <c r="AC332">
        <v>1.3828717529806001</v>
      </c>
      <c r="AD332">
        <v>3.13338471242092</v>
      </c>
      <c r="AE332">
        <v>1.2190901341807201</v>
      </c>
      <c r="AF332">
        <v>64.349999999999994</v>
      </c>
      <c r="AG332">
        <v>5.7475576197497102E-2</v>
      </c>
      <c r="AH332">
        <v>20.895499999999998</v>
      </c>
      <c r="AI332">
        <v>5.0273355123043597</v>
      </c>
      <c r="AJ332">
        <v>24852.969999999899</v>
      </c>
      <c r="AK332">
        <v>0.435802429493031</v>
      </c>
      <c r="AL332">
        <v>27883461.541999999</v>
      </c>
      <c r="AM332">
        <v>2028.12341395</v>
      </c>
    </row>
    <row r="333" spans="1:39" ht="15" x14ac:dyDescent="0.25">
      <c r="A333" t="s">
        <v>506</v>
      </c>
      <c r="B333">
        <v>2053171.45</v>
      </c>
      <c r="C333">
        <v>0.398167679651523</v>
      </c>
      <c r="D333">
        <v>1613421.5</v>
      </c>
      <c r="E333">
        <v>2.24553136444176E-3</v>
      </c>
      <c r="F333">
        <v>0.79700498534401898</v>
      </c>
      <c r="G333">
        <v>182</v>
      </c>
      <c r="H333">
        <v>120.16857229999999</v>
      </c>
      <c r="I333">
        <v>14.9115</v>
      </c>
      <c r="J333">
        <v>-30.024999999999999</v>
      </c>
      <c r="K333">
        <v>14910.0297578348</v>
      </c>
      <c r="L333">
        <v>6710.6565790000004</v>
      </c>
      <c r="M333">
        <v>8205.86261579655</v>
      </c>
      <c r="N333">
        <v>0.25069183237069997</v>
      </c>
      <c r="O333">
        <v>0.12924641443643201</v>
      </c>
      <c r="P333">
        <v>5.4463253587395399E-2</v>
      </c>
      <c r="Q333">
        <v>12193.244509710499</v>
      </c>
      <c r="R333">
        <v>400.89949999999999</v>
      </c>
      <c r="S333">
        <v>82710.940698354607</v>
      </c>
      <c r="T333">
        <v>15.912965718340899</v>
      </c>
      <c r="U333">
        <v>16.738999622099801</v>
      </c>
      <c r="V333">
        <v>38.837499999999999</v>
      </c>
      <c r="W333">
        <v>172.788067692308</v>
      </c>
      <c r="X333">
        <v>0.119004400287735</v>
      </c>
      <c r="Y333">
        <v>0.158015131234024</v>
      </c>
      <c r="Z333">
        <v>0.28186117905198599</v>
      </c>
      <c r="AA333">
        <v>159.37968772638001</v>
      </c>
      <c r="AB333">
        <v>7.6645283587882203</v>
      </c>
      <c r="AC333">
        <v>1.3002055500654099</v>
      </c>
      <c r="AD333">
        <v>3.8240593189227199</v>
      </c>
      <c r="AE333">
        <v>0.89709636145975902</v>
      </c>
      <c r="AF333">
        <v>29.55</v>
      </c>
      <c r="AG333">
        <v>8.1061230794810701E-2</v>
      </c>
      <c r="AH333">
        <v>125.997</v>
      </c>
      <c r="AI333">
        <v>4.6544184169108904</v>
      </c>
      <c r="AJ333">
        <v>240167.838500001</v>
      </c>
      <c r="AK333">
        <v>0.42644084403168703</v>
      </c>
      <c r="AL333">
        <v>100056089.28749999</v>
      </c>
      <c r="AM333">
        <v>6710.6565790000004</v>
      </c>
    </row>
    <row r="334" spans="1:39" ht="15" x14ac:dyDescent="0.25">
      <c r="A334" t="s">
        <v>507</v>
      </c>
      <c r="B334">
        <v>970871.05</v>
      </c>
      <c r="C334">
        <v>0.466761969780639</v>
      </c>
      <c r="D334">
        <v>932876.15</v>
      </c>
      <c r="E334">
        <v>4.2790162538446702E-3</v>
      </c>
      <c r="F334">
        <v>0.70410069577869805</v>
      </c>
      <c r="G334">
        <v>43</v>
      </c>
      <c r="H334">
        <v>26.37008325</v>
      </c>
      <c r="I334">
        <v>0.5</v>
      </c>
      <c r="J334">
        <v>88.453500000000005</v>
      </c>
      <c r="K334">
        <v>13936.5984540791</v>
      </c>
      <c r="L334">
        <v>962.61278670000002</v>
      </c>
      <c r="M334">
        <v>1113.69020616025</v>
      </c>
      <c r="N334">
        <v>0.30395072748102298</v>
      </c>
      <c r="O334">
        <v>0.11864271852394701</v>
      </c>
      <c r="P334">
        <v>8.6896014841810806E-3</v>
      </c>
      <c r="Q334">
        <v>12046.0320121282</v>
      </c>
      <c r="R334">
        <v>65.718500000000006</v>
      </c>
      <c r="S334">
        <v>66421.845241446499</v>
      </c>
      <c r="T334">
        <v>16.375906327746399</v>
      </c>
      <c r="U334">
        <v>14.647516098206699</v>
      </c>
      <c r="V334">
        <v>8.5724999999999998</v>
      </c>
      <c r="W334">
        <v>112.29078876640401</v>
      </c>
      <c r="X334">
        <v>0.11657277771892401</v>
      </c>
      <c r="Y334">
        <v>0.172289605257816</v>
      </c>
      <c r="Z334">
        <v>0.29342257510339798</v>
      </c>
      <c r="AA334">
        <v>185.573942573934</v>
      </c>
      <c r="AB334">
        <v>8.0520514807078207</v>
      </c>
      <c r="AC334">
        <v>1.33439329507487</v>
      </c>
      <c r="AD334">
        <v>3.45717850308323</v>
      </c>
      <c r="AE334">
        <v>1.03779343667158</v>
      </c>
      <c r="AF334">
        <v>40.85</v>
      </c>
      <c r="AG334">
        <v>5.0322047488199503E-2</v>
      </c>
      <c r="AH334">
        <v>13.177</v>
      </c>
      <c r="AI334">
        <v>4.8829197610122996</v>
      </c>
      <c r="AJ334">
        <v>-2762.91500000004</v>
      </c>
      <c r="AK334">
        <v>0.47333818455799298</v>
      </c>
      <c r="AL334">
        <v>13415547.875</v>
      </c>
      <c r="AM334">
        <v>962.61278670000002</v>
      </c>
    </row>
    <row r="335" spans="1:39" ht="15" x14ac:dyDescent="0.25">
      <c r="A335" t="s">
        <v>508</v>
      </c>
      <c r="B335">
        <v>975435.23809523799</v>
      </c>
      <c r="C335">
        <v>0.49881092320714299</v>
      </c>
      <c r="D335">
        <v>870685.190476191</v>
      </c>
      <c r="E335">
        <v>2.4993551467366198E-3</v>
      </c>
      <c r="F335">
        <v>0.68840570914411203</v>
      </c>
      <c r="G335">
        <v>96.85</v>
      </c>
      <c r="H335">
        <v>37.9848519523809</v>
      </c>
      <c r="I335">
        <v>4.3690476190476204</v>
      </c>
      <c r="J335">
        <v>41.648095238095301</v>
      </c>
      <c r="K335">
        <v>14581.2054779054</v>
      </c>
      <c r="L335">
        <v>1368.61969238095</v>
      </c>
      <c r="M335">
        <v>1647.86313564835</v>
      </c>
      <c r="N335">
        <v>0.37759612224169298</v>
      </c>
      <c r="O335">
        <v>0.14476130252711999</v>
      </c>
      <c r="P335">
        <v>6.54258889437898E-3</v>
      </c>
      <c r="Q335">
        <v>12110.304869380099</v>
      </c>
      <c r="R335">
        <v>91.737142857142899</v>
      </c>
      <c r="S335">
        <v>66621.204564802101</v>
      </c>
      <c r="T335">
        <v>16.256073252771898</v>
      </c>
      <c r="U335">
        <v>14.9189265084506</v>
      </c>
      <c r="V335">
        <v>11.8980952380952</v>
      </c>
      <c r="W335">
        <v>115.028470103258</v>
      </c>
      <c r="X335">
        <v>0.112939917409055</v>
      </c>
      <c r="Y335">
        <v>0.17515112441202199</v>
      </c>
      <c r="Z335">
        <v>0.29391530004253402</v>
      </c>
      <c r="AA335">
        <v>167.30182438792301</v>
      </c>
      <c r="AB335">
        <v>7.9895841319317897</v>
      </c>
      <c r="AC335">
        <v>1.5535911995281599</v>
      </c>
      <c r="AD335">
        <v>3.5538843662705299</v>
      </c>
      <c r="AE335">
        <v>1.18411510040954</v>
      </c>
      <c r="AF335">
        <v>84.380952380952394</v>
      </c>
      <c r="AG335">
        <v>3.7742839300694803E-2</v>
      </c>
      <c r="AH335">
        <v>9.61</v>
      </c>
      <c r="AI335">
        <v>4.3168387388635301</v>
      </c>
      <c r="AJ335">
        <v>18875.260476190499</v>
      </c>
      <c r="AK335">
        <v>0.45981966902247701</v>
      </c>
      <c r="AL335">
        <v>19956124.9557143</v>
      </c>
      <c r="AM335">
        <v>1368.61969238095</v>
      </c>
    </row>
    <row r="336" spans="1:39" ht="15" x14ac:dyDescent="0.25">
      <c r="A336" t="s">
        <v>509</v>
      </c>
      <c r="B336">
        <v>2662010.2999999998</v>
      </c>
      <c r="C336">
        <v>0.37033049545965702</v>
      </c>
      <c r="D336">
        <v>2291724.25</v>
      </c>
      <c r="E336">
        <v>2.06999645528703E-3</v>
      </c>
      <c r="F336">
        <v>0.77964945262165097</v>
      </c>
      <c r="G336">
        <v>119.95</v>
      </c>
      <c r="H336">
        <v>61.428055450000002</v>
      </c>
      <c r="I336">
        <v>4.431</v>
      </c>
      <c r="J336">
        <v>-27.454499999999999</v>
      </c>
      <c r="K336">
        <v>14672.6297489798</v>
      </c>
      <c r="L336">
        <v>3949.4408646500001</v>
      </c>
      <c r="M336">
        <v>4695.9523694937197</v>
      </c>
      <c r="N336">
        <v>0.14888269732381701</v>
      </c>
      <c r="O336">
        <v>0.107722393733753</v>
      </c>
      <c r="P336">
        <v>2.1575051449099599E-2</v>
      </c>
      <c r="Q336">
        <v>12340.134431292699</v>
      </c>
      <c r="R336">
        <v>241.80600000000001</v>
      </c>
      <c r="S336">
        <v>81006.810041934397</v>
      </c>
      <c r="T336">
        <v>16.503105795555101</v>
      </c>
      <c r="U336">
        <v>16.333097047426399</v>
      </c>
      <c r="V336">
        <v>24.64</v>
      </c>
      <c r="W336">
        <v>160.28574937702899</v>
      </c>
      <c r="X336">
        <v>0.118166941555265</v>
      </c>
      <c r="Y336">
        <v>0.15110251383821699</v>
      </c>
      <c r="Z336">
        <v>0.27449681139530602</v>
      </c>
      <c r="AA336">
        <v>172.45499384388401</v>
      </c>
      <c r="AB336">
        <v>8.1630962098414805</v>
      </c>
      <c r="AC336">
        <v>1.2974743892534</v>
      </c>
      <c r="AD336">
        <v>3.3283286600162598</v>
      </c>
      <c r="AE336">
        <v>1.0279699587159301</v>
      </c>
      <c r="AF336">
        <v>34.9</v>
      </c>
      <c r="AG336">
        <v>7.4165215792576594E-2</v>
      </c>
      <c r="AH336">
        <v>81.989500000000007</v>
      </c>
      <c r="AI336">
        <v>5.1438239026749599</v>
      </c>
      <c r="AJ336">
        <v>171274.06349999999</v>
      </c>
      <c r="AK336">
        <v>0.37798508026389099</v>
      </c>
      <c r="AL336">
        <v>57948683.522500001</v>
      </c>
      <c r="AM336">
        <v>3949.4408646500001</v>
      </c>
    </row>
    <row r="337" spans="1:39" ht="15" x14ac:dyDescent="0.25">
      <c r="A337" t="s">
        <v>510</v>
      </c>
      <c r="B337">
        <v>244634.95</v>
      </c>
      <c r="C337">
        <v>0.42301174933215402</v>
      </c>
      <c r="D337">
        <v>270479</v>
      </c>
      <c r="E337">
        <v>6.6435943040036201E-3</v>
      </c>
      <c r="F337">
        <v>0.76548789134856599</v>
      </c>
      <c r="G337">
        <v>65.1111111111111</v>
      </c>
      <c r="H337">
        <v>33.809662400000001</v>
      </c>
      <c r="I337">
        <v>6.5830000000000002</v>
      </c>
      <c r="J337">
        <v>-28.585999999999999</v>
      </c>
      <c r="K337">
        <v>17374.705765548799</v>
      </c>
      <c r="L337">
        <v>1357.4994730999999</v>
      </c>
      <c r="M337">
        <v>1890.51647575731</v>
      </c>
      <c r="N337">
        <v>0.91361819582720205</v>
      </c>
      <c r="O337">
        <v>0.189761517631929</v>
      </c>
      <c r="P337">
        <v>7.4283008574377296E-4</v>
      </c>
      <c r="Q337">
        <v>12476.0372228714</v>
      </c>
      <c r="R337">
        <v>103.4845</v>
      </c>
      <c r="S337">
        <v>64727.128999995199</v>
      </c>
      <c r="T337">
        <v>15.1911638941097</v>
      </c>
      <c r="U337">
        <v>13.1179014548072</v>
      </c>
      <c r="V337">
        <v>13.7835</v>
      </c>
      <c r="W337">
        <v>98.487283570936299</v>
      </c>
      <c r="X337">
        <v>0.10074301715818799</v>
      </c>
      <c r="Y337">
        <v>0.20923772778966501</v>
      </c>
      <c r="Z337">
        <v>0.31349237567583199</v>
      </c>
      <c r="AA337">
        <v>210.97761411720401</v>
      </c>
      <c r="AB337">
        <v>9.3658292696978407</v>
      </c>
      <c r="AC337">
        <v>1.4118841121919501</v>
      </c>
      <c r="AD337">
        <v>4.2687874421267997</v>
      </c>
      <c r="AE337">
        <v>1.2628435599738499</v>
      </c>
      <c r="AF337">
        <v>158.6</v>
      </c>
      <c r="AG337">
        <v>1.6013965584038101E-2</v>
      </c>
      <c r="AH337">
        <v>5.9359999999999999</v>
      </c>
      <c r="AI337">
        <v>3.7738403364166699</v>
      </c>
      <c r="AJ337">
        <v>-134622.23550000001</v>
      </c>
      <c r="AK337">
        <v>0.64077659411718302</v>
      </c>
      <c r="AL337">
        <v>23586153.921999998</v>
      </c>
      <c r="AM337">
        <v>1357.4994730999999</v>
      </c>
    </row>
    <row r="338" spans="1:39" ht="15" x14ac:dyDescent="0.25">
      <c r="A338" t="s">
        <v>511</v>
      </c>
      <c r="B338">
        <v>850142.15</v>
      </c>
      <c r="C338">
        <v>0.453964097151205</v>
      </c>
      <c r="D338">
        <v>822475.65</v>
      </c>
      <c r="E338">
        <v>1.9192720741265899E-3</v>
      </c>
      <c r="F338">
        <v>0.75491949594754704</v>
      </c>
      <c r="G338">
        <v>56.157894736842103</v>
      </c>
      <c r="H338">
        <v>120.31975975</v>
      </c>
      <c r="I338">
        <v>46.670999999999999</v>
      </c>
      <c r="J338">
        <v>38.043999999999997</v>
      </c>
      <c r="K338">
        <v>17685.183955232002</v>
      </c>
      <c r="L338">
        <v>1883.1527841499999</v>
      </c>
      <c r="M338">
        <v>2516.31221228391</v>
      </c>
      <c r="N338">
        <v>0.56257816299711005</v>
      </c>
      <c r="O338">
        <v>0.15030326460089</v>
      </c>
      <c r="P338">
        <v>5.6353793990167801E-2</v>
      </c>
      <c r="Q338">
        <v>13235.203183817999</v>
      </c>
      <c r="R338">
        <v>141.417</v>
      </c>
      <c r="S338">
        <v>73927.327379310795</v>
      </c>
      <c r="T338">
        <v>14.801615081637999</v>
      </c>
      <c r="U338">
        <v>13.3163112224839</v>
      </c>
      <c r="V338">
        <v>20.398499999999999</v>
      </c>
      <c r="W338">
        <v>92.318199090619402</v>
      </c>
      <c r="X338">
        <v>0.118215770368906</v>
      </c>
      <c r="Y338">
        <v>0.150139873263372</v>
      </c>
      <c r="Z338">
        <v>0.27394863647281698</v>
      </c>
      <c r="AA338">
        <v>208.61939790898401</v>
      </c>
      <c r="AB338">
        <v>7.7085089759208199</v>
      </c>
      <c r="AC338">
        <v>1.32904602428027</v>
      </c>
      <c r="AD338">
        <v>3.4090127645266</v>
      </c>
      <c r="AE338">
        <v>0.76623342129536398</v>
      </c>
      <c r="AF338">
        <v>10.35</v>
      </c>
      <c r="AG338">
        <v>0.12606184441645299</v>
      </c>
      <c r="AH338">
        <v>81.017222222222202</v>
      </c>
      <c r="AI338">
        <v>4.22709370213627</v>
      </c>
      <c r="AJ338">
        <v>-18713.291666666999</v>
      </c>
      <c r="AK338">
        <v>0.45009108390552299</v>
      </c>
      <c r="AL338">
        <v>33303903.403499998</v>
      </c>
      <c r="AM338">
        <v>1883.1527841499999</v>
      </c>
    </row>
    <row r="339" spans="1:39" ht="15" x14ac:dyDescent="0.25">
      <c r="A339" t="s">
        <v>512</v>
      </c>
      <c r="B339">
        <v>3261635.2</v>
      </c>
      <c r="C339">
        <v>0.39283167496707799</v>
      </c>
      <c r="D339">
        <v>2714510.55</v>
      </c>
      <c r="E339">
        <v>2.17498653755532E-3</v>
      </c>
      <c r="F339">
        <v>0.798951032341923</v>
      </c>
      <c r="G339">
        <v>154</v>
      </c>
      <c r="H339">
        <v>109.33547675</v>
      </c>
      <c r="I339">
        <v>5.0244999999999997</v>
      </c>
      <c r="J339">
        <v>-16.152000000000001</v>
      </c>
      <c r="K339">
        <v>15534.0232631748</v>
      </c>
      <c r="L339">
        <v>6373.7015504999999</v>
      </c>
      <c r="M339">
        <v>7832.0831868390896</v>
      </c>
      <c r="N339">
        <v>0.20767447714839499</v>
      </c>
      <c r="O339">
        <v>0.12739830746958999</v>
      </c>
      <c r="P339">
        <v>6.4002095449228996E-2</v>
      </c>
      <c r="Q339">
        <v>12641.4934310674</v>
      </c>
      <c r="R339">
        <v>398.51499999999999</v>
      </c>
      <c r="S339">
        <v>85473.178963150698</v>
      </c>
      <c r="T339">
        <v>16.101025055518601</v>
      </c>
      <c r="U339">
        <v>15.993630228473201</v>
      </c>
      <c r="V339">
        <v>36.585000000000001</v>
      </c>
      <c r="W339">
        <v>174.216251209512</v>
      </c>
      <c r="X339">
        <v>0.113973925024342</v>
      </c>
      <c r="Y339">
        <v>0.15816668494675701</v>
      </c>
      <c r="Z339">
        <v>0.27695821990175001</v>
      </c>
      <c r="AA339">
        <v>162.102687396612</v>
      </c>
      <c r="AB339">
        <v>7.9172721564480399</v>
      </c>
      <c r="AC339">
        <v>1.4081860650294999</v>
      </c>
      <c r="AD339">
        <v>3.6919877570928898</v>
      </c>
      <c r="AE339">
        <v>0.90438443875211305</v>
      </c>
      <c r="AF339">
        <v>26.3</v>
      </c>
      <c r="AG339">
        <v>8.0475744623047601E-2</v>
      </c>
      <c r="AH339">
        <v>146.84649999999999</v>
      </c>
      <c r="AI339">
        <v>4.9015102330168103</v>
      </c>
      <c r="AJ339">
        <v>217869.88800000001</v>
      </c>
      <c r="AK339">
        <v>0.38457815595344302</v>
      </c>
      <c r="AL339">
        <v>99009228.158000007</v>
      </c>
      <c r="AM339">
        <v>6373.7015504999999</v>
      </c>
    </row>
    <row r="340" spans="1:39" ht="15" x14ac:dyDescent="0.25">
      <c r="A340" t="s">
        <v>513</v>
      </c>
      <c r="B340">
        <v>3935336.6</v>
      </c>
      <c r="C340">
        <v>0.50312661614878895</v>
      </c>
      <c r="D340">
        <v>3448416.6</v>
      </c>
      <c r="E340">
        <v>1.70335607418852E-3</v>
      </c>
      <c r="F340">
        <v>0.76012898229525505</v>
      </c>
      <c r="G340">
        <v>179.8</v>
      </c>
      <c r="H340">
        <v>500.09004744999999</v>
      </c>
      <c r="I340">
        <v>123.819</v>
      </c>
      <c r="J340">
        <v>-21.723500000000001</v>
      </c>
      <c r="K340">
        <v>15081.142755164001</v>
      </c>
      <c r="L340">
        <v>6272.78833115</v>
      </c>
      <c r="M340">
        <v>8454.9913018670995</v>
      </c>
      <c r="N340">
        <v>0.64925444796626197</v>
      </c>
      <c r="O340">
        <v>0.17992018935908999</v>
      </c>
      <c r="P340">
        <v>0.100823286497546</v>
      </c>
      <c r="Q340">
        <v>11188.753828062399</v>
      </c>
      <c r="R340">
        <v>408.95850000000002</v>
      </c>
      <c r="S340">
        <v>75101.119757872701</v>
      </c>
      <c r="T340">
        <v>14.384466883559099</v>
      </c>
      <c r="U340">
        <v>15.338447131310399</v>
      </c>
      <c r="V340">
        <v>42.358499999999999</v>
      </c>
      <c r="W340">
        <v>148.08806570464</v>
      </c>
      <c r="X340">
        <v>0.11662391861898</v>
      </c>
      <c r="Y340">
        <v>0.156426503146744</v>
      </c>
      <c r="Z340">
        <v>0.27737992040891402</v>
      </c>
      <c r="AA340">
        <v>156.890022115504</v>
      </c>
      <c r="AB340">
        <v>7.3490884478689402</v>
      </c>
      <c r="AC340">
        <v>1.2613178178586599</v>
      </c>
      <c r="AD340">
        <v>3.6902943383239299</v>
      </c>
      <c r="AE340">
        <v>0.94426523451267197</v>
      </c>
      <c r="AF340">
        <v>31.55</v>
      </c>
      <c r="AG340">
        <v>8.8088680389582896E-2</v>
      </c>
      <c r="AH340">
        <v>120.94750000000001</v>
      </c>
      <c r="AI340">
        <v>3.89535096061736</v>
      </c>
      <c r="AJ340">
        <v>216400.280999999</v>
      </c>
      <c r="AK340">
        <v>0.54302565624361199</v>
      </c>
      <c r="AL340">
        <v>94600816.295000002</v>
      </c>
      <c r="AM340">
        <v>6272.78833115</v>
      </c>
    </row>
    <row r="341" spans="1:39" ht="15" x14ac:dyDescent="0.25">
      <c r="A341" t="s">
        <v>514</v>
      </c>
      <c r="B341">
        <v>2609729.9500000002</v>
      </c>
      <c r="C341">
        <v>0.36010847071587299</v>
      </c>
      <c r="D341">
        <v>2522216.0499999998</v>
      </c>
      <c r="E341">
        <v>2.9039168705085601E-3</v>
      </c>
      <c r="F341">
        <v>0.79072649953404095</v>
      </c>
      <c r="G341">
        <v>179.05</v>
      </c>
      <c r="H341">
        <v>145.28912575000001</v>
      </c>
      <c r="I341">
        <v>19.928999999999998</v>
      </c>
      <c r="J341">
        <v>-47.503500000000003</v>
      </c>
      <c r="K341">
        <v>14668.1962004343</v>
      </c>
      <c r="L341">
        <v>5433.24101505</v>
      </c>
      <c r="M341">
        <v>6784.0318150153398</v>
      </c>
      <c r="N341">
        <v>0.32554585661680302</v>
      </c>
      <c r="O341">
        <v>0.13698098402747799</v>
      </c>
      <c r="P341">
        <v>1.9979843053032902E-2</v>
      </c>
      <c r="Q341">
        <v>11747.563600248201</v>
      </c>
      <c r="R341">
        <v>345.6515</v>
      </c>
      <c r="S341">
        <v>77760.8793828466</v>
      </c>
      <c r="T341">
        <v>16.002823653303999</v>
      </c>
      <c r="U341">
        <v>15.718841130589601</v>
      </c>
      <c r="V341">
        <v>38.451000000000001</v>
      </c>
      <c r="W341">
        <v>141.30298340875399</v>
      </c>
      <c r="X341">
        <v>0.119573103254856</v>
      </c>
      <c r="Y341">
        <v>0.16295289299004101</v>
      </c>
      <c r="Z341">
        <v>0.28989985323274903</v>
      </c>
      <c r="AA341">
        <v>162.10847219187701</v>
      </c>
      <c r="AB341">
        <v>7.7674493928297599</v>
      </c>
      <c r="AC341">
        <v>1.2042019840722</v>
      </c>
      <c r="AD341">
        <v>3.81251539611051</v>
      </c>
      <c r="AE341">
        <v>0.89505644775760895</v>
      </c>
      <c r="AF341">
        <v>30.55</v>
      </c>
      <c r="AG341">
        <v>9.7157191721496394E-2</v>
      </c>
      <c r="AH341">
        <v>99.661500000000004</v>
      </c>
      <c r="AI341">
        <v>4.7453402261496</v>
      </c>
      <c r="AJ341">
        <v>120058.236</v>
      </c>
      <c r="AK341">
        <v>0.43664673403460502</v>
      </c>
      <c r="AL341">
        <v>79695845.213</v>
      </c>
      <c r="AM341">
        <v>5433.24101505</v>
      </c>
    </row>
    <row r="342" spans="1:39" ht="15" x14ac:dyDescent="0.25">
      <c r="A342" t="s">
        <v>515</v>
      </c>
      <c r="B342">
        <v>1311565.2105263199</v>
      </c>
      <c r="C342">
        <v>0.43717279208537901</v>
      </c>
      <c r="D342">
        <v>1120121.68421053</v>
      </c>
      <c r="E342">
        <v>3.1395585044739298E-3</v>
      </c>
      <c r="F342">
        <v>0.75712823250546302</v>
      </c>
      <c r="G342">
        <v>153.30000000000001</v>
      </c>
      <c r="H342">
        <v>87.696513100000004</v>
      </c>
      <c r="I342">
        <v>6.88</v>
      </c>
      <c r="J342">
        <v>54.1325</v>
      </c>
      <c r="K342">
        <v>13476.2988164913</v>
      </c>
      <c r="L342">
        <v>2908.4698207000001</v>
      </c>
      <c r="M342">
        <v>3633.6663606441898</v>
      </c>
      <c r="N342">
        <v>0.38562195982493103</v>
      </c>
      <c r="O342">
        <v>0.15567009318014199</v>
      </c>
      <c r="P342">
        <v>1.3963988971432801E-2</v>
      </c>
      <c r="Q342">
        <v>10786.7383827587</v>
      </c>
      <c r="R342">
        <v>180.32</v>
      </c>
      <c r="S342">
        <v>71230.718500443603</v>
      </c>
      <c r="T342">
        <v>15.220996007098501</v>
      </c>
      <c r="U342">
        <v>16.129491019853599</v>
      </c>
      <c r="V342">
        <v>20.48</v>
      </c>
      <c r="W342">
        <v>142.015127963867</v>
      </c>
      <c r="X342">
        <v>0.11575456888958401</v>
      </c>
      <c r="Y342">
        <v>0.16953219734333599</v>
      </c>
      <c r="Z342">
        <v>0.29004163720661003</v>
      </c>
      <c r="AA342">
        <v>167.48748655839901</v>
      </c>
      <c r="AB342">
        <v>6.9942841472429604</v>
      </c>
      <c r="AC342">
        <v>1.31694939547224</v>
      </c>
      <c r="AD342">
        <v>3.41296404795987</v>
      </c>
      <c r="AE342">
        <v>1.0956417122757101</v>
      </c>
      <c r="AF342">
        <v>65.099999999999994</v>
      </c>
      <c r="AG342">
        <v>4.8254866546154997E-2</v>
      </c>
      <c r="AH342">
        <v>31.061</v>
      </c>
      <c r="AI342">
        <v>4.2651212399659499</v>
      </c>
      <c r="AJ342">
        <v>49336.907500000198</v>
      </c>
      <c r="AK342">
        <v>0.447178345453554</v>
      </c>
      <c r="AL342">
        <v>39195408.402500004</v>
      </c>
      <c r="AM342">
        <v>2908.4698207000001</v>
      </c>
    </row>
    <row r="343" spans="1:39" ht="15" x14ac:dyDescent="0.25">
      <c r="A343" t="s">
        <v>516</v>
      </c>
      <c r="B343">
        <v>-571729.84210526303</v>
      </c>
      <c r="C343">
        <v>0.35573334586284799</v>
      </c>
      <c r="D343">
        <v>-627094.26315789495</v>
      </c>
      <c r="E343">
        <v>3.8242650160489702E-3</v>
      </c>
      <c r="F343">
        <v>0.76444980088566294</v>
      </c>
      <c r="G343">
        <v>122.166666666667</v>
      </c>
      <c r="H343">
        <v>76.088587000000004</v>
      </c>
      <c r="I343">
        <v>9.4250000000000007</v>
      </c>
      <c r="J343">
        <v>-9.4240000000000101</v>
      </c>
      <c r="K343">
        <v>13464.458833888601</v>
      </c>
      <c r="L343">
        <v>2519.1173362</v>
      </c>
      <c r="M343">
        <v>3063.08316524565</v>
      </c>
      <c r="N343">
        <v>0.29305187971656699</v>
      </c>
      <c r="O343">
        <v>0.12482839613352301</v>
      </c>
      <c r="P343">
        <v>1.59212253727334E-2</v>
      </c>
      <c r="Q343">
        <v>11073.336844342501</v>
      </c>
      <c r="R343">
        <v>155.96700000000001</v>
      </c>
      <c r="S343">
        <v>70409.624952714395</v>
      </c>
      <c r="T343">
        <v>15.367032769752599</v>
      </c>
      <c r="U343">
        <v>16.151604738181799</v>
      </c>
      <c r="V343">
        <v>19.440000000000001</v>
      </c>
      <c r="W343">
        <v>129.584225113169</v>
      </c>
      <c r="X343">
        <v>0.11551138681444301</v>
      </c>
      <c r="Y343">
        <v>0.16197260341227801</v>
      </c>
      <c r="Z343">
        <v>0.28203004059368603</v>
      </c>
      <c r="AA343">
        <v>157.778934823084</v>
      </c>
      <c r="AB343">
        <v>7.3964069997344399</v>
      </c>
      <c r="AC343">
        <v>1.3160265435593901</v>
      </c>
      <c r="AD343">
        <v>3.3341424668645798</v>
      </c>
      <c r="AE343">
        <v>1.04707575421254</v>
      </c>
      <c r="AF343">
        <v>35.200000000000003</v>
      </c>
      <c r="AG343">
        <v>5.31366366812457E-2</v>
      </c>
      <c r="AH343">
        <v>45.759500000000003</v>
      </c>
      <c r="AI343">
        <v>4.6850327255354003</v>
      </c>
      <c r="AJ343">
        <v>63754.1069999998</v>
      </c>
      <c r="AK343">
        <v>0.40431963865864501</v>
      </c>
      <c r="AL343">
        <v>33918551.670999996</v>
      </c>
      <c r="AM343">
        <v>2519.1173362</v>
      </c>
    </row>
    <row r="344" spans="1:39" ht="15" x14ac:dyDescent="0.25">
      <c r="A344" t="s">
        <v>517</v>
      </c>
      <c r="B344">
        <v>607735.30000000005</v>
      </c>
      <c r="C344">
        <v>0.52448611926662803</v>
      </c>
      <c r="D344">
        <v>571016.30000000005</v>
      </c>
      <c r="E344">
        <v>4.7175975240337899E-3</v>
      </c>
      <c r="F344">
        <v>0.70246980245833401</v>
      </c>
      <c r="G344">
        <v>41.842105263157897</v>
      </c>
      <c r="H344">
        <v>12.526749649999999</v>
      </c>
      <c r="I344">
        <v>4.2000000000000003E-2</v>
      </c>
      <c r="J344">
        <v>33.213999999999999</v>
      </c>
      <c r="K344">
        <v>15630.6118234122</v>
      </c>
      <c r="L344">
        <v>687.84280820000004</v>
      </c>
      <c r="M344">
        <v>818.55231734277402</v>
      </c>
      <c r="N344">
        <v>0.343831577695632</v>
      </c>
      <c r="O344">
        <v>0.143490784992408</v>
      </c>
      <c r="P344">
        <v>7.55569323113263E-3</v>
      </c>
      <c r="Q344">
        <v>13134.657006899401</v>
      </c>
      <c r="R344">
        <v>50.993000000000002</v>
      </c>
      <c r="S344">
        <v>65184.474947541799</v>
      </c>
      <c r="T344">
        <v>16.5189339713294</v>
      </c>
      <c r="U344">
        <v>13.4889653128861</v>
      </c>
      <c r="V344">
        <v>7.2359999999999998</v>
      </c>
      <c r="W344">
        <v>95.058431205085697</v>
      </c>
      <c r="X344">
        <v>0.118416892646081</v>
      </c>
      <c r="Y344">
        <v>0.16578765761401601</v>
      </c>
      <c r="Z344">
        <v>0.29466737373385199</v>
      </c>
      <c r="AA344">
        <v>214.004272844268</v>
      </c>
      <c r="AB344">
        <v>7.8543256581293797</v>
      </c>
      <c r="AC344">
        <v>1.5361419396431999</v>
      </c>
      <c r="AD344">
        <v>3.2640083443556498</v>
      </c>
      <c r="AE344">
        <v>1.1607744315528701</v>
      </c>
      <c r="AF344">
        <v>75.099999999999994</v>
      </c>
      <c r="AG344">
        <v>3.14601080176782E-2</v>
      </c>
      <c r="AH344">
        <v>4.8324999999999996</v>
      </c>
      <c r="AI344">
        <v>4.5740705654615201</v>
      </c>
      <c r="AJ344">
        <v>3170.6554999999898</v>
      </c>
      <c r="AK344">
        <v>0.55567040075492802</v>
      </c>
      <c r="AL344">
        <v>10751403.930500001</v>
      </c>
      <c r="AM344">
        <v>687.84280820000004</v>
      </c>
    </row>
    <row r="345" spans="1:39" ht="15" x14ac:dyDescent="0.25">
      <c r="A345" t="s">
        <v>518</v>
      </c>
      <c r="B345">
        <v>793737.25</v>
      </c>
      <c r="C345">
        <v>0.67199571460474306</v>
      </c>
      <c r="D345">
        <v>753533.55</v>
      </c>
      <c r="E345">
        <v>9.3833532978954105E-4</v>
      </c>
      <c r="F345">
        <v>0.66015764671910304</v>
      </c>
      <c r="G345">
        <v>40.6</v>
      </c>
      <c r="H345">
        <v>11.7351504</v>
      </c>
      <c r="I345">
        <v>0.55600000000000005</v>
      </c>
      <c r="J345">
        <v>71.682000000000002</v>
      </c>
      <c r="K345">
        <v>15183.761417900099</v>
      </c>
      <c r="L345">
        <v>654.58960115000002</v>
      </c>
      <c r="M345">
        <v>769.58190238432599</v>
      </c>
      <c r="N345">
        <v>0.27353251065314399</v>
      </c>
      <c r="O345">
        <v>0.13337839433534401</v>
      </c>
      <c r="P345">
        <v>2.10722343828361E-3</v>
      </c>
      <c r="Q345">
        <v>12914.976690208599</v>
      </c>
      <c r="R345">
        <v>47.801499999999997</v>
      </c>
      <c r="S345">
        <v>62853.104494628802</v>
      </c>
      <c r="T345">
        <v>16.065395437381699</v>
      </c>
      <c r="U345">
        <v>13.6939133949771</v>
      </c>
      <c r="V345">
        <v>6.39</v>
      </c>
      <c r="W345">
        <v>102.439687190923</v>
      </c>
      <c r="X345">
        <v>0.111515985989854</v>
      </c>
      <c r="Y345">
        <v>0.188219048413902</v>
      </c>
      <c r="Z345">
        <v>0.30560812224442202</v>
      </c>
      <c r="AA345">
        <v>214.17182575724101</v>
      </c>
      <c r="AB345">
        <v>7.7546574708806704</v>
      </c>
      <c r="AC345">
        <v>1.42632512367626</v>
      </c>
      <c r="AD345">
        <v>3.3674796720131601</v>
      </c>
      <c r="AE345">
        <v>1.1530028365487199</v>
      </c>
      <c r="AF345">
        <v>61.4</v>
      </c>
      <c r="AG345">
        <v>2.8205431916240101E-2</v>
      </c>
      <c r="AH345">
        <v>5.4924999999999997</v>
      </c>
      <c r="AI345">
        <v>4.9355619558590096</v>
      </c>
      <c r="AJ345">
        <v>-39276.8639999999</v>
      </c>
      <c r="AK345">
        <v>0.56420041133160603</v>
      </c>
      <c r="AL345">
        <v>9939132.3304999992</v>
      </c>
      <c r="AM345">
        <v>654.58960115000002</v>
      </c>
    </row>
    <row r="346" spans="1:39" ht="15" x14ac:dyDescent="0.25">
      <c r="A346" t="s">
        <v>519</v>
      </c>
      <c r="B346">
        <v>121682.25</v>
      </c>
      <c r="C346">
        <v>0.63210831028821302</v>
      </c>
      <c r="D346">
        <v>109905.35</v>
      </c>
      <c r="E346">
        <v>1.5253908557696001E-3</v>
      </c>
      <c r="F346">
        <v>0.65615436196646304</v>
      </c>
      <c r="G346">
        <v>39.8888888888889</v>
      </c>
      <c r="H346">
        <v>12.843233250000001</v>
      </c>
      <c r="I346">
        <v>1.167</v>
      </c>
      <c r="J346">
        <v>8.4254999999999995</v>
      </c>
      <c r="K346">
        <v>16749.060731637401</v>
      </c>
      <c r="L346">
        <v>595.24288775000002</v>
      </c>
      <c r="M346">
        <v>719.33262007463395</v>
      </c>
      <c r="N346">
        <v>0.41047626057922598</v>
      </c>
      <c r="O346">
        <v>0.156710730728088</v>
      </c>
      <c r="P346">
        <v>6.4024182874413502E-3</v>
      </c>
      <c r="Q346">
        <v>13859.7347023768</v>
      </c>
      <c r="R346">
        <v>48.3215</v>
      </c>
      <c r="S346">
        <v>61257.164657554102</v>
      </c>
      <c r="T346">
        <v>14.747058762662601</v>
      </c>
      <c r="U346">
        <v>12.318385972082799</v>
      </c>
      <c r="V346">
        <v>7.2904999999999998</v>
      </c>
      <c r="W346">
        <v>81.646373739798406</v>
      </c>
      <c r="X346">
        <v>0.114051866789127</v>
      </c>
      <c r="Y346">
        <v>0.17904309805915</v>
      </c>
      <c r="Z346">
        <v>0.29688358069027398</v>
      </c>
      <c r="AA346">
        <v>236.57703921889501</v>
      </c>
      <c r="AB346">
        <v>9.30377270261212</v>
      </c>
      <c r="AC346">
        <v>1.5152896340597399</v>
      </c>
      <c r="AD346">
        <v>3.0117206087452999</v>
      </c>
      <c r="AE346">
        <v>1.30014378044085</v>
      </c>
      <c r="AF346">
        <v>85.2</v>
      </c>
      <c r="AG346">
        <v>2.4910379255446799E-2</v>
      </c>
      <c r="AH346">
        <v>3.56</v>
      </c>
      <c r="AI346">
        <v>4.5184923577427298</v>
      </c>
      <c r="AJ346">
        <v>-24764.2070000001</v>
      </c>
      <c r="AK346">
        <v>0.57694002148023904</v>
      </c>
      <c r="AL346">
        <v>9969759.2770000007</v>
      </c>
      <c r="AM346">
        <v>595.24288775000002</v>
      </c>
    </row>
    <row r="347" spans="1:39" ht="15" x14ac:dyDescent="0.25">
      <c r="A347" t="s">
        <v>520</v>
      </c>
      <c r="B347">
        <v>902100.5</v>
      </c>
      <c r="C347">
        <v>0.50761998390816399</v>
      </c>
      <c r="D347">
        <v>641108.55000000005</v>
      </c>
      <c r="E347">
        <v>8.5055930132793599E-4</v>
      </c>
      <c r="F347">
        <v>0.71412452992109898</v>
      </c>
      <c r="G347">
        <v>108</v>
      </c>
      <c r="H347">
        <v>49.292150999999997</v>
      </c>
      <c r="I347">
        <v>2.9224999999999999</v>
      </c>
      <c r="J347">
        <v>15.420500000000001</v>
      </c>
      <c r="K347">
        <v>14155.7172430684</v>
      </c>
      <c r="L347">
        <v>1750.8764040999999</v>
      </c>
      <c r="M347">
        <v>2062.7608507814002</v>
      </c>
      <c r="N347">
        <v>0.242061007451782</v>
      </c>
      <c r="O347">
        <v>0.10909094557030199</v>
      </c>
      <c r="P347">
        <v>2.28583487139816E-2</v>
      </c>
      <c r="Q347">
        <v>12015.4070669953</v>
      </c>
      <c r="R347">
        <v>113.78400000000001</v>
      </c>
      <c r="S347">
        <v>69149.830630844401</v>
      </c>
      <c r="T347">
        <v>16.338413133656701</v>
      </c>
      <c r="U347">
        <v>15.387720629438199</v>
      </c>
      <c r="V347">
        <v>13.762499999999999</v>
      </c>
      <c r="W347">
        <v>127.220810470481</v>
      </c>
      <c r="X347">
        <v>0.112607803831931</v>
      </c>
      <c r="Y347">
        <v>0.17038030746586899</v>
      </c>
      <c r="Z347">
        <v>0.28696186398947998</v>
      </c>
      <c r="AA347">
        <v>173.544231499419</v>
      </c>
      <c r="AB347">
        <v>8.6443770060999601</v>
      </c>
      <c r="AC347">
        <v>1.3566748657663501</v>
      </c>
      <c r="AD347">
        <v>3.4114632661356001</v>
      </c>
      <c r="AE347">
        <v>1.1783825590211701</v>
      </c>
      <c r="AF347">
        <v>62.5</v>
      </c>
      <c r="AG347">
        <v>5.8704545629577998E-2</v>
      </c>
      <c r="AH347">
        <v>18.926500000000001</v>
      </c>
      <c r="AI347">
        <v>5.0274799719560699</v>
      </c>
      <c r="AJ347">
        <v>-4996.7040000000297</v>
      </c>
      <c r="AK347">
        <v>0.43936440971868901</v>
      </c>
      <c r="AL347">
        <v>24784911.304000001</v>
      </c>
      <c r="AM347">
        <v>1750.8764040999999</v>
      </c>
    </row>
    <row r="348" spans="1:39" ht="15" x14ac:dyDescent="0.25">
      <c r="A348" t="s">
        <v>521</v>
      </c>
      <c r="B348">
        <v>395310.85</v>
      </c>
      <c r="C348">
        <v>0.58659047051538205</v>
      </c>
      <c r="D348">
        <v>342026.55</v>
      </c>
      <c r="E348">
        <v>3.2039967368591099E-3</v>
      </c>
      <c r="F348">
        <v>0.70882048252487295</v>
      </c>
      <c r="G348">
        <v>30.6315789473684</v>
      </c>
      <c r="H348">
        <v>13.338917800000001</v>
      </c>
      <c r="I348">
        <v>0.79200000000000004</v>
      </c>
      <c r="J348">
        <v>28.968499999999999</v>
      </c>
      <c r="K348">
        <v>16110.656660950101</v>
      </c>
      <c r="L348">
        <v>652.72143474999996</v>
      </c>
      <c r="M348">
        <v>783.070713241249</v>
      </c>
      <c r="N348">
        <v>0.38072217338041098</v>
      </c>
      <c r="O348">
        <v>0.15143647571166299</v>
      </c>
      <c r="P348">
        <v>4.8998852798896797E-3</v>
      </c>
      <c r="Q348">
        <v>13428.890587637499</v>
      </c>
      <c r="R348">
        <v>50.6325</v>
      </c>
      <c r="S348">
        <v>64880.294593393599</v>
      </c>
      <c r="T348">
        <v>16.100330815187899</v>
      </c>
      <c r="U348">
        <v>12.8913530785563</v>
      </c>
      <c r="V348">
        <v>7.6315</v>
      </c>
      <c r="W348">
        <v>85.529900380003895</v>
      </c>
      <c r="X348">
        <v>0.11804420495401501</v>
      </c>
      <c r="Y348">
        <v>0.16957748462462999</v>
      </c>
      <c r="Z348">
        <v>0.29787783355792102</v>
      </c>
      <c r="AA348">
        <v>217.924205376343</v>
      </c>
      <c r="AB348">
        <v>8.4166364228177297</v>
      </c>
      <c r="AC348">
        <v>1.5440873591678499</v>
      </c>
      <c r="AD348">
        <v>3.1896384587588398</v>
      </c>
      <c r="AE348">
        <v>1.1227984647332701</v>
      </c>
      <c r="AF348">
        <v>84.25</v>
      </c>
      <c r="AG348">
        <v>2.3617944569548199E-2</v>
      </c>
      <c r="AH348">
        <v>3.8195000000000001</v>
      </c>
      <c r="AI348">
        <v>4.5347683463990602</v>
      </c>
      <c r="AJ348">
        <v>-3123.6000000000899</v>
      </c>
      <c r="AK348">
        <v>0.55968915935943397</v>
      </c>
      <c r="AL348">
        <v>10515770.930500001</v>
      </c>
      <c r="AM348">
        <v>652.72143474999996</v>
      </c>
    </row>
    <row r="349" spans="1:39" ht="15" x14ac:dyDescent="0.25">
      <c r="A349" t="s">
        <v>522</v>
      </c>
      <c r="B349">
        <v>1060708.3</v>
      </c>
      <c r="C349">
        <v>0.58138472587948897</v>
      </c>
      <c r="D349">
        <v>706195.85</v>
      </c>
      <c r="E349">
        <v>0</v>
      </c>
      <c r="F349">
        <v>0.71208622580433001</v>
      </c>
      <c r="G349">
        <v>84.75</v>
      </c>
      <c r="H349">
        <v>35.616139799999999</v>
      </c>
      <c r="I349">
        <v>1.742</v>
      </c>
      <c r="J349">
        <v>37.144500000000001</v>
      </c>
      <c r="K349">
        <v>13802.967985614199</v>
      </c>
      <c r="L349">
        <v>1461.95933335</v>
      </c>
      <c r="M349">
        <v>1701.3731102020199</v>
      </c>
      <c r="N349">
        <v>0.21631932368825199</v>
      </c>
      <c r="O349">
        <v>9.7315648017371706E-2</v>
      </c>
      <c r="P349">
        <v>2.18954905719916E-2</v>
      </c>
      <c r="Q349">
        <v>11860.6422973876</v>
      </c>
      <c r="R349">
        <v>94.08</v>
      </c>
      <c r="S349">
        <v>68420.919967049296</v>
      </c>
      <c r="T349">
        <v>16.720344387755102</v>
      </c>
      <c r="U349">
        <v>15.539533730335901</v>
      </c>
      <c r="V349">
        <v>11.653499999999999</v>
      </c>
      <c r="W349">
        <v>125.45238197537201</v>
      </c>
      <c r="X349">
        <v>0.11450111890765099</v>
      </c>
      <c r="Y349">
        <v>0.167536398589156</v>
      </c>
      <c r="Z349">
        <v>0.28590212701961698</v>
      </c>
      <c r="AA349">
        <v>176.84941304595301</v>
      </c>
      <c r="AB349">
        <v>8.0819760109055796</v>
      </c>
      <c r="AC349">
        <v>1.2996838172144201</v>
      </c>
      <c r="AD349">
        <v>3.2993910789406899</v>
      </c>
      <c r="AE349">
        <v>1.15445676355113</v>
      </c>
      <c r="AF349">
        <v>49.2</v>
      </c>
      <c r="AG349">
        <v>5.7965828034869202E-2</v>
      </c>
      <c r="AH349">
        <v>17.085000000000001</v>
      </c>
      <c r="AI349">
        <v>5.2245907609343796</v>
      </c>
      <c r="AJ349">
        <v>-25293.577499999901</v>
      </c>
      <c r="AK349">
        <v>0.416425931891519</v>
      </c>
      <c r="AL349">
        <v>20179377.874499999</v>
      </c>
      <c r="AM349">
        <v>1461.95933335</v>
      </c>
    </row>
    <row r="350" spans="1:39" ht="15" x14ac:dyDescent="0.25">
      <c r="A350" t="s">
        <v>523</v>
      </c>
      <c r="B350">
        <v>546784.05000000005</v>
      </c>
      <c r="C350">
        <v>0.729809322395084</v>
      </c>
      <c r="D350">
        <v>520654.75</v>
      </c>
      <c r="E350">
        <v>2.0536100593856401E-3</v>
      </c>
      <c r="F350">
        <v>0.680267267952957</v>
      </c>
      <c r="G350">
        <v>31.947368421052602</v>
      </c>
      <c r="H350">
        <v>10.0066997</v>
      </c>
      <c r="I350">
        <v>0.26400000000000001</v>
      </c>
      <c r="J350">
        <v>7.1464999999999899</v>
      </c>
      <c r="K350">
        <v>17124.672947020601</v>
      </c>
      <c r="L350">
        <v>456.42914730000001</v>
      </c>
      <c r="M350">
        <v>548.96884411074996</v>
      </c>
      <c r="N350">
        <v>0.34825960072949103</v>
      </c>
      <c r="O350">
        <v>0.144459654012109</v>
      </c>
      <c r="P350">
        <v>5.0499059134035303E-3</v>
      </c>
      <c r="Q350">
        <v>14237.966243168299</v>
      </c>
      <c r="R350">
        <v>38.218499999999999</v>
      </c>
      <c r="S350">
        <v>59192.5378154559</v>
      </c>
      <c r="T350">
        <v>15.280557845022701</v>
      </c>
      <c r="U350">
        <v>11.942623266219201</v>
      </c>
      <c r="V350">
        <v>5.5534999999999997</v>
      </c>
      <c r="W350">
        <v>82.187655946700303</v>
      </c>
      <c r="X350">
        <v>0.116572642120127</v>
      </c>
      <c r="Y350">
        <v>0.17307559448116999</v>
      </c>
      <c r="Z350">
        <v>0.30125356394851099</v>
      </c>
      <c r="AA350">
        <v>241.73949155678699</v>
      </c>
      <c r="AB350">
        <v>9.0161868349632694</v>
      </c>
      <c r="AC350">
        <v>1.4524077156383199</v>
      </c>
      <c r="AD350">
        <v>3.3920992514293702</v>
      </c>
      <c r="AE350">
        <v>1.2091084754224199</v>
      </c>
      <c r="AF350">
        <v>64.2</v>
      </c>
      <c r="AG350">
        <v>1.9212058287376099E-2</v>
      </c>
      <c r="AH350">
        <v>3.69</v>
      </c>
      <c r="AI350">
        <v>4.8545692359756698</v>
      </c>
      <c r="AJ350">
        <v>-23278.267500000002</v>
      </c>
      <c r="AK350">
        <v>0.57275653696574902</v>
      </c>
      <c r="AL350">
        <v>7816199.8710000003</v>
      </c>
      <c r="AM350">
        <v>456.42914730000001</v>
      </c>
    </row>
    <row r="351" spans="1:39" ht="15" x14ac:dyDescent="0.25">
      <c r="A351" t="s">
        <v>524</v>
      </c>
      <c r="B351">
        <v>240453.55</v>
      </c>
      <c r="C351">
        <v>0.63821887717844505</v>
      </c>
      <c r="D351">
        <v>226117.6</v>
      </c>
      <c r="E351">
        <v>2.0839065441492099E-4</v>
      </c>
      <c r="F351">
        <v>0.666318403131133</v>
      </c>
      <c r="G351">
        <v>41.05</v>
      </c>
      <c r="H351">
        <v>14.443016</v>
      </c>
      <c r="I351">
        <v>0.91700000000000004</v>
      </c>
      <c r="J351">
        <v>12.811500000000001</v>
      </c>
      <c r="K351">
        <v>16811.254659663398</v>
      </c>
      <c r="L351">
        <v>592.66890509999996</v>
      </c>
      <c r="M351">
        <v>720.44397322691202</v>
      </c>
      <c r="N351">
        <v>0.446044918714599</v>
      </c>
      <c r="O351">
        <v>0.16255485587478999</v>
      </c>
      <c r="P351">
        <v>2.2084139031710399E-3</v>
      </c>
      <c r="Q351">
        <v>13829.677619305799</v>
      </c>
      <c r="R351">
        <v>48.162999999999997</v>
      </c>
      <c r="S351">
        <v>62036.761518177897</v>
      </c>
      <c r="T351">
        <v>15.6364844382617</v>
      </c>
      <c r="U351">
        <v>12.3054814920167</v>
      </c>
      <c r="V351">
        <v>7.2954999999999997</v>
      </c>
      <c r="W351">
        <v>81.237599218696403</v>
      </c>
      <c r="X351">
        <v>0.114111907711267</v>
      </c>
      <c r="Y351">
        <v>0.18329204237637201</v>
      </c>
      <c r="Z351">
        <v>0.30200257132477099</v>
      </c>
      <c r="AA351">
        <v>242.53432019644501</v>
      </c>
      <c r="AB351">
        <v>8.3262745443155097</v>
      </c>
      <c r="AC351">
        <v>1.40102082160084</v>
      </c>
      <c r="AD351">
        <v>3.04438632123891</v>
      </c>
      <c r="AE351">
        <v>1.2698813089396399</v>
      </c>
      <c r="AF351">
        <v>94.1</v>
      </c>
      <c r="AG351">
        <v>1.9314375599041499E-2</v>
      </c>
      <c r="AH351">
        <v>3.4860000000000002</v>
      </c>
      <c r="AI351">
        <v>4.6385123704830802</v>
      </c>
      <c r="AJ351">
        <v>-41190.411999999997</v>
      </c>
      <c r="AK351">
        <v>0.57938335729299295</v>
      </c>
      <c r="AL351">
        <v>9963507.8925000001</v>
      </c>
      <c r="AM351">
        <v>592.66890509999996</v>
      </c>
    </row>
    <row r="352" spans="1:39" ht="15" x14ac:dyDescent="0.25">
      <c r="A352" t="s">
        <v>525</v>
      </c>
      <c r="B352">
        <v>251943.1</v>
      </c>
      <c r="C352">
        <v>0.65816372571945503</v>
      </c>
      <c r="D352">
        <v>250043.8</v>
      </c>
      <c r="E352">
        <v>1.4827153651777701E-3</v>
      </c>
      <c r="F352">
        <v>0.66039531695081299</v>
      </c>
      <c r="G352">
        <v>42.631578947368403</v>
      </c>
      <c r="H352">
        <v>14.27342515</v>
      </c>
      <c r="I352">
        <v>1.2669999999999999</v>
      </c>
      <c r="J352">
        <v>9.9589999999999996</v>
      </c>
      <c r="K352">
        <v>16796.762717330599</v>
      </c>
      <c r="L352">
        <v>614.01568629999997</v>
      </c>
      <c r="M352">
        <v>755.47884596435597</v>
      </c>
      <c r="N352">
        <v>0.44843459612442199</v>
      </c>
      <c r="O352">
        <v>0.16888913958353399</v>
      </c>
      <c r="P352">
        <v>4.43564571845369E-3</v>
      </c>
      <c r="Q352">
        <v>13651.5745511511</v>
      </c>
      <c r="R352">
        <v>48.8825</v>
      </c>
      <c r="S352">
        <v>61467.623771288301</v>
      </c>
      <c r="T352">
        <v>14.931724032117801</v>
      </c>
      <c r="U352">
        <v>12.5610532665064</v>
      </c>
      <c r="V352">
        <v>7.5629999999999997</v>
      </c>
      <c r="W352">
        <v>81.186789144519395</v>
      </c>
      <c r="X352">
        <v>0.112417633082147</v>
      </c>
      <c r="Y352">
        <v>0.184009531800994</v>
      </c>
      <c r="Z352">
        <v>0.30147715009820802</v>
      </c>
      <c r="AA352">
        <v>240.64401496056701</v>
      </c>
      <c r="AB352">
        <v>9.0800099621546408</v>
      </c>
      <c r="AC352">
        <v>1.4304932011001701</v>
      </c>
      <c r="AD352">
        <v>3.07841168942441</v>
      </c>
      <c r="AE352">
        <v>1.29463588464343</v>
      </c>
      <c r="AF352">
        <v>90.35</v>
      </c>
      <c r="AG352">
        <v>2.5099503672268101E-2</v>
      </c>
      <c r="AH352">
        <v>3.6244999999999998</v>
      </c>
      <c r="AI352">
        <v>4.40102262727126</v>
      </c>
      <c r="AJ352">
        <v>-29870.0820000001</v>
      </c>
      <c r="AK352">
        <v>0.58721400634534804</v>
      </c>
      <c r="AL352">
        <v>10313475.7875</v>
      </c>
      <c r="AM352">
        <v>614.01568629999997</v>
      </c>
    </row>
    <row r="353" spans="1:39" ht="15" x14ac:dyDescent="0.25">
      <c r="A353" t="s">
        <v>526</v>
      </c>
      <c r="B353">
        <v>441925.55</v>
      </c>
      <c r="C353">
        <v>0.60518083291883995</v>
      </c>
      <c r="D353">
        <v>436605.15</v>
      </c>
      <c r="E353">
        <v>4.6683582246684297E-3</v>
      </c>
      <c r="F353">
        <v>0.66186108192814197</v>
      </c>
      <c r="G353">
        <v>49.7</v>
      </c>
      <c r="H353">
        <v>21.678719000000001</v>
      </c>
      <c r="I353">
        <v>2.0165000000000002</v>
      </c>
      <c r="J353">
        <v>60.765000000000001</v>
      </c>
      <c r="K353">
        <v>15826.035967875699</v>
      </c>
      <c r="L353">
        <v>894.88413609999998</v>
      </c>
      <c r="M353">
        <v>1085.0123373189499</v>
      </c>
      <c r="N353">
        <v>0.38637497492900302</v>
      </c>
      <c r="O353">
        <v>0.14501280592094301</v>
      </c>
      <c r="P353">
        <v>2.7012619315556598E-3</v>
      </c>
      <c r="Q353">
        <v>13052.8179614945</v>
      </c>
      <c r="R353">
        <v>67.369</v>
      </c>
      <c r="S353">
        <v>64786.882750226403</v>
      </c>
      <c r="T353">
        <v>15.992518814291399</v>
      </c>
      <c r="U353">
        <v>13.2833222416839</v>
      </c>
      <c r="V353">
        <v>9.5</v>
      </c>
      <c r="W353">
        <v>94.198330115789503</v>
      </c>
      <c r="X353">
        <v>0.114517592631417</v>
      </c>
      <c r="Y353">
        <v>0.18261279223994101</v>
      </c>
      <c r="Z353">
        <v>0.30167692433774501</v>
      </c>
      <c r="AA353">
        <v>213.44394463447699</v>
      </c>
      <c r="AB353">
        <v>8.5098622070535406</v>
      </c>
      <c r="AC353">
        <v>1.4185624577242</v>
      </c>
      <c r="AD353">
        <v>3.5677309593963802</v>
      </c>
      <c r="AE353">
        <v>1.3783406181453299</v>
      </c>
      <c r="AF353">
        <v>121.65</v>
      </c>
      <c r="AG353">
        <v>2.12556736685806E-2</v>
      </c>
      <c r="AH353">
        <v>4.1100000000000003</v>
      </c>
      <c r="AI353">
        <v>5.2645788719051998</v>
      </c>
      <c r="AJ353">
        <v>-47191.012499999997</v>
      </c>
      <c r="AK353">
        <v>0.52311086120181305</v>
      </c>
      <c r="AL353">
        <v>14162468.525</v>
      </c>
      <c r="AM353">
        <v>894.88413609999998</v>
      </c>
    </row>
    <row r="354" spans="1:39" ht="15" x14ac:dyDescent="0.25">
      <c r="A354" t="s">
        <v>527</v>
      </c>
      <c r="B354">
        <v>334573</v>
      </c>
      <c r="C354">
        <v>0.73750505086148299</v>
      </c>
      <c r="D354">
        <v>340936.45</v>
      </c>
      <c r="E354">
        <v>4.1567129289230096E-3</v>
      </c>
      <c r="F354">
        <v>0.65776879090316798</v>
      </c>
      <c r="G354">
        <v>37.578947368421098</v>
      </c>
      <c r="H354">
        <v>18.28281625</v>
      </c>
      <c r="I354">
        <v>0.82099999999999995</v>
      </c>
      <c r="J354">
        <v>-3.3869999999999898</v>
      </c>
      <c r="K354">
        <v>17512.6341567175</v>
      </c>
      <c r="L354">
        <v>558.50237240000001</v>
      </c>
      <c r="M354">
        <v>700.81645999878299</v>
      </c>
      <c r="N354">
        <v>0.54893110307224902</v>
      </c>
      <c r="O354">
        <v>0.17489403165872699</v>
      </c>
      <c r="P354">
        <v>5.1471760767045202E-3</v>
      </c>
      <c r="Q354">
        <v>13956.361303952501</v>
      </c>
      <c r="R354">
        <v>46.043500000000002</v>
      </c>
      <c r="S354">
        <v>59222.938970755902</v>
      </c>
      <c r="T354">
        <v>14.5156210974405</v>
      </c>
      <c r="U354">
        <v>12.1298852693648</v>
      </c>
      <c r="V354">
        <v>7.2765000000000004</v>
      </c>
      <c r="W354">
        <v>76.754259932659906</v>
      </c>
      <c r="X354">
        <v>0.114618658667967</v>
      </c>
      <c r="Y354">
        <v>0.186030554789261</v>
      </c>
      <c r="Z354">
        <v>0.30480123541652299</v>
      </c>
      <c r="AA354">
        <v>248.79285544105599</v>
      </c>
      <c r="AB354">
        <v>9.2851872201359598</v>
      </c>
      <c r="AC354">
        <v>1.5369218014356101</v>
      </c>
      <c r="AD354">
        <v>2.92739606797773</v>
      </c>
      <c r="AE354">
        <v>1.3081100603397</v>
      </c>
      <c r="AF354">
        <v>78.349999999999994</v>
      </c>
      <c r="AG354">
        <v>2.2799041993700302E-2</v>
      </c>
      <c r="AH354">
        <v>4.0925000000000002</v>
      </c>
      <c r="AI354">
        <v>4.3430481319257401</v>
      </c>
      <c r="AJ354">
        <v>-28554.505499999999</v>
      </c>
      <c r="AK354">
        <v>0.59492286828705598</v>
      </c>
      <c r="AL354">
        <v>9780847.7235000003</v>
      </c>
      <c r="AM354">
        <v>558.50237240000001</v>
      </c>
    </row>
    <row r="355" spans="1:39" ht="15" x14ac:dyDescent="0.25">
      <c r="A355" t="s">
        <v>528</v>
      </c>
      <c r="B355">
        <v>205887.2</v>
      </c>
      <c r="C355">
        <v>0.50197640553957501</v>
      </c>
      <c r="D355">
        <v>222599.85</v>
      </c>
      <c r="E355">
        <v>5.2153212842287197E-3</v>
      </c>
      <c r="F355">
        <v>0.705449341303657</v>
      </c>
      <c r="G355">
        <v>38.049999999999997</v>
      </c>
      <c r="H355">
        <v>20.01912755</v>
      </c>
      <c r="I355">
        <v>0.27300000000000002</v>
      </c>
      <c r="J355">
        <v>37.265999999999998</v>
      </c>
      <c r="K355">
        <v>16219.461433766801</v>
      </c>
      <c r="L355">
        <v>771.28483440000002</v>
      </c>
      <c r="M355">
        <v>955.12561795455497</v>
      </c>
      <c r="N355">
        <v>0.48038569335831899</v>
      </c>
      <c r="O355">
        <v>0.14423947507867699</v>
      </c>
      <c r="P355">
        <v>1.0331006321677E-3</v>
      </c>
      <c r="Q355">
        <v>13097.569985391399</v>
      </c>
      <c r="R355">
        <v>59.107500000000002</v>
      </c>
      <c r="S355">
        <v>60887.9793850188</v>
      </c>
      <c r="T355">
        <v>16.2060652201497</v>
      </c>
      <c r="U355">
        <v>13.048848866895099</v>
      </c>
      <c r="V355">
        <v>7.915</v>
      </c>
      <c r="W355">
        <v>97.445967706885597</v>
      </c>
      <c r="X355">
        <v>0.111332837834503</v>
      </c>
      <c r="Y355">
        <v>0.201249953538817</v>
      </c>
      <c r="Z355">
        <v>0.31990171415443602</v>
      </c>
      <c r="AA355">
        <v>229.28163774615001</v>
      </c>
      <c r="AB355">
        <v>8.6985170077490306</v>
      </c>
      <c r="AC355">
        <v>1.53848138261703</v>
      </c>
      <c r="AD355">
        <v>3.37362766195369</v>
      </c>
      <c r="AE355">
        <v>1.40068677593882</v>
      </c>
      <c r="AF355">
        <v>109.15</v>
      </c>
      <c r="AG355">
        <v>8.2834722809083296E-3</v>
      </c>
      <c r="AH355">
        <v>4.72</v>
      </c>
      <c r="AI355">
        <v>4.3538796263027102</v>
      </c>
      <c r="AJ355">
        <v>-44552.009499999898</v>
      </c>
      <c r="AK355">
        <v>0.51606061012707305</v>
      </c>
      <c r="AL355">
        <v>12509824.626</v>
      </c>
      <c r="AM355">
        <v>771.28483440000002</v>
      </c>
    </row>
    <row r="356" spans="1:39" ht="15" x14ac:dyDescent="0.25">
      <c r="A356" t="s">
        <v>529</v>
      </c>
      <c r="B356">
        <v>492705.25</v>
      </c>
      <c r="C356">
        <v>0.60153390663546402</v>
      </c>
      <c r="D356">
        <v>468258.55</v>
      </c>
      <c r="E356">
        <v>2.3010223832141598E-3</v>
      </c>
      <c r="F356">
        <v>0.69410053875702404</v>
      </c>
      <c r="G356">
        <v>31.421052631578899</v>
      </c>
      <c r="H356">
        <v>11.4456518</v>
      </c>
      <c r="I356">
        <v>0.64200000000000002</v>
      </c>
      <c r="J356">
        <v>23.099499999999999</v>
      </c>
      <c r="K356">
        <v>16186.4634204051</v>
      </c>
      <c r="L356">
        <v>590.75063120000004</v>
      </c>
      <c r="M356">
        <v>706.26617715573195</v>
      </c>
      <c r="N356">
        <v>0.392952995121573</v>
      </c>
      <c r="O356">
        <v>0.149098490121089</v>
      </c>
      <c r="P356">
        <v>9.7375917116074694E-3</v>
      </c>
      <c r="Q356">
        <v>13539.036402689801</v>
      </c>
      <c r="R356">
        <v>46.570500000000003</v>
      </c>
      <c r="S356">
        <v>63944.518471994103</v>
      </c>
      <c r="T356">
        <v>16.200169635284102</v>
      </c>
      <c r="U356">
        <v>12.6850824277171</v>
      </c>
      <c r="V356">
        <v>7.0335000000000001</v>
      </c>
      <c r="W356">
        <v>83.990990431506305</v>
      </c>
      <c r="X356">
        <v>0.11548777406208301</v>
      </c>
      <c r="Y356">
        <v>0.17598715466970299</v>
      </c>
      <c r="Z356">
        <v>0.302211876747293</v>
      </c>
      <c r="AA356">
        <v>223.990535111594</v>
      </c>
      <c r="AB356">
        <v>8.6296981240158992</v>
      </c>
      <c r="AC356">
        <v>1.57078361926973</v>
      </c>
      <c r="AD356">
        <v>3.1705603617826301</v>
      </c>
      <c r="AE356">
        <v>1.14483057342105</v>
      </c>
      <c r="AF356">
        <v>76.05</v>
      </c>
      <c r="AG356">
        <v>1.8457574034907699E-2</v>
      </c>
      <c r="AH356">
        <v>3.82</v>
      </c>
      <c r="AI356">
        <v>4.6162822693721601</v>
      </c>
      <c r="AJ356">
        <v>-10581.9105</v>
      </c>
      <c r="AK356">
        <v>0.59001112489110896</v>
      </c>
      <c r="AL356">
        <v>9562163.4824999999</v>
      </c>
      <c r="AM356">
        <v>590.75063120000004</v>
      </c>
    </row>
    <row r="357" spans="1:39" ht="15" x14ac:dyDescent="0.25">
      <c r="A357" t="s">
        <v>530</v>
      </c>
      <c r="B357">
        <v>348192.55</v>
      </c>
      <c r="C357">
        <v>0.52586914358548198</v>
      </c>
      <c r="D357">
        <v>364937.3</v>
      </c>
      <c r="E357">
        <v>4.0004300260842998E-3</v>
      </c>
      <c r="F357">
        <v>0.69205440172719201</v>
      </c>
      <c r="G357">
        <v>59.2</v>
      </c>
      <c r="H357">
        <v>21.514509199999999</v>
      </c>
      <c r="I357">
        <v>1.4359999999999999</v>
      </c>
      <c r="J357">
        <v>63.221499999999999</v>
      </c>
      <c r="K357">
        <v>14769.878778538399</v>
      </c>
      <c r="L357">
        <v>963.50039379999998</v>
      </c>
      <c r="M357">
        <v>1158.7577876228299</v>
      </c>
      <c r="N357">
        <v>0.34550321005795098</v>
      </c>
      <c r="O357">
        <v>0.142465366888571</v>
      </c>
      <c r="P357">
        <v>3.3277026876498998E-3</v>
      </c>
      <c r="Q357">
        <v>12281.0687198868</v>
      </c>
      <c r="R357">
        <v>69.903499999999994</v>
      </c>
      <c r="S357">
        <v>63114.191170685299</v>
      </c>
      <c r="T357">
        <v>14.836167001652299</v>
      </c>
      <c r="U357">
        <v>13.7832925933608</v>
      </c>
      <c r="V357">
        <v>10.6485</v>
      </c>
      <c r="W357">
        <v>90.482264525519994</v>
      </c>
      <c r="X357">
        <v>0.11673353773074401</v>
      </c>
      <c r="Y357">
        <v>0.17547499939977501</v>
      </c>
      <c r="Z357">
        <v>0.29823986052087098</v>
      </c>
      <c r="AA357">
        <v>192.436506713548</v>
      </c>
      <c r="AB357">
        <v>8.3389669367219597</v>
      </c>
      <c r="AC357">
        <v>1.47409044636383</v>
      </c>
      <c r="AD357">
        <v>3.1342422698774901</v>
      </c>
      <c r="AE357">
        <v>1.3001425160948601</v>
      </c>
      <c r="AF357">
        <v>93.45</v>
      </c>
      <c r="AG357">
        <v>2.4572432338088299E-2</v>
      </c>
      <c r="AH357">
        <v>5.4455</v>
      </c>
      <c r="AI357">
        <v>4.41865062989097</v>
      </c>
      <c r="AJ357">
        <v>-14338.1985000001</v>
      </c>
      <c r="AK357">
        <v>0.48638018522416498</v>
      </c>
      <c r="AL357">
        <v>14230784.0195</v>
      </c>
      <c r="AM357">
        <v>963.50039379999998</v>
      </c>
    </row>
    <row r="358" spans="1:39" ht="15" x14ac:dyDescent="0.25">
      <c r="A358" t="s">
        <v>531</v>
      </c>
      <c r="B358">
        <v>514913.35</v>
      </c>
      <c r="C358">
        <v>0.527808146080323</v>
      </c>
      <c r="D358">
        <v>470922.05</v>
      </c>
      <c r="E358">
        <v>2.06753748088351E-3</v>
      </c>
      <c r="F358">
        <v>0.70346769453165403</v>
      </c>
      <c r="G358">
        <v>40.578947368421098</v>
      </c>
      <c r="H358">
        <v>14.777430750000001</v>
      </c>
      <c r="I358">
        <v>1.0920000000000001</v>
      </c>
      <c r="J358">
        <v>36.716500000000003</v>
      </c>
      <c r="K358">
        <v>15610.496924430299</v>
      </c>
      <c r="L358">
        <v>753.47198624999999</v>
      </c>
      <c r="M358">
        <v>904.28777605563903</v>
      </c>
      <c r="N358">
        <v>0.37167842787864502</v>
      </c>
      <c r="O358">
        <v>0.154079176490419</v>
      </c>
      <c r="P358">
        <v>6.6745988461093904E-3</v>
      </c>
      <c r="Q358">
        <v>13007.0011288932</v>
      </c>
      <c r="R358">
        <v>57.459000000000003</v>
      </c>
      <c r="S358">
        <v>65481.496771611099</v>
      </c>
      <c r="T358">
        <v>16.101916148906199</v>
      </c>
      <c r="U358">
        <v>13.1132109199603</v>
      </c>
      <c r="V358">
        <v>8.1775000000000002</v>
      </c>
      <c r="W358">
        <v>92.139649801283994</v>
      </c>
      <c r="X358">
        <v>0.11732399699872199</v>
      </c>
      <c r="Y358">
        <v>0.167792197461373</v>
      </c>
      <c r="Z358">
        <v>0.29471243839342798</v>
      </c>
      <c r="AA358">
        <v>206.81153758024001</v>
      </c>
      <c r="AB358">
        <v>8.0228288508965395</v>
      </c>
      <c r="AC358">
        <v>1.4917001771840099</v>
      </c>
      <c r="AD358">
        <v>3.1608758158903498</v>
      </c>
      <c r="AE358">
        <v>1.1830983293356201</v>
      </c>
      <c r="AF358">
        <v>95.3</v>
      </c>
      <c r="AG358">
        <v>2.3453045492705299E-2</v>
      </c>
      <c r="AH358">
        <v>4.0110000000000001</v>
      </c>
      <c r="AI358">
        <v>4.5089169077099198</v>
      </c>
      <c r="AJ358">
        <v>-2199.6390000000201</v>
      </c>
      <c r="AK358">
        <v>0.54845252199462402</v>
      </c>
      <c r="AL358">
        <v>11762072.124</v>
      </c>
      <c r="AM358">
        <v>753.47198624999999</v>
      </c>
    </row>
    <row r="359" spans="1:39" ht="15" x14ac:dyDescent="0.25">
      <c r="A359" t="s">
        <v>532</v>
      </c>
      <c r="B359">
        <v>1171982.7</v>
      </c>
      <c r="C359">
        <v>0.78082118075933704</v>
      </c>
      <c r="D359">
        <v>1191678.95</v>
      </c>
      <c r="E359">
        <v>6.1317095465839699E-3</v>
      </c>
      <c r="F359">
        <v>0.65453024732941201</v>
      </c>
      <c r="G359">
        <v>49.85</v>
      </c>
      <c r="H359">
        <v>29.221861799999999</v>
      </c>
      <c r="I359">
        <v>1.3754999999999999</v>
      </c>
      <c r="J359">
        <v>23.686</v>
      </c>
      <c r="K359">
        <v>16840.590535188101</v>
      </c>
      <c r="L359">
        <v>802.00169200000005</v>
      </c>
      <c r="M359">
        <v>1000.56711632753</v>
      </c>
      <c r="N359">
        <v>0.55688955329535605</v>
      </c>
      <c r="O359">
        <v>0.17010127037238201</v>
      </c>
      <c r="P359">
        <v>1.9969603754900799E-3</v>
      </c>
      <c r="Q359">
        <v>13498.526868515301</v>
      </c>
      <c r="R359">
        <v>62.028500000000001</v>
      </c>
      <c r="S359">
        <v>61955.099430100701</v>
      </c>
      <c r="T359">
        <v>15.946701919279</v>
      </c>
      <c r="U359">
        <v>12.9295677309624</v>
      </c>
      <c r="V359">
        <v>8.9414999999999996</v>
      </c>
      <c r="W359">
        <v>89.694312140021296</v>
      </c>
      <c r="X359">
        <v>0.113182396483247</v>
      </c>
      <c r="Y359">
        <v>0.20004477822780001</v>
      </c>
      <c r="Z359">
        <v>0.31807291950685201</v>
      </c>
      <c r="AA359">
        <v>232.09352530892201</v>
      </c>
      <c r="AB359">
        <v>8.3262235185028004</v>
      </c>
      <c r="AC359">
        <v>1.3569809723250399</v>
      </c>
      <c r="AD359">
        <v>3.3023360046287902</v>
      </c>
      <c r="AE359">
        <v>1.4291511344358101</v>
      </c>
      <c r="AF359">
        <v>121.55</v>
      </c>
      <c r="AG359">
        <v>1.1055586910184901E-2</v>
      </c>
      <c r="AH359">
        <v>4.1849999999999996</v>
      </c>
      <c r="AI359">
        <v>4.1407245877974503</v>
      </c>
      <c r="AJ359">
        <v>-35649.2760000001</v>
      </c>
      <c r="AK359">
        <v>0.54094025527317702</v>
      </c>
      <c r="AL359">
        <v>13506182.103499999</v>
      </c>
      <c r="AM359">
        <v>802.00169200000005</v>
      </c>
    </row>
    <row r="360" spans="1:39" ht="15" x14ac:dyDescent="0.25">
      <c r="A360" t="s">
        <v>533</v>
      </c>
      <c r="B360">
        <v>575454.25</v>
      </c>
      <c r="C360">
        <v>0.53325747097374099</v>
      </c>
      <c r="D360">
        <v>588883.30000000005</v>
      </c>
      <c r="E360">
        <v>1.5888837305667501E-2</v>
      </c>
      <c r="F360">
        <v>0.68560472444978804</v>
      </c>
      <c r="G360">
        <v>68.45</v>
      </c>
      <c r="H360">
        <v>27.448048700000001</v>
      </c>
      <c r="I360">
        <v>1.5229999999999999</v>
      </c>
      <c r="J360">
        <v>57.390500000000003</v>
      </c>
      <c r="K360">
        <v>15342.060084827801</v>
      </c>
      <c r="L360">
        <v>934.13531620000003</v>
      </c>
      <c r="M360">
        <v>1131.62240806971</v>
      </c>
      <c r="N360">
        <v>0.36722922241658901</v>
      </c>
      <c r="O360">
        <v>0.131068440435439</v>
      </c>
      <c r="P360">
        <v>2.5870790431421699E-3</v>
      </c>
      <c r="Q360">
        <v>12664.6132546513</v>
      </c>
      <c r="R360">
        <v>68.304500000000004</v>
      </c>
      <c r="S360">
        <v>63459.699807479701</v>
      </c>
      <c r="T360">
        <v>15.8693790306642</v>
      </c>
      <c r="U360">
        <v>13.6760435432512</v>
      </c>
      <c r="V360">
        <v>9.0879999999999992</v>
      </c>
      <c r="W360">
        <v>102.787776870599</v>
      </c>
      <c r="X360">
        <v>0.111080167234723</v>
      </c>
      <c r="Y360">
        <v>0.18818190410719901</v>
      </c>
      <c r="Z360">
        <v>0.302835109145072</v>
      </c>
      <c r="AA360">
        <v>206.03744089554601</v>
      </c>
      <c r="AB360">
        <v>7.9585918276316203</v>
      </c>
      <c r="AC360">
        <v>1.43992335823026</v>
      </c>
      <c r="AD360">
        <v>3.4435749403078999</v>
      </c>
      <c r="AE360">
        <v>1.44355101238737</v>
      </c>
      <c r="AF360">
        <v>94</v>
      </c>
      <c r="AG360">
        <v>2.8034830058063499E-2</v>
      </c>
      <c r="AH360">
        <v>5.8064999999999998</v>
      </c>
      <c r="AI360">
        <v>5.2649432962343097</v>
      </c>
      <c r="AJ360">
        <v>-43895.260500000099</v>
      </c>
      <c r="AK360">
        <v>0.47679060701424802</v>
      </c>
      <c r="AL360">
        <v>14331560.148499999</v>
      </c>
      <c r="AM360">
        <v>934.13531620000003</v>
      </c>
    </row>
    <row r="361" spans="1:39" ht="15" x14ac:dyDescent="0.25">
      <c r="A361" t="s">
        <v>534</v>
      </c>
      <c r="B361">
        <v>613961</v>
      </c>
      <c r="C361">
        <v>0.593205214837911</v>
      </c>
      <c r="D361">
        <v>614836.25</v>
      </c>
      <c r="E361">
        <v>4.3488271991778196E-3</v>
      </c>
      <c r="F361">
        <v>0.67169988915350998</v>
      </c>
      <c r="G361">
        <v>72.25</v>
      </c>
      <c r="H361">
        <v>29.568490400000002</v>
      </c>
      <c r="I361">
        <v>2.09</v>
      </c>
      <c r="J361">
        <v>40.203000000000102</v>
      </c>
      <c r="K361">
        <v>15335.7545908796</v>
      </c>
      <c r="L361">
        <v>1000.81370405</v>
      </c>
      <c r="M361">
        <v>1226.21918656615</v>
      </c>
      <c r="N361">
        <v>0.45998405336284298</v>
      </c>
      <c r="O361">
        <v>0.15213038783728899</v>
      </c>
      <c r="P361">
        <v>3.2727666365331498E-3</v>
      </c>
      <c r="Q361">
        <v>12516.7127742312</v>
      </c>
      <c r="R361">
        <v>71.771500000000003</v>
      </c>
      <c r="S361">
        <v>63115.035870784399</v>
      </c>
      <c r="T361">
        <v>15.6454860216102</v>
      </c>
      <c r="U361">
        <v>13.9444445782797</v>
      </c>
      <c r="V361">
        <v>10.210000000000001</v>
      </c>
      <c r="W361">
        <v>98.022889720861897</v>
      </c>
      <c r="X361">
        <v>0.114685754880885</v>
      </c>
      <c r="Y361">
        <v>0.19156588041509101</v>
      </c>
      <c r="Z361">
        <v>0.30990604118751802</v>
      </c>
      <c r="AA361">
        <v>207.719128104199</v>
      </c>
      <c r="AB361">
        <v>8.0172604475050697</v>
      </c>
      <c r="AC361">
        <v>1.3746633947149001</v>
      </c>
      <c r="AD361">
        <v>3.5986253256859499</v>
      </c>
      <c r="AE361">
        <v>1.52600472744608</v>
      </c>
      <c r="AF361">
        <v>129.80000000000001</v>
      </c>
      <c r="AG361">
        <v>2.2477249612759001E-2</v>
      </c>
      <c r="AH361">
        <v>4.8005000000000004</v>
      </c>
      <c r="AI361">
        <v>4.9059037666188798</v>
      </c>
      <c r="AJ361">
        <v>-30548.254000000201</v>
      </c>
      <c r="AK361">
        <v>0.52099328787385601</v>
      </c>
      <c r="AL361">
        <v>15348233.3565</v>
      </c>
      <c r="AM361">
        <v>1000.81370405</v>
      </c>
    </row>
    <row r="362" spans="1:39" ht="15" x14ac:dyDescent="0.25">
      <c r="A362" t="s">
        <v>535</v>
      </c>
      <c r="B362">
        <v>501805.2</v>
      </c>
      <c r="C362">
        <v>0.48367233341208798</v>
      </c>
      <c r="D362">
        <v>427718.25</v>
      </c>
      <c r="E362">
        <v>1.1527997631208599E-2</v>
      </c>
      <c r="F362">
        <v>0.700789882138937</v>
      </c>
      <c r="G362">
        <v>93.15</v>
      </c>
      <c r="H362">
        <v>33.554471149999998</v>
      </c>
      <c r="I362">
        <v>0.72</v>
      </c>
      <c r="J362">
        <v>57.3675</v>
      </c>
      <c r="K362">
        <v>15008.521220353599</v>
      </c>
      <c r="L362">
        <v>1187.19600365</v>
      </c>
      <c r="M362">
        <v>1439.0623635628201</v>
      </c>
      <c r="N362">
        <v>0.38199467855831698</v>
      </c>
      <c r="O362">
        <v>0.128271641777608</v>
      </c>
      <c r="P362">
        <v>7.9531605320191101E-3</v>
      </c>
      <c r="Q362">
        <v>12381.7124710191</v>
      </c>
      <c r="R362">
        <v>84.450500000000005</v>
      </c>
      <c r="S362">
        <v>63115.1986666745</v>
      </c>
      <c r="T362">
        <v>16.1100289518712</v>
      </c>
      <c r="U362">
        <v>14.0578919443935</v>
      </c>
      <c r="V362">
        <v>11.189</v>
      </c>
      <c r="W362">
        <v>106.103852323711</v>
      </c>
      <c r="X362">
        <v>0.11378079039362</v>
      </c>
      <c r="Y362">
        <v>0.195984467356494</v>
      </c>
      <c r="Z362">
        <v>0.31347381129636498</v>
      </c>
      <c r="AA362">
        <v>193.15850061402799</v>
      </c>
      <c r="AB362">
        <v>8.9829978719414605</v>
      </c>
      <c r="AC362">
        <v>1.33882077647972</v>
      </c>
      <c r="AD362">
        <v>3.6292330267708</v>
      </c>
      <c r="AE362">
        <v>1.3409760646715401</v>
      </c>
      <c r="AF362">
        <v>103.95</v>
      </c>
      <c r="AG362">
        <v>2.6985142572563299E-2</v>
      </c>
      <c r="AH362">
        <v>7.0525000000000002</v>
      </c>
      <c r="AI362">
        <v>4.3461449879739904</v>
      </c>
      <c r="AJ362">
        <v>-25902.5444999998</v>
      </c>
      <c r="AK362">
        <v>0.51329631455951796</v>
      </c>
      <c r="AL362">
        <v>17818056.4135</v>
      </c>
      <c r="AM362">
        <v>1187.19600365</v>
      </c>
    </row>
    <row r="363" spans="1:39" ht="15" x14ac:dyDescent="0.25">
      <c r="A363" t="s">
        <v>537</v>
      </c>
      <c r="B363">
        <v>1316423.1499999999</v>
      </c>
      <c r="C363">
        <v>0.58081811838851305</v>
      </c>
      <c r="D363">
        <v>1397248</v>
      </c>
      <c r="E363">
        <v>3.0554793361203701E-3</v>
      </c>
      <c r="F363">
        <v>0.71203462731812905</v>
      </c>
      <c r="G363">
        <v>93.1</v>
      </c>
      <c r="H363">
        <v>50.810549199999997</v>
      </c>
      <c r="I363">
        <v>3.7155</v>
      </c>
      <c r="J363">
        <v>-8.3684999999999796</v>
      </c>
      <c r="K363">
        <v>14638.6961961341</v>
      </c>
      <c r="L363">
        <v>1605.8356466</v>
      </c>
      <c r="M363">
        <v>2007.7977946752601</v>
      </c>
      <c r="N363">
        <v>0.52397750939302101</v>
      </c>
      <c r="O363">
        <v>0.154879502224646</v>
      </c>
      <c r="P363">
        <v>1.5868591567233701E-3</v>
      </c>
      <c r="Q363">
        <v>11708.0217110718</v>
      </c>
      <c r="R363">
        <v>111.26049999999999</v>
      </c>
      <c r="S363">
        <v>64036.826780393698</v>
      </c>
      <c r="T363">
        <v>16.512598810898702</v>
      </c>
      <c r="U363">
        <v>14.4331154956161</v>
      </c>
      <c r="V363">
        <v>14.4945</v>
      </c>
      <c r="W363">
        <v>110.789309503605</v>
      </c>
      <c r="X363">
        <v>0.109685077511953</v>
      </c>
      <c r="Y363">
        <v>0.20587261866386899</v>
      </c>
      <c r="Z363">
        <v>0.31954635370876799</v>
      </c>
      <c r="AA363">
        <v>189.76014179607</v>
      </c>
      <c r="AB363">
        <v>7.9336387811774296</v>
      </c>
      <c r="AC363">
        <v>1.54640891286399</v>
      </c>
      <c r="AD363">
        <v>3.9110371940342001</v>
      </c>
      <c r="AE363">
        <v>1.4682007818810401</v>
      </c>
      <c r="AF363">
        <v>169.65</v>
      </c>
      <c r="AG363">
        <v>1.4478301400478399E-2</v>
      </c>
      <c r="AH363">
        <v>6.4305000000000003</v>
      </c>
      <c r="AI363">
        <v>4.1941958924707601</v>
      </c>
      <c r="AJ363">
        <v>-65430.819499999998</v>
      </c>
      <c r="AK363">
        <v>0.52108643150272604</v>
      </c>
      <c r="AL363">
        <v>23507340.171500001</v>
      </c>
      <c r="AM363">
        <v>1605.8356466</v>
      </c>
    </row>
    <row r="364" spans="1:39" ht="15" x14ac:dyDescent="0.25">
      <c r="A364" t="s">
        <v>538</v>
      </c>
      <c r="B364">
        <v>815784.85</v>
      </c>
      <c r="C364">
        <v>0.63385102393108905</v>
      </c>
      <c r="D364">
        <v>833189.85</v>
      </c>
      <c r="E364">
        <v>4.7872989580196798E-3</v>
      </c>
      <c r="F364">
        <v>0.65561954783918397</v>
      </c>
      <c r="G364">
        <v>47.75</v>
      </c>
      <c r="H364">
        <v>18.963554349999999</v>
      </c>
      <c r="I364">
        <v>1.4395</v>
      </c>
      <c r="J364">
        <v>39.652999999999999</v>
      </c>
      <c r="K364">
        <v>16304.196728183801</v>
      </c>
      <c r="L364">
        <v>714.74001380000004</v>
      </c>
      <c r="M364">
        <v>870.32705625640199</v>
      </c>
      <c r="N364">
        <v>0.39699492237942502</v>
      </c>
      <c r="O364">
        <v>0.141394896044366</v>
      </c>
      <c r="P364">
        <v>1.64729912593009E-3</v>
      </c>
      <c r="Q364">
        <v>13389.520308175899</v>
      </c>
      <c r="R364">
        <v>54.984000000000002</v>
      </c>
      <c r="S364">
        <v>61825.874936345099</v>
      </c>
      <c r="T364">
        <v>15.651825985741301</v>
      </c>
      <c r="U364">
        <v>12.999054521315299</v>
      </c>
      <c r="V364">
        <v>7.4344999999999999</v>
      </c>
      <c r="W364">
        <v>96.138276118098005</v>
      </c>
      <c r="X364">
        <v>0.113647594599391</v>
      </c>
      <c r="Y364">
        <v>0.18944644693645801</v>
      </c>
      <c r="Z364">
        <v>0.30619129725564098</v>
      </c>
      <c r="AA364">
        <v>210.193352966578</v>
      </c>
      <c r="AB364">
        <v>8.9485404729700893</v>
      </c>
      <c r="AC364">
        <v>1.47229863026647</v>
      </c>
      <c r="AD364">
        <v>3.5770159371805001</v>
      </c>
      <c r="AE364">
        <v>1.3128693030360199</v>
      </c>
      <c r="AF364">
        <v>76.05</v>
      </c>
      <c r="AG364">
        <v>1.9027974825353299E-2</v>
      </c>
      <c r="AH364">
        <v>6.2130000000000001</v>
      </c>
      <c r="AI364">
        <v>4.6497707813754596</v>
      </c>
      <c r="AJ364">
        <v>-31112.897499999999</v>
      </c>
      <c r="AK364">
        <v>0.478291241973962</v>
      </c>
      <c r="AL364">
        <v>11653261.794500001</v>
      </c>
      <c r="AM364">
        <v>714.74001380000004</v>
      </c>
    </row>
    <row r="365" spans="1:39" ht="15" x14ac:dyDescent="0.25">
      <c r="A365" t="s">
        <v>539</v>
      </c>
      <c r="B365">
        <v>869282.3</v>
      </c>
      <c r="C365">
        <v>0.67333285512043095</v>
      </c>
      <c r="D365">
        <v>898394.3</v>
      </c>
      <c r="E365">
        <v>7.30671122356185E-3</v>
      </c>
      <c r="F365">
        <v>0.68046017679439796</v>
      </c>
      <c r="G365">
        <v>61.15</v>
      </c>
      <c r="H365">
        <v>30.023462500000001</v>
      </c>
      <c r="I365">
        <v>1.8725000000000001</v>
      </c>
      <c r="J365">
        <v>24.311</v>
      </c>
      <c r="K365">
        <v>15759.5118622382</v>
      </c>
      <c r="L365">
        <v>920.19537745000002</v>
      </c>
      <c r="M365">
        <v>1135.6038960128999</v>
      </c>
      <c r="N365">
        <v>0.48028628716298299</v>
      </c>
      <c r="O365">
        <v>0.150982860112823</v>
      </c>
      <c r="P365">
        <v>5.9444917177898203E-3</v>
      </c>
      <c r="Q365">
        <v>12770.1481277194</v>
      </c>
      <c r="R365">
        <v>67.388999999999996</v>
      </c>
      <c r="S365">
        <v>63525.856311861004</v>
      </c>
      <c r="T365">
        <v>15.7978305064625</v>
      </c>
      <c r="U365">
        <v>13.6549789646678</v>
      </c>
      <c r="V365">
        <v>9.8584999999999994</v>
      </c>
      <c r="W365">
        <v>93.340303032915799</v>
      </c>
      <c r="X365">
        <v>0.112047833816108</v>
      </c>
      <c r="Y365">
        <v>0.19006730173757799</v>
      </c>
      <c r="Z365">
        <v>0.305862164117783</v>
      </c>
      <c r="AA365">
        <v>215.20940536430899</v>
      </c>
      <c r="AB365">
        <v>8.2957732483246591</v>
      </c>
      <c r="AC365">
        <v>1.4124905433239701</v>
      </c>
      <c r="AD365">
        <v>3.2675575012863902</v>
      </c>
      <c r="AE365">
        <v>1.4708490691324601</v>
      </c>
      <c r="AF365">
        <v>99.25</v>
      </c>
      <c r="AG365">
        <v>2.7495858894256101E-2</v>
      </c>
      <c r="AH365">
        <v>5.9539999999999997</v>
      </c>
      <c r="AI365">
        <v>4.0815699401482499</v>
      </c>
      <c r="AJ365">
        <v>-22331.652499999898</v>
      </c>
      <c r="AK365">
        <v>0.51557015977680898</v>
      </c>
      <c r="AL365">
        <v>14501829.966499999</v>
      </c>
      <c r="AM365">
        <v>920.19537745000002</v>
      </c>
    </row>
    <row r="366" spans="1:39" ht="15" x14ac:dyDescent="0.25">
      <c r="A366" t="s">
        <v>540</v>
      </c>
      <c r="B366">
        <v>278546.05</v>
      </c>
      <c r="C366">
        <v>0.729050122888529</v>
      </c>
      <c r="D366">
        <v>308210.5</v>
      </c>
      <c r="E366">
        <v>2.4625950337319102E-3</v>
      </c>
      <c r="F366">
        <v>0.67153218623330702</v>
      </c>
      <c r="G366">
        <v>44.9</v>
      </c>
      <c r="H366">
        <v>25.182782150000001</v>
      </c>
      <c r="I366">
        <v>1.7255</v>
      </c>
      <c r="J366">
        <v>28.881</v>
      </c>
      <c r="K366">
        <v>16106.775147010299</v>
      </c>
      <c r="L366">
        <v>752.45013610000001</v>
      </c>
      <c r="M366">
        <v>934.176936861532</v>
      </c>
      <c r="N366">
        <v>0.529057944973372</v>
      </c>
      <c r="O366">
        <v>0.17246453548751001</v>
      </c>
      <c r="P366">
        <v>2.91081554101669E-3</v>
      </c>
      <c r="Q366">
        <v>12973.5007077106</v>
      </c>
      <c r="R366">
        <v>57.866</v>
      </c>
      <c r="S366">
        <v>61870.501918224902</v>
      </c>
      <c r="T366">
        <v>15.001900943559299</v>
      </c>
      <c r="U366">
        <v>13.0033203625618</v>
      </c>
      <c r="V366">
        <v>8.4734999999999996</v>
      </c>
      <c r="W366">
        <v>88.800393709801099</v>
      </c>
      <c r="X366">
        <v>0.11604381029034699</v>
      </c>
      <c r="Y366">
        <v>0.17718602631942601</v>
      </c>
      <c r="Z366">
        <v>0.29799478770203502</v>
      </c>
      <c r="AA366">
        <v>215.627444551937</v>
      </c>
      <c r="AB366">
        <v>9.4612199743727103</v>
      </c>
      <c r="AC366">
        <v>1.55682883212151</v>
      </c>
      <c r="AD366">
        <v>3.4247029378935698</v>
      </c>
      <c r="AE366">
        <v>1.36630263412247</v>
      </c>
      <c r="AF366">
        <v>90.85</v>
      </c>
      <c r="AG366">
        <v>2.1159667665376799E-2</v>
      </c>
      <c r="AH366">
        <v>4.6749999999999998</v>
      </c>
      <c r="AI366">
        <v>4.2983045357951504</v>
      </c>
      <c r="AJ366">
        <v>-25184.91</v>
      </c>
      <c r="AK366">
        <v>0.55006376595372097</v>
      </c>
      <c r="AL366">
        <v>12119545.1515</v>
      </c>
      <c r="AM366">
        <v>752.45013610000001</v>
      </c>
    </row>
    <row r="367" spans="1:39" ht="15" x14ac:dyDescent="0.25">
      <c r="A367" t="s">
        <v>541</v>
      </c>
      <c r="B367">
        <v>653785.65</v>
      </c>
      <c r="C367">
        <v>0.64837627784293805</v>
      </c>
      <c r="D367">
        <v>687425.1</v>
      </c>
      <c r="E367">
        <v>7.5869497545379199E-3</v>
      </c>
      <c r="F367">
        <v>0.68292390374668399</v>
      </c>
      <c r="G367">
        <v>51.45</v>
      </c>
      <c r="H367">
        <v>33.151311499999998</v>
      </c>
      <c r="I367">
        <v>1.3254999999999999</v>
      </c>
      <c r="J367">
        <v>17.684000000000001</v>
      </c>
      <c r="K367">
        <v>15867.2574974044</v>
      </c>
      <c r="L367">
        <v>952.44366520000005</v>
      </c>
      <c r="M367">
        <v>1179.11074419802</v>
      </c>
      <c r="N367">
        <v>0.498934984254647</v>
      </c>
      <c r="O367">
        <v>0.15122866801760301</v>
      </c>
      <c r="P367">
        <v>2.1980882192758201E-3</v>
      </c>
      <c r="Q367">
        <v>12817.0054949156</v>
      </c>
      <c r="R367">
        <v>70.102000000000004</v>
      </c>
      <c r="S367">
        <v>62788.3325511398</v>
      </c>
      <c r="T367">
        <v>15.9688739265642</v>
      </c>
      <c r="U367">
        <v>13.586540543779099</v>
      </c>
      <c r="V367">
        <v>10.031000000000001</v>
      </c>
      <c r="W367">
        <v>94.950021453494202</v>
      </c>
      <c r="X367">
        <v>0.113343784333244</v>
      </c>
      <c r="Y367">
        <v>0.19173882063741701</v>
      </c>
      <c r="Z367">
        <v>0.31002724599445602</v>
      </c>
      <c r="AA367">
        <v>210.549933111152</v>
      </c>
      <c r="AB367">
        <v>8.2781459501603099</v>
      </c>
      <c r="AC367">
        <v>1.50503088084266</v>
      </c>
      <c r="AD367">
        <v>3.3519413978321699</v>
      </c>
      <c r="AE367">
        <v>1.42958216304811</v>
      </c>
      <c r="AF367">
        <v>116.6</v>
      </c>
      <c r="AG367">
        <v>2.5848377326642E-2</v>
      </c>
      <c r="AH367">
        <v>5.2655000000000003</v>
      </c>
      <c r="AI367">
        <v>3.99893437795222</v>
      </c>
      <c r="AJ367">
        <v>-25398.7429999999</v>
      </c>
      <c r="AK367">
        <v>0.517544753808314</v>
      </c>
      <c r="AL367">
        <v>15112668.887499999</v>
      </c>
      <c r="AM367">
        <v>952.44366520000005</v>
      </c>
    </row>
    <row r="368" spans="1:39" ht="15" x14ac:dyDescent="0.25">
      <c r="A368" t="s">
        <v>542</v>
      </c>
      <c r="B368">
        <v>305865.8</v>
      </c>
      <c r="C368">
        <v>0.51967100314082804</v>
      </c>
      <c r="D368">
        <v>420681.2</v>
      </c>
      <c r="E368">
        <v>8.76221890350414E-3</v>
      </c>
      <c r="F368">
        <v>0.71702583802178999</v>
      </c>
      <c r="G368">
        <v>48.0555555555556</v>
      </c>
      <c r="H368">
        <v>25.427179649999999</v>
      </c>
      <c r="I368">
        <v>5.1319999999999997</v>
      </c>
      <c r="J368">
        <v>-9.4015000000000004</v>
      </c>
      <c r="K368">
        <v>17385.161194568402</v>
      </c>
      <c r="L368">
        <v>1024.1806357</v>
      </c>
      <c r="M368">
        <v>1411.9818692424101</v>
      </c>
      <c r="N368">
        <v>0.89452075568079403</v>
      </c>
      <c r="O368">
        <v>0.18410635416976601</v>
      </c>
      <c r="P368">
        <v>4.2356288029553102E-4</v>
      </c>
      <c r="Q368">
        <v>12610.321585470099</v>
      </c>
      <c r="R368">
        <v>80.566000000000003</v>
      </c>
      <c r="S368">
        <v>63268.532178586502</v>
      </c>
      <c r="T368">
        <v>15.194374798302</v>
      </c>
      <c r="U368">
        <v>12.712318294317701</v>
      </c>
      <c r="V368">
        <v>10.9635</v>
      </c>
      <c r="W368">
        <v>93.417306124868901</v>
      </c>
      <c r="X368">
        <v>0.106013085725228</v>
      </c>
      <c r="Y368">
        <v>0.19043118148218599</v>
      </c>
      <c r="Z368">
        <v>0.29929551897454298</v>
      </c>
      <c r="AA368">
        <v>226.18568631857599</v>
      </c>
      <c r="AB368">
        <v>9.2803901297187608</v>
      </c>
      <c r="AC368">
        <v>1.5008167339362399</v>
      </c>
      <c r="AD368">
        <v>4.0430552955904204</v>
      </c>
      <c r="AE368">
        <v>1.30662317004078</v>
      </c>
      <c r="AF368">
        <v>136.6</v>
      </c>
      <c r="AG368">
        <v>1.61732821175395E-2</v>
      </c>
      <c r="AH368">
        <v>5.6485000000000003</v>
      </c>
      <c r="AI368">
        <v>3.7507866247195998</v>
      </c>
      <c r="AJ368">
        <v>-122044.33199999999</v>
      </c>
      <c r="AK368">
        <v>0.64322176656613195</v>
      </c>
      <c r="AL368">
        <v>17805545.443999998</v>
      </c>
      <c r="AM368">
        <v>1024.1806357</v>
      </c>
    </row>
    <row r="369" spans="1:39" ht="15" x14ac:dyDescent="0.25">
      <c r="A369" t="s">
        <v>543</v>
      </c>
      <c r="B369">
        <v>350002</v>
      </c>
      <c r="C369">
        <v>0.450392586873611</v>
      </c>
      <c r="D369">
        <v>435168.25</v>
      </c>
      <c r="E369">
        <v>8.1955103975437892E-3</v>
      </c>
      <c r="F369">
        <v>0.71835597868204704</v>
      </c>
      <c r="G369">
        <v>80.3</v>
      </c>
      <c r="H369">
        <v>46.173256649999999</v>
      </c>
      <c r="I369">
        <v>5.3</v>
      </c>
      <c r="J369">
        <v>0.85099999999999898</v>
      </c>
      <c r="K369">
        <v>15173.024790532399</v>
      </c>
      <c r="L369">
        <v>1438.6431099500001</v>
      </c>
      <c r="M369">
        <v>1814.6824027549301</v>
      </c>
      <c r="N369">
        <v>0.59065708584913201</v>
      </c>
      <c r="O369">
        <v>0.16698924214661501</v>
      </c>
      <c r="P369">
        <v>2.5617844165173702E-3</v>
      </c>
      <c r="Q369">
        <v>12028.863860067901</v>
      </c>
      <c r="R369">
        <v>102.6925</v>
      </c>
      <c r="S369">
        <v>64281.377505660101</v>
      </c>
      <c r="T369">
        <v>16.120943593738598</v>
      </c>
      <c r="U369">
        <v>14.009232514059001</v>
      </c>
      <c r="V369">
        <v>13.3035</v>
      </c>
      <c r="W369">
        <v>108.140196936896</v>
      </c>
      <c r="X369">
        <v>0.107151183863315</v>
      </c>
      <c r="Y369">
        <v>0.200453619042126</v>
      </c>
      <c r="Z369">
        <v>0.31142831129328502</v>
      </c>
      <c r="AA369">
        <v>204.66917608929</v>
      </c>
      <c r="AB369">
        <v>8.2505384554514105</v>
      </c>
      <c r="AC369">
        <v>1.40244833770822</v>
      </c>
      <c r="AD369">
        <v>3.6790506660136901</v>
      </c>
      <c r="AE369">
        <v>1.3952562524843899</v>
      </c>
      <c r="AF369">
        <v>128.75</v>
      </c>
      <c r="AG369">
        <v>1.1108615756002201E-2</v>
      </c>
      <c r="AH369">
        <v>7.2525000000000004</v>
      </c>
      <c r="AI369">
        <v>4.2183278608471104</v>
      </c>
      <c r="AJ369">
        <v>-85728.937000000195</v>
      </c>
      <c r="AK369">
        <v>0.52842114850212296</v>
      </c>
      <c r="AL369">
        <v>21828567.572000001</v>
      </c>
      <c r="AM369">
        <v>1438.6431099500001</v>
      </c>
    </row>
    <row r="370" spans="1:39" ht="15" x14ac:dyDescent="0.25">
      <c r="A370" t="s">
        <v>544</v>
      </c>
      <c r="B370">
        <v>192452.85</v>
      </c>
      <c r="C370">
        <v>0.51246198453075198</v>
      </c>
      <c r="D370">
        <v>168426.1</v>
      </c>
      <c r="E370">
        <v>3.4997416814603198E-3</v>
      </c>
      <c r="F370">
        <v>0.73917951359436196</v>
      </c>
      <c r="G370">
        <v>85.65</v>
      </c>
      <c r="H370">
        <v>43.970123399999999</v>
      </c>
      <c r="I370">
        <v>4.2794999999999996</v>
      </c>
      <c r="J370">
        <v>-21.0915</v>
      </c>
      <c r="K370">
        <v>15629.3059887503</v>
      </c>
      <c r="L370">
        <v>1256.8629707</v>
      </c>
      <c r="M370">
        <v>1569.49397096548</v>
      </c>
      <c r="N370">
        <v>0.53747219613270103</v>
      </c>
      <c r="O370">
        <v>0.17064689822992199</v>
      </c>
      <c r="P370">
        <v>2.4021413792774098E-3</v>
      </c>
      <c r="Q370">
        <v>12516.069713167401</v>
      </c>
      <c r="R370">
        <v>92.891000000000005</v>
      </c>
      <c r="S370">
        <v>63786.841114855</v>
      </c>
      <c r="T370">
        <v>15.5768588991399</v>
      </c>
      <c r="U370">
        <v>13.5305139432238</v>
      </c>
      <c r="V370">
        <v>13.118499999999999</v>
      </c>
      <c r="W370">
        <v>95.808436231276502</v>
      </c>
      <c r="X370">
        <v>0.111541046113878</v>
      </c>
      <c r="Y370">
        <v>0.19099876801926799</v>
      </c>
      <c r="Z370">
        <v>0.30622565363837301</v>
      </c>
      <c r="AA370">
        <v>207.33373969547901</v>
      </c>
      <c r="AB370">
        <v>9.0006278960712596</v>
      </c>
      <c r="AC370">
        <v>1.3795540045458401</v>
      </c>
      <c r="AD370">
        <v>3.57174932201952</v>
      </c>
      <c r="AE370">
        <v>1.55327695662999</v>
      </c>
      <c r="AF370">
        <v>150.4</v>
      </c>
      <c r="AG370">
        <v>1.87420009790818E-2</v>
      </c>
      <c r="AH370">
        <v>5.8849999999999998</v>
      </c>
      <c r="AI370">
        <v>4.6871821756014898</v>
      </c>
      <c r="AJ370">
        <v>-30984.6409999998</v>
      </c>
      <c r="AK370">
        <v>0.51907872898027896</v>
      </c>
      <c r="AL370">
        <v>19643895.954999998</v>
      </c>
      <c r="AM370">
        <v>1256.8629707</v>
      </c>
    </row>
    <row r="371" spans="1:39" ht="15" x14ac:dyDescent="0.25">
      <c r="A371" t="s">
        <v>545</v>
      </c>
      <c r="B371">
        <v>1775558.15</v>
      </c>
      <c r="C371">
        <v>0.41783227341365398</v>
      </c>
      <c r="D371">
        <v>1410316.85</v>
      </c>
      <c r="E371">
        <v>7.70313509255018E-3</v>
      </c>
      <c r="F371">
        <v>0.70469133929458305</v>
      </c>
      <c r="G371">
        <v>105.368421052632</v>
      </c>
      <c r="H371">
        <v>83.422461949999999</v>
      </c>
      <c r="I371">
        <v>11.859</v>
      </c>
      <c r="J371">
        <v>-45.423999999999999</v>
      </c>
      <c r="K371">
        <v>14314.743700191601</v>
      </c>
      <c r="L371">
        <v>2103.1037739499998</v>
      </c>
      <c r="M371">
        <v>2694.8638770427901</v>
      </c>
      <c r="N371">
        <v>0.53537414194510802</v>
      </c>
      <c r="O371">
        <v>0.17952337318138301</v>
      </c>
      <c r="P371">
        <v>2.25006288259007E-2</v>
      </c>
      <c r="Q371">
        <v>11171.3959860697</v>
      </c>
      <c r="R371">
        <v>139.73949999999999</v>
      </c>
      <c r="S371">
        <v>66298.030413734101</v>
      </c>
      <c r="T371">
        <v>15.6283656374898</v>
      </c>
      <c r="U371">
        <v>15.050173887483499</v>
      </c>
      <c r="V371">
        <v>16.6525</v>
      </c>
      <c r="W371">
        <v>126.29357597658</v>
      </c>
      <c r="X371">
        <v>0.112014032913965</v>
      </c>
      <c r="Y371">
        <v>0.17144694061058599</v>
      </c>
      <c r="Z371">
        <v>0.29030368499018</v>
      </c>
      <c r="AA371">
        <v>180.827049387931</v>
      </c>
      <c r="AB371">
        <v>9.0045884734355095</v>
      </c>
      <c r="AC371">
        <v>1.4111569583383301</v>
      </c>
      <c r="AD371">
        <v>3.5534239552372102</v>
      </c>
      <c r="AE371">
        <v>1.3299657728491601</v>
      </c>
      <c r="AF371">
        <v>78.7</v>
      </c>
      <c r="AG371">
        <v>2.0382977333792199E-2</v>
      </c>
      <c r="AH371">
        <v>15.866</v>
      </c>
      <c r="AI371">
        <v>4.0795094749220304</v>
      </c>
      <c r="AJ371">
        <v>23048.088999999902</v>
      </c>
      <c r="AK371">
        <v>0.48959318628575599</v>
      </c>
      <c r="AL371">
        <v>30105391.499000002</v>
      </c>
      <c r="AM371">
        <v>2103.1037739499998</v>
      </c>
    </row>
    <row r="372" spans="1:39" ht="15" x14ac:dyDescent="0.25">
      <c r="A372" t="s">
        <v>546</v>
      </c>
      <c r="B372">
        <v>280603</v>
      </c>
      <c r="C372">
        <v>0.44370697579947399</v>
      </c>
      <c r="D372">
        <v>331917.15000000002</v>
      </c>
      <c r="E372">
        <v>5.0607418289002502E-3</v>
      </c>
      <c r="F372">
        <v>0.71152203619129495</v>
      </c>
      <c r="G372">
        <v>75.5</v>
      </c>
      <c r="H372">
        <v>25.64905195</v>
      </c>
      <c r="I372">
        <v>2.7825000000000002</v>
      </c>
      <c r="J372">
        <v>63.773000000000003</v>
      </c>
      <c r="K372">
        <v>14597.140178555699</v>
      </c>
      <c r="L372">
        <v>1136.5384039999999</v>
      </c>
      <c r="M372">
        <v>1349.3213263110599</v>
      </c>
      <c r="N372">
        <v>0.31002121662577797</v>
      </c>
      <c r="O372">
        <v>0.138309273753322</v>
      </c>
      <c r="P372">
        <v>3.02046146255872E-3</v>
      </c>
      <c r="Q372">
        <v>12295.225813154801</v>
      </c>
      <c r="R372">
        <v>77.591499999999996</v>
      </c>
      <c r="S372">
        <v>65865.352557947699</v>
      </c>
      <c r="T372">
        <v>15.392149913328099</v>
      </c>
      <c r="U372">
        <v>14.647717907244999</v>
      </c>
      <c r="V372">
        <v>10.5825</v>
      </c>
      <c r="W372">
        <v>107.397912024569</v>
      </c>
      <c r="X372">
        <v>0.114188407712319</v>
      </c>
      <c r="Y372">
        <v>0.177666262139616</v>
      </c>
      <c r="Z372">
        <v>0.29878562921253998</v>
      </c>
      <c r="AA372">
        <v>198.066778216849</v>
      </c>
      <c r="AB372">
        <v>7.0671171846715302</v>
      </c>
      <c r="AC372">
        <v>1.35159991648546</v>
      </c>
      <c r="AD372">
        <v>2.9641350025876201</v>
      </c>
      <c r="AE372">
        <v>1.23641479766738</v>
      </c>
      <c r="AF372">
        <v>96.8</v>
      </c>
      <c r="AG372">
        <v>3.1766961729462903E-2</v>
      </c>
      <c r="AH372">
        <v>6.9044999999999996</v>
      </c>
      <c r="AI372">
        <v>4.4271513959312196</v>
      </c>
      <c r="AJ372">
        <v>-13902.709000000001</v>
      </c>
      <c r="AK372">
        <v>0.48127742613242802</v>
      </c>
      <c r="AL372">
        <v>16590210.4015</v>
      </c>
      <c r="AM372">
        <v>1136.5384039999999</v>
      </c>
    </row>
    <row r="373" spans="1:39" ht="15" x14ac:dyDescent="0.25">
      <c r="A373" t="s">
        <v>547</v>
      </c>
      <c r="B373">
        <v>177413.1</v>
      </c>
      <c r="C373">
        <v>0.63777417383592805</v>
      </c>
      <c r="D373">
        <v>198860.05</v>
      </c>
      <c r="E373">
        <v>1.0683728680552899E-3</v>
      </c>
      <c r="F373">
        <v>0.67018019542135299</v>
      </c>
      <c r="G373">
        <v>46.578947368421098</v>
      </c>
      <c r="H373">
        <v>14.29224475</v>
      </c>
      <c r="I373">
        <v>0.51700000000000002</v>
      </c>
      <c r="J373">
        <v>21.540500000000002</v>
      </c>
      <c r="K373">
        <v>16809.756768124302</v>
      </c>
      <c r="L373">
        <v>680.05145715000003</v>
      </c>
      <c r="M373">
        <v>833.37200674101302</v>
      </c>
      <c r="N373">
        <v>0.458513080770038</v>
      </c>
      <c r="O373">
        <v>0.166643202523134</v>
      </c>
      <c r="P373">
        <v>4.3317750723534301E-3</v>
      </c>
      <c r="Q373">
        <v>13717.162914079699</v>
      </c>
      <c r="R373">
        <v>52.912999999999997</v>
      </c>
      <c r="S373">
        <v>63094.187789390096</v>
      </c>
      <c r="T373">
        <v>15.9620509137641</v>
      </c>
      <c r="U373">
        <v>12.8522566694385</v>
      </c>
      <c r="V373">
        <v>8.1080000000000005</v>
      </c>
      <c r="W373">
        <v>83.874131370251604</v>
      </c>
      <c r="X373">
        <v>0.114953164103745</v>
      </c>
      <c r="Y373">
        <v>0.179048295061012</v>
      </c>
      <c r="Z373">
        <v>0.29872482892223901</v>
      </c>
      <c r="AA373">
        <v>236.23932911383201</v>
      </c>
      <c r="AB373">
        <v>9.5119233867127608</v>
      </c>
      <c r="AC373">
        <v>1.42769256026427</v>
      </c>
      <c r="AD373">
        <v>3.06816832851037</v>
      </c>
      <c r="AE373">
        <v>1.3560085441799199</v>
      </c>
      <c r="AF373">
        <v>102.55</v>
      </c>
      <c r="AG373">
        <v>2.1046495963729199E-2</v>
      </c>
      <c r="AH373">
        <v>3.722</v>
      </c>
      <c r="AI373">
        <v>4.4687661997579502</v>
      </c>
      <c r="AJ373">
        <v>-31116.103999999999</v>
      </c>
      <c r="AK373">
        <v>0.59788245295039599</v>
      </c>
      <c r="AL373">
        <v>11431499.5845</v>
      </c>
      <c r="AM373">
        <v>680.05145715000003</v>
      </c>
    </row>
    <row r="374" spans="1:39" ht="15" x14ac:dyDescent="0.25">
      <c r="A374" t="s">
        <v>548</v>
      </c>
      <c r="B374">
        <v>944322.04761904804</v>
      </c>
      <c r="C374">
        <v>0.44435175920171299</v>
      </c>
      <c r="D374">
        <v>1055306.1428571399</v>
      </c>
      <c r="E374">
        <v>3.4550641297869901E-3</v>
      </c>
      <c r="F374">
        <v>0.68681241743775601</v>
      </c>
      <c r="G374">
        <v>58.8</v>
      </c>
      <c r="H374">
        <v>35.457398619047602</v>
      </c>
      <c r="I374">
        <v>4.1571428571428601</v>
      </c>
      <c r="J374">
        <v>42.414285714285697</v>
      </c>
      <c r="K374">
        <v>15451.302563068701</v>
      </c>
      <c r="L374">
        <v>1072.3584634761901</v>
      </c>
      <c r="M374">
        <v>1307.2716549249999</v>
      </c>
      <c r="N374">
        <v>0.44450800716976102</v>
      </c>
      <c r="O374">
        <v>0.155492776869772</v>
      </c>
      <c r="P374">
        <v>6.9624997850304604E-3</v>
      </c>
      <c r="Q374">
        <v>12674.745155542099</v>
      </c>
      <c r="R374">
        <v>77.398095238095195</v>
      </c>
      <c r="S374">
        <v>64899.0883065905</v>
      </c>
      <c r="T374">
        <v>15.8807894866368</v>
      </c>
      <c r="U374">
        <v>13.855101474750199</v>
      </c>
      <c r="V374">
        <v>10.177619047619</v>
      </c>
      <c r="W374">
        <v>105.36437436485301</v>
      </c>
      <c r="X374">
        <v>0.11725814990839301</v>
      </c>
      <c r="Y374">
        <v>0.17348587953759101</v>
      </c>
      <c r="Z374">
        <v>0.29480810792242601</v>
      </c>
      <c r="AA374">
        <v>197.577233979021</v>
      </c>
      <c r="AB374">
        <v>8.2136213299662497</v>
      </c>
      <c r="AC374">
        <v>1.54485747793046</v>
      </c>
      <c r="AD374">
        <v>3.38641407973217</v>
      </c>
      <c r="AE374">
        <v>1.11097939470635</v>
      </c>
      <c r="AF374">
        <v>62.809523809523803</v>
      </c>
      <c r="AG374">
        <v>3.21711596506652E-2</v>
      </c>
      <c r="AH374">
        <v>10.0219047619048</v>
      </c>
      <c r="AI374">
        <v>4.8600343573245102</v>
      </c>
      <c r="AJ374">
        <v>-21539.880476190599</v>
      </c>
      <c r="AK374">
        <v>0.48193382875957902</v>
      </c>
      <c r="AL374">
        <v>16569335.075238099</v>
      </c>
      <c r="AM374">
        <v>1072.3584634761901</v>
      </c>
    </row>
    <row r="375" spans="1:39" ht="15" x14ac:dyDescent="0.25">
      <c r="A375" t="s">
        <v>549</v>
      </c>
      <c r="B375">
        <v>706467.85</v>
      </c>
      <c r="C375">
        <v>0.56759479417806502</v>
      </c>
      <c r="D375">
        <v>682396.5</v>
      </c>
      <c r="E375">
        <v>1.36638447332677E-2</v>
      </c>
      <c r="F375">
        <v>0.68946735690229799</v>
      </c>
      <c r="G375">
        <v>72.05</v>
      </c>
      <c r="H375">
        <v>22.3371289</v>
      </c>
      <c r="I375">
        <v>1.2190000000000001</v>
      </c>
      <c r="J375">
        <v>55.389499999999998</v>
      </c>
      <c r="K375">
        <v>14988.6361244815</v>
      </c>
      <c r="L375">
        <v>988.17678720000004</v>
      </c>
      <c r="M375">
        <v>1186.4126350484801</v>
      </c>
      <c r="N375">
        <v>0.33687174856964702</v>
      </c>
      <c r="O375">
        <v>0.11437814525097199</v>
      </c>
      <c r="P375">
        <v>5.22632793736606E-3</v>
      </c>
      <c r="Q375">
        <v>12484.208151908901</v>
      </c>
      <c r="R375">
        <v>70.334999999999994</v>
      </c>
      <c r="S375">
        <v>63734.3580152129</v>
      </c>
      <c r="T375">
        <v>15.470249520153599</v>
      </c>
      <c r="U375">
        <v>14.049573998720399</v>
      </c>
      <c r="V375">
        <v>10.964</v>
      </c>
      <c r="W375">
        <v>90.129221743889104</v>
      </c>
      <c r="X375">
        <v>0.113804827184664</v>
      </c>
      <c r="Y375">
        <v>0.189396892216565</v>
      </c>
      <c r="Z375">
        <v>0.30706134782415301</v>
      </c>
      <c r="AA375">
        <v>196.10559821901501</v>
      </c>
      <c r="AB375">
        <v>7.9295223467002396</v>
      </c>
      <c r="AC375">
        <v>1.4236727541063099</v>
      </c>
      <c r="AD375">
        <v>3.6782147202856699</v>
      </c>
      <c r="AE375">
        <v>1.3949067663227701</v>
      </c>
      <c r="AF375">
        <v>91.9</v>
      </c>
      <c r="AG375">
        <v>2.3166093249647201E-2</v>
      </c>
      <c r="AH375">
        <v>5.8739999999999997</v>
      </c>
      <c r="AI375">
        <v>5.1764003464849502</v>
      </c>
      <c r="AJ375">
        <v>-23505.826000000001</v>
      </c>
      <c r="AK375">
        <v>0.47576282287495703</v>
      </c>
      <c r="AL375">
        <v>14811422.289999999</v>
      </c>
      <c r="AM375">
        <v>988.17678720000004</v>
      </c>
    </row>
    <row r="376" spans="1:39" ht="15" x14ac:dyDescent="0.25">
      <c r="A376" t="s">
        <v>550</v>
      </c>
      <c r="B376">
        <v>613609.85</v>
      </c>
      <c r="C376">
        <v>0.438309586578085</v>
      </c>
      <c r="D376">
        <v>207148.4</v>
      </c>
      <c r="E376">
        <v>2.99340333024897E-3</v>
      </c>
      <c r="F376">
        <v>0.74573561010737899</v>
      </c>
      <c r="G376">
        <v>72.578947368421098</v>
      </c>
      <c r="H376">
        <v>40.234403649999997</v>
      </c>
      <c r="I376">
        <v>1.546</v>
      </c>
      <c r="J376">
        <v>11.276</v>
      </c>
      <c r="K376">
        <v>14424.1261467884</v>
      </c>
      <c r="L376">
        <v>1844.6027030499999</v>
      </c>
      <c r="M376">
        <v>2131.8026965314498</v>
      </c>
      <c r="N376">
        <v>0.15498544625750299</v>
      </c>
      <c r="O376">
        <v>8.5499550845949901E-2</v>
      </c>
      <c r="P376">
        <v>7.4363704321364597E-3</v>
      </c>
      <c r="Q376">
        <v>12480.8839592851</v>
      </c>
      <c r="R376">
        <v>117.465</v>
      </c>
      <c r="S376">
        <v>75356.410445664704</v>
      </c>
      <c r="T376">
        <v>17.4179542842549</v>
      </c>
      <c r="U376">
        <v>15.7034240246031</v>
      </c>
      <c r="V376">
        <v>14.08</v>
      </c>
      <c r="W376">
        <v>131.00871470525601</v>
      </c>
      <c r="X376">
        <v>0.116845916451336</v>
      </c>
      <c r="Y376">
        <v>0.156805124414097</v>
      </c>
      <c r="Z376">
        <v>0.27815691485937299</v>
      </c>
      <c r="AA376">
        <v>188.28143828789899</v>
      </c>
      <c r="AB376">
        <v>7.8297372650998298</v>
      </c>
      <c r="AC376">
        <v>1.2982795555887601</v>
      </c>
      <c r="AD376">
        <v>3.10522083434289</v>
      </c>
      <c r="AE376">
        <v>1.03382042099771</v>
      </c>
      <c r="AF376">
        <v>41.5</v>
      </c>
      <c r="AG376">
        <v>6.6951400324100005E-2</v>
      </c>
      <c r="AH376">
        <v>27.68</v>
      </c>
      <c r="AI376">
        <v>5.3855060624991102</v>
      </c>
      <c r="AJ376">
        <v>18809.9010000001</v>
      </c>
      <c r="AK376">
        <v>0.40572497679387998</v>
      </c>
      <c r="AL376">
        <v>26606782.079500001</v>
      </c>
      <c r="AM376">
        <v>1844.6027030499999</v>
      </c>
    </row>
    <row r="377" spans="1:39" ht="15" x14ac:dyDescent="0.25">
      <c r="A377" t="s">
        <v>551</v>
      </c>
      <c r="B377">
        <v>408896.05555555603</v>
      </c>
      <c r="C377">
        <v>0.41534417967924198</v>
      </c>
      <c r="D377">
        <v>73827.777777777796</v>
      </c>
      <c r="E377">
        <v>5.8097938071215898E-3</v>
      </c>
      <c r="F377">
        <v>0.76744836720953002</v>
      </c>
      <c r="G377">
        <v>97.473684210526301</v>
      </c>
      <c r="H377">
        <v>93.639396000000005</v>
      </c>
      <c r="I377">
        <v>3.8645</v>
      </c>
      <c r="J377">
        <v>24.920500000000001</v>
      </c>
      <c r="K377">
        <v>14147.448032595599</v>
      </c>
      <c r="L377">
        <v>2308.56873305</v>
      </c>
      <c r="M377">
        <v>2911.31709652462</v>
      </c>
      <c r="N377">
        <v>0.486167862226561</v>
      </c>
      <c r="O377">
        <v>0.16676155238028201</v>
      </c>
      <c r="P377">
        <v>1.7041272905062702E-2</v>
      </c>
      <c r="Q377">
        <v>11218.412525206601</v>
      </c>
      <c r="R377">
        <v>150.2955</v>
      </c>
      <c r="S377">
        <v>68877.683187454095</v>
      </c>
      <c r="T377">
        <v>15.101915892358701</v>
      </c>
      <c r="U377">
        <v>15.3601986290341</v>
      </c>
      <c r="V377">
        <v>17.132999999999999</v>
      </c>
      <c r="W377">
        <v>134.74398722056799</v>
      </c>
      <c r="X377">
        <v>0.113969596506809</v>
      </c>
      <c r="Y377">
        <v>0.17299019854054101</v>
      </c>
      <c r="Z377">
        <v>0.29188107449454997</v>
      </c>
      <c r="AA377">
        <v>179.22013500259899</v>
      </c>
      <c r="AB377">
        <v>7.4812168537397703</v>
      </c>
      <c r="AC377">
        <v>1.381654086363</v>
      </c>
      <c r="AD377">
        <v>3.5084223175312199</v>
      </c>
      <c r="AE377">
        <v>1.1179804479206601</v>
      </c>
      <c r="AF377">
        <v>49.1</v>
      </c>
      <c r="AG377">
        <v>2.7490498179836301E-2</v>
      </c>
      <c r="AH377">
        <v>28.082999999999998</v>
      </c>
      <c r="AI377">
        <v>4.2870437977594804</v>
      </c>
      <c r="AJ377">
        <v>-36004.147499999999</v>
      </c>
      <c r="AK377">
        <v>0.469529254224756</v>
      </c>
      <c r="AL377">
        <v>32660356.180500001</v>
      </c>
      <c r="AM377">
        <v>2308.56873305</v>
      </c>
    </row>
    <row r="378" spans="1:39" ht="15" x14ac:dyDescent="0.25">
      <c r="A378" t="s">
        <v>552</v>
      </c>
      <c r="B378">
        <v>738454.1</v>
      </c>
      <c r="C378">
        <v>0.390364522893697</v>
      </c>
      <c r="D378">
        <v>586459.69999999995</v>
      </c>
      <c r="E378">
        <v>1.7408804685035599E-3</v>
      </c>
      <c r="F378">
        <v>0.79850338632139795</v>
      </c>
      <c r="G378">
        <v>163.15</v>
      </c>
      <c r="H378">
        <v>92.569549649999999</v>
      </c>
      <c r="I378">
        <v>13.2225</v>
      </c>
      <c r="J378">
        <v>-48.661999999999999</v>
      </c>
      <c r="K378">
        <v>14204.3197298494</v>
      </c>
      <c r="L378">
        <v>4213.98283335</v>
      </c>
      <c r="M378">
        <v>5219.2136957770399</v>
      </c>
      <c r="N378">
        <v>0.29803856703221798</v>
      </c>
      <c r="O378">
        <v>0.14946620738824601</v>
      </c>
      <c r="P378">
        <v>2.1010160814920999E-2</v>
      </c>
      <c r="Q378">
        <v>11468.5397054026</v>
      </c>
      <c r="R378">
        <v>262.87650000000002</v>
      </c>
      <c r="S378">
        <v>77662.503491183103</v>
      </c>
      <c r="T378">
        <v>15.3172687554802</v>
      </c>
      <c r="U378">
        <v>16.030275940793501</v>
      </c>
      <c r="V378">
        <v>30.805499999999999</v>
      </c>
      <c r="W378">
        <v>136.79319710279</v>
      </c>
      <c r="X378">
        <v>0.11956377711622999</v>
      </c>
      <c r="Y378">
        <v>0.15696963793352001</v>
      </c>
      <c r="Z378">
        <v>0.28263867240185903</v>
      </c>
      <c r="AA378">
        <v>173.180285459266</v>
      </c>
      <c r="AB378">
        <v>7.52297917142696</v>
      </c>
      <c r="AC378">
        <v>1.16588877587899</v>
      </c>
      <c r="AD378">
        <v>3.26829213991227</v>
      </c>
      <c r="AE378">
        <v>0.96489563806011702</v>
      </c>
      <c r="AF378">
        <v>40</v>
      </c>
      <c r="AG378">
        <v>8.0822879711279494E-2</v>
      </c>
      <c r="AH378">
        <v>68.730999999999995</v>
      </c>
      <c r="AI378">
        <v>4.71419453450474</v>
      </c>
      <c r="AJ378">
        <v>177983.00349999999</v>
      </c>
      <c r="AK378">
        <v>0.395634884394091</v>
      </c>
      <c r="AL378">
        <v>59856759.501000002</v>
      </c>
      <c r="AM378">
        <v>4213.98283335</v>
      </c>
    </row>
    <row r="379" spans="1:39" ht="15" x14ac:dyDescent="0.25">
      <c r="A379" t="s">
        <v>553</v>
      </c>
      <c r="B379">
        <v>657856.66666666698</v>
      </c>
      <c r="C379">
        <v>0.49938370780052499</v>
      </c>
      <c r="D379">
        <v>463342.11111111101</v>
      </c>
      <c r="E379">
        <v>3.9978720830418698E-3</v>
      </c>
      <c r="F379">
        <v>0.74082951561944899</v>
      </c>
      <c r="G379">
        <v>70.631578947368396</v>
      </c>
      <c r="H379">
        <v>66.803811550000006</v>
      </c>
      <c r="I379">
        <v>8.0250000000000004</v>
      </c>
      <c r="J379">
        <v>31.414999999999999</v>
      </c>
      <c r="K379">
        <v>14161.715836961201</v>
      </c>
      <c r="L379">
        <v>1735.5391609999999</v>
      </c>
      <c r="M379">
        <v>2116.2919817587099</v>
      </c>
      <c r="N379">
        <v>0.375786866557487</v>
      </c>
      <c r="O379">
        <v>0.12488534221556501</v>
      </c>
      <c r="P379">
        <v>1.06944989586438E-2</v>
      </c>
      <c r="Q379">
        <v>11613.8097360151</v>
      </c>
      <c r="R379">
        <v>114.02849999999999</v>
      </c>
      <c r="S379">
        <v>69413.095677834906</v>
      </c>
      <c r="T379">
        <v>15.9446980360173</v>
      </c>
      <c r="U379">
        <v>15.2202226724021</v>
      </c>
      <c r="V379">
        <v>14.194000000000001</v>
      </c>
      <c r="W379">
        <v>122.272732210793</v>
      </c>
      <c r="X379">
        <v>0.11827485559473799</v>
      </c>
      <c r="Y379">
        <v>0.16458630997117699</v>
      </c>
      <c r="Z379">
        <v>0.28847417084531701</v>
      </c>
      <c r="AA379">
        <v>184.248132906291</v>
      </c>
      <c r="AB379">
        <v>8.0718086945970704</v>
      </c>
      <c r="AC379">
        <v>1.34795717294798</v>
      </c>
      <c r="AD379">
        <v>3.6471870174752299</v>
      </c>
      <c r="AE379">
        <v>1.1224667071075201</v>
      </c>
      <c r="AF379">
        <v>36.200000000000003</v>
      </c>
      <c r="AG379">
        <v>4.40251713246839E-2</v>
      </c>
      <c r="AH379">
        <v>27.15</v>
      </c>
      <c r="AI379">
        <v>4.4938961304155498</v>
      </c>
      <c r="AJ379">
        <v>9085.7669999999907</v>
      </c>
      <c r="AK379">
        <v>0.47988657539974999</v>
      </c>
      <c r="AL379">
        <v>24578212.421999998</v>
      </c>
      <c r="AM379">
        <v>1735.5391609999999</v>
      </c>
    </row>
    <row r="380" spans="1:39" ht="15" x14ac:dyDescent="0.25">
      <c r="A380" t="s">
        <v>554</v>
      </c>
      <c r="B380">
        <v>147373.20000000001</v>
      </c>
      <c r="C380">
        <v>0.48542509339981099</v>
      </c>
      <c r="D380">
        <v>211261.7</v>
      </c>
      <c r="E380">
        <v>8.0800920659538002E-3</v>
      </c>
      <c r="F380">
        <v>0.72982330749016899</v>
      </c>
      <c r="G380">
        <v>47.529411764705898</v>
      </c>
      <c r="H380">
        <v>25.804476950000002</v>
      </c>
      <c r="I380">
        <v>6.4734999999999996</v>
      </c>
      <c r="J380">
        <v>-17.448</v>
      </c>
      <c r="K380">
        <v>17460.4275661475</v>
      </c>
      <c r="L380">
        <v>1079.63841785</v>
      </c>
      <c r="M380">
        <v>1505.6691013203199</v>
      </c>
      <c r="N380">
        <v>0.93901540922273197</v>
      </c>
      <c r="O380">
        <v>0.18298405182117899</v>
      </c>
      <c r="P380">
        <v>9.4330915162144297E-4</v>
      </c>
      <c r="Q380">
        <v>12519.980901494</v>
      </c>
      <c r="R380">
        <v>83.245500000000007</v>
      </c>
      <c r="S380">
        <v>65059.655248632102</v>
      </c>
      <c r="T380">
        <v>15.1467646899832</v>
      </c>
      <c r="U380">
        <v>12.969330688745901</v>
      </c>
      <c r="V380">
        <v>11.252000000000001</v>
      </c>
      <c r="W380">
        <v>95.950801444187704</v>
      </c>
      <c r="X380">
        <v>0.102461567241161</v>
      </c>
      <c r="Y380">
        <v>0.20648247350333099</v>
      </c>
      <c r="Z380">
        <v>0.31162574928688602</v>
      </c>
      <c r="AA380">
        <v>215.283696983347</v>
      </c>
      <c r="AB380">
        <v>9.1559417829694301</v>
      </c>
      <c r="AC380">
        <v>1.4874988786876699</v>
      </c>
      <c r="AD380">
        <v>3.98420393923208</v>
      </c>
      <c r="AE380">
        <v>1.3187886567512499</v>
      </c>
      <c r="AF380">
        <v>121.75</v>
      </c>
      <c r="AG380">
        <v>1.76839541680372E-2</v>
      </c>
      <c r="AH380">
        <v>6.39</v>
      </c>
      <c r="AI380">
        <v>3.7969424792473498</v>
      </c>
      <c r="AJ380">
        <v>-117459.49249999999</v>
      </c>
      <c r="AK380">
        <v>0.68099445668292902</v>
      </c>
      <c r="AL380">
        <v>18850948.392499998</v>
      </c>
      <c r="AM380">
        <v>1079.63841785</v>
      </c>
    </row>
    <row r="381" spans="1:39" ht="15" x14ac:dyDescent="0.25">
      <c r="A381" t="s">
        <v>555</v>
      </c>
      <c r="B381">
        <v>1056602.42857143</v>
      </c>
      <c r="C381">
        <v>0.52242590181596205</v>
      </c>
      <c r="D381">
        <v>1075753.76190476</v>
      </c>
      <c r="E381">
        <v>5.6320719563527702E-3</v>
      </c>
      <c r="F381">
        <v>0.70420086132915605</v>
      </c>
      <c r="G381">
        <v>77.8</v>
      </c>
      <c r="H381">
        <v>43.882343857142899</v>
      </c>
      <c r="I381">
        <v>1.7404761904761901</v>
      </c>
      <c r="J381">
        <v>23.738571428571401</v>
      </c>
      <c r="K381">
        <v>14619.939132511599</v>
      </c>
      <c r="L381">
        <v>1330.17515628571</v>
      </c>
      <c r="M381">
        <v>1639.8148153836801</v>
      </c>
      <c r="N381">
        <v>0.43801648152024097</v>
      </c>
      <c r="O381">
        <v>0.13989712770903301</v>
      </c>
      <c r="P381">
        <v>5.3707219108581599E-3</v>
      </c>
      <c r="Q381">
        <v>11859.314623844301</v>
      </c>
      <c r="R381">
        <v>93.196666666666701</v>
      </c>
      <c r="S381">
        <v>65282.825688635901</v>
      </c>
      <c r="T381">
        <v>15.7378406135515</v>
      </c>
      <c r="U381">
        <v>14.272776096631301</v>
      </c>
      <c r="V381">
        <v>11.587142857142901</v>
      </c>
      <c r="W381">
        <v>114.797510713845</v>
      </c>
      <c r="X381">
        <v>0.119069594967861</v>
      </c>
      <c r="Y381">
        <v>0.17762527704949199</v>
      </c>
      <c r="Z381">
        <v>0.30210097354497101</v>
      </c>
      <c r="AA381">
        <v>190.364653960612</v>
      </c>
      <c r="AB381">
        <v>7.8172642336699898</v>
      </c>
      <c r="AC381">
        <v>1.3321319001012699</v>
      </c>
      <c r="AD381">
        <v>3.4285940234147598</v>
      </c>
      <c r="AE381">
        <v>1.0922410769884701</v>
      </c>
      <c r="AF381">
        <v>53.904761904761898</v>
      </c>
      <c r="AG381">
        <v>2.9509630769787298E-2</v>
      </c>
      <c r="AH381">
        <v>15.9947619047619</v>
      </c>
      <c r="AI381">
        <v>4.5682079646681704</v>
      </c>
      <c r="AJ381">
        <v>-36543.450476190497</v>
      </c>
      <c r="AK381">
        <v>0.50406000448115296</v>
      </c>
      <c r="AL381">
        <v>19447079.8204762</v>
      </c>
      <c r="AM381">
        <v>1330.17515628571</v>
      </c>
    </row>
    <row r="382" spans="1:39" ht="15" x14ac:dyDescent="0.25">
      <c r="A382" t="s">
        <v>556</v>
      </c>
      <c r="B382">
        <v>231803.75</v>
      </c>
      <c r="C382">
        <v>0.46193383831044299</v>
      </c>
      <c r="D382">
        <v>309913.34999999998</v>
      </c>
      <c r="E382">
        <v>8.4238768928053803E-3</v>
      </c>
      <c r="F382">
        <v>0.72723849053989598</v>
      </c>
      <c r="G382">
        <v>56.058823529411796</v>
      </c>
      <c r="H382">
        <v>26.781565749999999</v>
      </c>
      <c r="I382">
        <v>6.2130000000000001</v>
      </c>
      <c r="J382">
        <v>-11.092000000000001</v>
      </c>
      <c r="K382">
        <v>17238.593214114801</v>
      </c>
      <c r="L382">
        <v>1098.5522106000001</v>
      </c>
      <c r="M382">
        <v>1526.8733938478699</v>
      </c>
      <c r="N382">
        <v>0.94109638916055005</v>
      </c>
      <c r="O382">
        <v>0.18198193533360699</v>
      </c>
      <c r="P382">
        <v>5.4806817026125602E-4</v>
      </c>
      <c r="Q382">
        <v>12402.793027440001</v>
      </c>
      <c r="R382">
        <v>84.474000000000004</v>
      </c>
      <c r="S382">
        <v>63413.077751734301</v>
      </c>
      <c r="T382">
        <v>15.0590714302626</v>
      </c>
      <c r="U382">
        <v>13.004619298245601</v>
      </c>
      <c r="V382">
        <v>11.3935</v>
      </c>
      <c r="W382">
        <v>96.419204862421594</v>
      </c>
      <c r="X382">
        <v>0.10361277970733999</v>
      </c>
      <c r="Y382">
        <v>0.20424920326062701</v>
      </c>
      <c r="Z382">
        <v>0.31049306542341898</v>
      </c>
      <c r="AA382">
        <v>218.29408532983899</v>
      </c>
      <c r="AB382">
        <v>8.7745677980396408</v>
      </c>
      <c r="AC382">
        <v>1.49515558836892</v>
      </c>
      <c r="AD382">
        <v>3.90193297789539</v>
      </c>
      <c r="AE382">
        <v>1.3386058595194601</v>
      </c>
      <c r="AF382">
        <v>145.1</v>
      </c>
      <c r="AG382">
        <v>1.6324446026326E-2</v>
      </c>
      <c r="AH382">
        <v>5.7125000000000004</v>
      </c>
      <c r="AI382">
        <v>3.7011000460372698</v>
      </c>
      <c r="AJ382">
        <v>-105853.281</v>
      </c>
      <c r="AK382">
        <v>0.680261502882618</v>
      </c>
      <c r="AL382">
        <v>18937494.682999998</v>
      </c>
      <c r="AM382">
        <v>1098.5522106000001</v>
      </c>
    </row>
    <row r="383" spans="1:39" ht="15" x14ac:dyDescent="0.25">
      <c r="A383" t="s">
        <v>557</v>
      </c>
      <c r="B383">
        <v>928250.25</v>
      </c>
      <c r="C383">
        <v>0.37183019721685601</v>
      </c>
      <c r="D383">
        <v>960561.2</v>
      </c>
      <c r="E383">
        <v>7.0997304031437201E-3</v>
      </c>
      <c r="F383">
        <v>0.72642922786756403</v>
      </c>
      <c r="G383">
        <v>52.894736842105303</v>
      </c>
      <c r="H383">
        <v>98.418410899999998</v>
      </c>
      <c r="I383">
        <v>29.995999999999999</v>
      </c>
      <c r="J383">
        <v>-94.232500000000002</v>
      </c>
      <c r="K383">
        <v>16073.047081401201</v>
      </c>
      <c r="L383">
        <v>1480.9356982500001</v>
      </c>
      <c r="M383">
        <v>2068.5887437658598</v>
      </c>
      <c r="N383">
        <v>0.83719554145064601</v>
      </c>
      <c r="O383">
        <v>0.185008101751996</v>
      </c>
      <c r="P383">
        <v>8.1921023068970405E-3</v>
      </c>
      <c r="Q383">
        <v>11506.9509462603</v>
      </c>
      <c r="R383">
        <v>109.3425</v>
      </c>
      <c r="S383">
        <v>64503.504744266902</v>
      </c>
      <c r="T383">
        <v>13.819877906578</v>
      </c>
      <c r="U383">
        <v>13.544008032101001</v>
      </c>
      <c r="V383">
        <v>15.262</v>
      </c>
      <c r="W383">
        <v>97.034182823352097</v>
      </c>
      <c r="X383">
        <v>0.106991996287968</v>
      </c>
      <c r="Y383">
        <v>0.195387818583177</v>
      </c>
      <c r="Z383">
        <v>0.30644249248049699</v>
      </c>
      <c r="AA383">
        <v>219.77973141211601</v>
      </c>
      <c r="AB383">
        <v>7.7398481594778596</v>
      </c>
      <c r="AC383">
        <v>1.3934228821986301</v>
      </c>
      <c r="AD383">
        <v>3.5587110745633401</v>
      </c>
      <c r="AE383">
        <v>1.2343853324713401</v>
      </c>
      <c r="AF383">
        <v>31.75</v>
      </c>
      <c r="AG383">
        <v>4.2649921686102599E-2</v>
      </c>
      <c r="AH383">
        <v>41.213999999999999</v>
      </c>
      <c r="AI383">
        <v>3.8646603292966302</v>
      </c>
      <c r="AJ383">
        <v>-102995.9065</v>
      </c>
      <c r="AK383">
        <v>0.61023487527447795</v>
      </c>
      <c r="AL383">
        <v>23803149.202500001</v>
      </c>
      <c r="AM383">
        <v>1480.9356982500001</v>
      </c>
    </row>
    <row r="384" spans="1:39" ht="15" x14ac:dyDescent="0.25">
      <c r="A384" t="s">
        <v>558</v>
      </c>
      <c r="B384">
        <v>130766.25</v>
      </c>
      <c r="C384">
        <v>0.54978442693226903</v>
      </c>
      <c r="D384">
        <v>186595.3</v>
      </c>
      <c r="E384">
        <v>1.03047127511096E-2</v>
      </c>
      <c r="F384">
        <v>0.72429508024134204</v>
      </c>
      <c r="G384">
        <v>47.823529411764703</v>
      </c>
      <c r="H384">
        <v>28.174351850000001</v>
      </c>
      <c r="I384">
        <v>5.6070000000000002</v>
      </c>
      <c r="J384">
        <v>-15.68</v>
      </c>
      <c r="K384">
        <v>17586.035545554601</v>
      </c>
      <c r="L384">
        <v>1017.4759419</v>
      </c>
      <c r="M384">
        <v>1387.35172315979</v>
      </c>
      <c r="N384">
        <v>0.87382910792929902</v>
      </c>
      <c r="O384">
        <v>0.179029125012867</v>
      </c>
      <c r="P384">
        <v>4.32512585190197E-4</v>
      </c>
      <c r="Q384">
        <v>12897.499446100501</v>
      </c>
      <c r="R384">
        <v>80.648499999999999</v>
      </c>
      <c r="S384">
        <v>63964.226334029801</v>
      </c>
      <c r="T384">
        <v>15.371023639621299</v>
      </c>
      <c r="U384">
        <v>12.6161793697341</v>
      </c>
      <c r="V384">
        <v>11.180999999999999</v>
      </c>
      <c r="W384">
        <v>91.000441990877405</v>
      </c>
      <c r="X384">
        <v>0.10517502854455001</v>
      </c>
      <c r="Y384">
        <v>0.19150757659607401</v>
      </c>
      <c r="Z384">
        <v>0.300233468123698</v>
      </c>
      <c r="AA384">
        <v>231.400655587334</v>
      </c>
      <c r="AB384">
        <v>8.7935795193433997</v>
      </c>
      <c r="AC384">
        <v>1.43837747606019</v>
      </c>
      <c r="AD384">
        <v>3.7478165075775798</v>
      </c>
      <c r="AE384">
        <v>1.38312347643216</v>
      </c>
      <c r="AF384">
        <v>156.1</v>
      </c>
      <c r="AG384">
        <v>1.8519278388668001E-2</v>
      </c>
      <c r="AH384">
        <v>4.391</v>
      </c>
      <c r="AI384">
        <v>3.7777641786599498</v>
      </c>
      <c r="AJ384">
        <v>-119386.8455</v>
      </c>
      <c r="AK384">
        <v>0.62647618306742503</v>
      </c>
      <c r="AL384">
        <v>17893368.081</v>
      </c>
      <c r="AM384">
        <v>1017.4759419</v>
      </c>
    </row>
    <row r="385" spans="1:39" ht="15" x14ac:dyDescent="0.25">
      <c r="A385" t="s">
        <v>559</v>
      </c>
      <c r="B385">
        <v>900357.45</v>
      </c>
      <c r="C385">
        <v>0.49391540501494002</v>
      </c>
      <c r="D385">
        <v>995301.55</v>
      </c>
      <c r="E385">
        <v>8.3916550295393903E-4</v>
      </c>
      <c r="F385">
        <v>0.72244461605451005</v>
      </c>
      <c r="G385">
        <v>110</v>
      </c>
      <c r="H385">
        <v>50.116030899999998</v>
      </c>
      <c r="I385">
        <v>3.3725000000000001</v>
      </c>
      <c r="J385">
        <v>25.836500000000001</v>
      </c>
      <c r="K385">
        <v>13931.3044569091</v>
      </c>
      <c r="L385">
        <v>1817.0229767999999</v>
      </c>
      <c r="M385">
        <v>2133.91129794159</v>
      </c>
      <c r="N385">
        <v>0.24229358358216199</v>
      </c>
      <c r="O385">
        <v>0.10677725654943999</v>
      </c>
      <c r="P385">
        <v>2.2453337833872999E-2</v>
      </c>
      <c r="Q385">
        <v>11862.4894668386</v>
      </c>
      <c r="R385">
        <v>116.2925</v>
      </c>
      <c r="S385">
        <v>69414.554984199305</v>
      </c>
      <c r="T385">
        <v>16.3737988262356</v>
      </c>
      <c r="U385">
        <v>15.6245929599931</v>
      </c>
      <c r="V385">
        <v>14.343999999999999</v>
      </c>
      <c r="W385">
        <v>126.67477529280499</v>
      </c>
      <c r="X385">
        <v>0.112529027928656</v>
      </c>
      <c r="Y385">
        <v>0.16961360733039699</v>
      </c>
      <c r="Z385">
        <v>0.28599292144114902</v>
      </c>
      <c r="AA385">
        <v>170.940215927819</v>
      </c>
      <c r="AB385">
        <v>8.5908241857835606</v>
      </c>
      <c r="AC385">
        <v>1.34231048836406</v>
      </c>
      <c r="AD385">
        <v>3.4227210374810499</v>
      </c>
      <c r="AE385">
        <v>1.1867396895570601</v>
      </c>
      <c r="AF385">
        <v>63.25</v>
      </c>
      <c r="AG385">
        <v>6.2472686458370799E-2</v>
      </c>
      <c r="AH385">
        <v>20.055499999999999</v>
      </c>
      <c r="AI385">
        <v>4.9168964544014502</v>
      </c>
      <c r="AJ385">
        <v>10482.6074999999</v>
      </c>
      <c r="AK385">
        <v>0.43888578501081499</v>
      </c>
      <c r="AL385">
        <v>25313500.295000002</v>
      </c>
      <c r="AM385">
        <v>1817.0229767999999</v>
      </c>
    </row>
    <row r="386" spans="1:39" ht="15" x14ac:dyDescent="0.25">
      <c r="A386" t="s">
        <v>560</v>
      </c>
      <c r="B386">
        <v>1263667.9130434799</v>
      </c>
      <c r="C386">
        <v>0.50003001153848603</v>
      </c>
      <c r="D386">
        <v>1175110.1304347799</v>
      </c>
      <c r="E386">
        <v>1.79807799384438E-3</v>
      </c>
      <c r="F386">
        <v>0.68213129666057004</v>
      </c>
      <c r="G386">
        <v>93.956521739130395</v>
      </c>
      <c r="H386">
        <v>53.856578869565197</v>
      </c>
      <c r="I386">
        <v>3.4695652173912999</v>
      </c>
      <c r="J386">
        <v>52.2865217391304</v>
      </c>
      <c r="K386">
        <v>14232.5695494996</v>
      </c>
      <c r="L386">
        <v>1518.9973967826099</v>
      </c>
      <c r="M386">
        <v>1868.25918984137</v>
      </c>
      <c r="N386">
        <v>0.45761379346161002</v>
      </c>
      <c r="O386">
        <v>0.15544746046487201</v>
      </c>
      <c r="P386">
        <v>8.0631664932315494E-3</v>
      </c>
      <c r="Q386">
        <v>11571.861234657201</v>
      </c>
      <c r="R386">
        <v>102.72565217391301</v>
      </c>
      <c r="S386">
        <v>64782.456386576298</v>
      </c>
      <c r="T386">
        <v>15.602131468791899</v>
      </c>
      <c r="U386">
        <v>14.7869335909493</v>
      </c>
      <c r="V386">
        <v>11.180869565217399</v>
      </c>
      <c r="W386">
        <v>135.85682114636799</v>
      </c>
      <c r="X386">
        <v>0.111435369585643</v>
      </c>
      <c r="Y386">
        <v>0.179865041089533</v>
      </c>
      <c r="Z386">
        <v>0.29733938661807302</v>
      </c>
      <c r="AA386">
        <v>183.20041700608999</v>
      </c>
      <c r="AB386">
        <v>8.2522783589684607</v>
      </c>
      <c r="AC386">
        <v>1.4692918464323399</v>
      </c>
      <c r="AD386">
        <v>3.4774939621546102</v>
      </c>
      <c r="AE386">
        <v>1.1699905679648099</v>
      </c>
      <c r="AF386">
        <v>70.608695652173907</v>
      </c>
      <c r="AG386">
        <v>2.7726196994192501E-2</v>
      </c>
      <c r="AH386">
        <v>14.146956521739099</v>
      </c>
      <c r="AI386">
        <v>4.3523935943978502</v>
      </c>
      <c r="AJ386">
        <v>14683.216521738999</v>
      </c>
      <c r="AK386">
        <v>0.488878118517446</v>
      </c>
      <c r="AL386">
        <v>21619236.095217399</v>
      </c>
      <c r="AM386">
        <v>1518.9973967826099</v>
      </c>
    </row>
    <row r="387" spans="1:39" ht="15" x14ac:dyDescent="0.25">
      <c r="A387" t="s">
        <v>561</v>
      </c>
      <c r="B387">
        <v>1509135.65</v>
      </c>
      <c r="C387">
        <v>0.42271364005967399</v>
      </c>
      <c r="D387">
        <v>1328838.8500000001</v>
      </c>
      <c r="E387">
        <v>1.8149532083463499E-3</v>
      </c>
      <c r="F387">
        <v>0.75649673012602003</v>
      </c>
      <c r="G387">
        <v>181.45</v>
      </c>
      <c r="H387">
        <v>183.65041794999999</v>
      </c>
      <c r="I387">
        <v>32.7455</v>
      </c>
      <c r="J387">
        <v>-60.145499999999998</v>
      </c>
      <c r="K387">
        <v>14556.3981619687</v>
      </c>
      <c r="L387">
        <v>4971.7414732500001</v>
      </c>
      <c r="M387">
        <v>6488.5208665907003</v>
      </c>
      <c r="N387">
        <v>0.494602505677461</v>
      </c>
      <c r="O387">
        <v>0.16123797530767001</v>
      </c>
      <c r="P387">
        <v>6.4070686622361803E-2</v>
      </c>
      <c r="Q387">
        <v>11153.643477612201</v>
      </c>
      <c r="R387">
        <v>318.23050000000001</v>
      </c>
      <c r="S387">
        <v>75936.1047228346</v>
      </c>
      <c r="T387">
        <v>15.051354285651399</v>
      </c>
      <c r="U387">
        <v>15.623082869963801</v>
      </c>
      <c r="V387">
        <v>37.345999999999997</v>
      </c>
      <c r="W387">
        <v>133.12647869249699</v>
      </c>
      <c r="X387">
        <v>0.11777415591515999</v>
      </c>
      <c r="Y387">
        <v>0.150023999956751</v>
      </c>
      <c r="Z387">
        <v>0.27610500717550801</v>
      </c>
      <c r="AA387">
        <v>163.798370124755</v>
      </c>
      <c r="AB387">
        <v>7.0251676976051796</v>
      </c>
      <c r="AC387">
        <v>1.3050259193334099</v>
      </c>
      <c r="AD387">
        <v>3.4965975068984898</v>
      </c>
      <c r="AE387">
        <v>0.99152590063603996</v>
      </c>
      <c r="AF387">
        <v>33.700000000000003</v>
      </c>
      <c r="AG387">
        <v>8.1517396420230703E-2</v>
      </c>
      <c r="AH387">
        <v>85.471000000000004</v>
      </c>
      <c r="AI387">
        <v>4.1179240965139403</v>
      </c>
      <c r="AJ387">
        <v>172372.742</v>
      </c>
      <c r="AK387">
        <v>0.49373460919895701</v>
      </c>
      <c r="AL387">
        <v>72370648.443000004</v>
      </c>
      <c r="AM387">
        <v>4971.7414732500001</v>
      </c>
    </row>
    <row r="388" spans="1:39" ht="15" x14ac:dyDescent="0.25">
      <c r="A388" t="s">
        <v>562</v>
      </c>
      <c r="B388">
        <v>441254.40000000002</v>
      </c>
      <c r="C388">
        <v>0.43125994300847398</v>
      </c>
      <c r="D388">
        <v>458593.35</v>
      </c>
      <c r="E388">
        <v>3.53391292141944E-3</v>
      </c>
      <c r="F388">
        <v>0.72063660896616699</v>
      </c>
      <c r="G388">
        <v>113.210526315789</v>
      </c>
      <c r="H388">
        <v>53.040725299999998</v>
      </c>
      <c r="I388">
        <v>4.2119999999999997</v>
      </c>
      <c r="J388">
        <v>50.671500000000002</v>
      </c>
      <c r="K388">
        <v>14438.533213971999</v>
      </c>
      <c r="L388">
        <v>1577.6376921000001</v>
      </c>
      <c r="M388">
        <v>1936.8929866467699</v>
      </c>
      <c r="N388">
        <v>0.40316219470730302</v>
      </c>
      <c r="O388">
        <v>0.150536783787076</v>
      </c>
      <c r="P388">
        <v>2.0646269839460301E-3</v>
      </c>
      <c r="Q388">
        <v>11760.471215519001</v>
      </c>
      <c r="R388">
        <v>106.0615</v>
      </c>
      <c r="S388">
        <v>64289.931341721502</v>
      </c>
      <c r="T388">
        <v>15.913880154438701</v>
      </c>
      <c r="U388">
        <v>14.8747442955267</v>
      </c>
      <c r="V388">
        <v>14.87</v>
      </c>
      <c r="W388">
        <v>106.095339078682</v>
      </c>
      <c r="X388">
        <v>0.11442573053993001</v>
      </c>
      <c r="Y388">
        <v>0.17151751956030001</v>
      </c>
      <c r="Z388">
        <v>0.30205813185672897</v>
      </c>
      <c r="AA388">
        <v>188.6380830594</v>
      </c>
      <c r="AB388">
        <v>7.5581245187583299</v>
      </c>
      <c r="AC388">
        <v>1.5209624211889301</v>
      </c>
      <c r="AD388">
        <v>3.2644224385846199</v>
      </c>
      <c r="AE388">
        <v>1.3474073398934101</v>
      </c>
      <c r="AF388">
        <v>136.5</v>
      </c>
      <c r="AG388">
        <v>2.5896426765039299E-2</v>
      </c>
      <c r="AH388">
        <v>7.0285000000000002</v>
      </c>
      <c r="AI388">
        <v>4.6128934416822203</v>
      </c>
      <c r="AJ388">
        <v>-33350.184500000003</v>
      </c>
      <c r="AK388">
        <v>0.50787889570662004</v>
      </c>
      <c r="AL388">
        <v>22778774.217</v>
      </c>
      <c r="AM388">
        <v>1577.6376921000001</v>
      </c>
    </row>
    <row r="389" spans="1:39" ht="15" x14ac:dyDescent="0.25">
      <c r="A389" t="s">
        <v>563</v>
      </c>
      <c r="B389">
        <v>453666.6</v>
      </c>
      <c r="C389">
        <v>0.48004219407527399</v>
      </c>
      <c r="D389">
        <v>449562</v>
      </c>
      <c r="E389">
        <v>4.0159132934084098E-3</v>
      </c>
      <c r="F389">
        <v>0.707379547444134</v>
      </c>
      <c r="G389">
        <v>99.578947368421098</v>
      </c>
      <c r="H389">
        <v>40.19074535</v>
      </c>
      <c r="I389">
        <v>3.7250000000000001</v>
      </c>
      <c r="J389">
        <v>43.314999999999998</v>
      </c>
      <c r="K389">
        <v>14681.672926299399</v>
      </c>
      <c r="L389">
        <v>1385.7848686</v>
      </c>
      <c r="M389">
        <v>1691.0501923628599</v>
      </c>
      <c r="N389">
        <v>0.396052628395686</v>
      </c>
      <c r="O389">
        <v>0.13939673825068899</v>
      </c>
      <c r="P389">
        <v>2.2474143862938698E-3</v>
      </c>
      <c r="Q389">
        <v>12031.363870147199</v>
      </c>
      <c r="R389">
        <v>95.884500000000003</v>
      </c>
      <c r="S389">
        <v>64631.5431534815</v>
      </c>
      <c r="T389">
        <v>15.515542136633099</v>
      </c>
      <c r="U389">
        <v>14.4526473893069</v>
      </c>
      <c r="V389">
        <v>13.672000000000001</v>
      </c>
      <c r="W389">
        <v>101.359337960796</v>
      </c>
      <c r="X389">
        <v>0.115402373712997</v>
      </c>
      <c r="Y389">
        <v>0.179870729463185</v>
      </c>
      <c r="Z389">
        <v>0.29962639684789899</v>
      </c>
      <c r="AA389">
        <v>181.89977081699499</v>
      </c>
      <c r="AB389">
        <v>7.9299387144129696</v>
      </c>
      <c r="AC389">
        <v>1.58638246236868</v>
      </c>
      <c r="AD389">
        <v>3.6456344060939299</v>
      </c>
      <c r="AE389">
        <v>1.35482026520792</v>
      </c>
      <c r="AF389">
        <v>115.2</v>
      </c>
      <c r="AG389">
        <v>2.5127712030428798E-2</v>
      </c>
      <c r="AH389">
        <v>7.407</v>
      </c>
      <c r="AI389">
        <v>4.8414866034749204</v>
      </c>
      <c r="AJ389">
        <v>-37330.165500000097</v>
      </c>
      <c r="AK389">
        <v>0.50215807036381999</v>
      </c>
      <c r="AL389">
        <v>20345640.186999999</v>
      </c>
      <c r="AM389">
        <v>1385.7848686</v>
      </c>
    </row>
    <row r="390" spans="1:39" ht="15" x14ac:dyDescent="0.25">
      <c r="A390" t="s">
        <v>564</v>
      </c>
      <c r="B390">
        <v>472368.55</v>
      </c>
      <c r="C390">
        <v>0.526251441564758</v>
      </c>
      <c r="D390">
        <v>523716.65</v>
      </c>
      <c r="E390">
        <v>2.8534780874313898E-3</v>
      </c>
      <c r="F390">
        <v>0.72754140085698205</v>
      </c>
      <c r="G390">
        <v>78.421052631578902</v>
      </c>
      <c r="H390">
        <v>29.448015099999999</v>
      </c>
      <c r="I390">
        <v>2.1324999999999998</v>
      </c>
      <c r="J390">
        <v>77.873500000000007</v>
      </c>
      <c r="K390">
        <v>14393.470261086</v>
      </c>
      <c r="L390">
        <v>1242.3669808</v>
      </c>
      <c r="M390">
        <v>1482.2927847221599</v>
      </c>
      <c r="N390">
        <v>0.31571043629751899</v>
      </c>
      <c r="O390">
        <v>0.14207977278689099</v>
      </c>
      <c r="P390">
        <v>2.2865917187936901E-3</v>
      </c>
      <c r="Q390">
        <v>12063.724775434201</v>
      </c>
      <c r="R390">
        <v>81.642499999999998</v>
      </c>
      <c r="S390">
        <v>66746.894919925297</v>
      </c>
      <c r="T390">
        <v>16.064549713690798</v>
      </c>
      <c r="U390">
        <v>15.217159944881599</v>
      </c>
      <c r="V390">
        <v>10.691000000000001</v>
      </c>
      <c r="W390">
        <v>116.206807670003</v>
      </c>
      <c r="X390">
        <v>0.11186251284962601</v>
      </c>
      <c r="Y390">
        <v>0.18166739172402499</v>
      </c>
      <c r="Z390">
        <v>0.29994707304858098</v>
      </c>
      <c r="AA390">
        <v>193.423765854805</v>
      </c>
      <c r="AB390">
        <v>7.5918030380773001</v>
      </c>
      <c r="AC390">
        <v>1.44549010979042</v>
      </c>
      <c r="AD390">
        <v>3.0264473292709702</v>
      </c>
      <c r="AE390">
        <v>1.2414639431525001</v>
      </c>
      <c r="AF390">
        <v>102.5</v>
      </c>
      <c r="AG390">
        <v>4.75949728086369E-2</v>
      </c>
      <c r="AH390">
        <v>7.1524999999999999</v>
      </c>
      <c r="AI390">
        <v>4.5246362675917098</v>
      </c>
      <c r="AJ390">
        <v>-7076.0385000000197</v>
      </c>
      <c r="AK390">
        <v>0.465996903985543</v>
      </c>
      <c r="AL390">
        <v>17881972.191500001</v>
      </c>
      <c r="AM390">
        <v>1242.3669808</v>
      </c>
    </row>
    <row r="391" spans="1:39" ht="15" x14ac:dyDescent="0.25">
      <c r="A391" t="s">
        <v>565</v>
      </c>
      <c r="B391">
        <v>1403540.7894736801</v>
      </c>
      <c r="C391">
        <v>0.43007052284874803</v>
      </c>
      <c r="D391">
        <v>1369581.8947368399</v>
      </c>
      <c r="E391">
        <v>1.9275417465890799E-3</v>
      </c>
      <c r="F391">
        <v>0.78113433251692599</v>
      </c>
      <c r="G391">
        <v>160.42105263157899</v>
      </c>
      <c r="H391">
        <v>111.475528</v>
      </c>
      <c r="I391">
        <v>11.4285</v>
      </c>
      <c r="J391">
        <v>-21.518000000000001</v>
      </c>
      <c r="K391">
        <v>13850.8365050313</v>
      </c>
      <c r="L391">
        <v>3580.48049365</v>
      </c>
      <c r="M391">
        <v>4462.8047739763397</v>
      </c>
      <c r="N391">
        <v>0.37374986943046101</v>
      </c>
      <c r="O391">
        <v>0.14833155935129499</v>
      </c>
      <c r="P391">
        <v>2.9937388610300299E-2</v>
      </c>
      <c r="Q391">
        <v>11112.439920335801</v>
      </c>
      <c r="R391">
        <v>221.566</v>
      </c>
      <c r="S391">
        <v>72800.124739355306</v>
      </c>
      <c r="T391">
        <v>14.5080923968479</v>
      </c>
      <c r="U391">
        <v>16.1598823540164</v>
      </c>
      <c r="V391">
        <v>25.465499999999999</v>
      </c>
      <c r="W391">
        <v>140.60122493766099</v>
      </c>
      <c r="X391">
        <v>0.115116690605887</v>
      </c>
      <c r="Y391">
        <v>0.16605913962878399</v>
      </c>
      <c r="Z391">
        <v>0.287897212492149</v>
      </c>
      <c r="AA391">
        <v>168.32270167896399</v>
      </c>
      <c r="AB391">
        <v>7.04051150605512</v>
      </c>
      <c r="AC391">
        <v>1.26079753031541</v>
      </c>
      <c r="AD391">
        <v>3.09786719119381</v>
      </c>
      <c r="AE391">
        <v>1.1468133960995499</v>
      </c>
      <c r="AF391">
        <v>55.5</v>
      </c>
      <c r="AG391">
        <v>5.0020715092075202E-2</v>
      </c>
      <c r="AH391">
        <v>44.738</v>
      </c>
      <c r="AI391">
        <v>4.5735499526042904</v>
      </c>
      <c r="AJ391">
        <v>120462.34600000001</v>
      </c>
      <c r="AK391">
        <v>0.45486058291137399</v>
      </c>
      <c r="AL391">
        <v>49592649.927000001</v>
      </c>
      <c r="AM391">
        <v>3580.48049365</v>
      </c>
    </row>
    <row r="392" spans="1:39" ht="15" x14ac:dyDescent="0.25">
      <c r="A392" t="s">
        <v>566</v>
      </c>
      <c r="B392">
        <v>277531.2</v>
      </c>
      <c r="C392">
        <v>0.51150977222959304</v>
      </c>
      <c r="D392">
        <v>257351.5</v>
      </c>
      <c r="E392">
        <v>4.6457242811312298E-3</v>
      </c>
      <c r="F392">
        <v>0.71770096166458996</v>
      </c>
      <c r="G392">
        <v>93.6</v>
      </c>
      <c r="H392">
        <v>31.5955856</v>
      </c>
      <c r="I392">
        <v>3.6480000000000001</v>
      </c>
      <c r="J392">
        <v>58.311999999999998</v>
      </c>
      <c r="K392">
        <v>14487.824364902001</v>
      </c>
      <c r="L392">
        <v>1350.7720967</v>
      </c>
      <c r="M392">
        <v>1655.67126273539</v>
      </c>
      <c r="N392">
        <v>0.39471883099493399</v>
      </c>
      <c r="O392">
        <v>0.14771513509751899</v>
      </c>
      <c r="P392">
        <v>3.1346168686370102E-3</v>
      </c>
      <c r="Q392">
        <v>11819.827603740699</v>
      </c>
      <c r="R392">
        <v>91.525499999999994</v>
      </c>
      <c r="S392">
        <v>64866.940169679503</v>
      </c>
      <c r="T392">
        <v>15.138950347171001</v>
      </c>
      <c r="U392">
        <v>14.7584235726655</v>
      </c>
      <c r="V392">
        <v>13.5145</v>
      </c>
      <c r="W392">
        <v>99.949838817566302</v>
      </c>
      <c r="X392">
        <v>0.116312147105697</v>
      </c>
      <c r="Y392">
        <v>0.17506589937745801</v>
      </c>
      <c r="Z392">
        <v>0.296990291026692</v>
      </c>
      <c r="AA392">
        <v>177.919576949461</v>
      </c>
      <c r="AB392">
        <v>8.0090711079987091</v>
      </c>
      <c r="AC392">
        <v>1.5123943697134901</v>
      </c>
      <c r="AD392">
        <v>3.34998181033651</v>
      </c>
      <c r="AE392">
        <v>1.3907349328985901</v>
      </c>
      <c r="AF392">
        <v>131.80000000000001</v>
      </c>
      <c r="AG392">
        <v>1.8307450652169301E-2</v>
      </c>
      <c r="AH392">
        <v>6.1509999999999998</v>
      </c>
      <c r="AI392">
        <v>4.3527134992769803</v>
      </c>
      <c r="AJ392">
        <v>-11349.610000000101</v>
      </c>
      <c r="AK392">
        <v>0.50500932145883903</v>
      </c>
      <c r="AL392">
        <v>19569748.894000001</v>
      </c>
      <c r="AM392">
        <v>1350.7720967</v>
      </c>
    </row>
    <row r="393" spans="1:39" ht="15" x14ac:dyDescent="0.25">
      <c r="A393" t="s">
        <v>567</v>
      </c>
      <c r="B393">
        <v>1206407.2857142901</v>
      </c>
      <c r="C393">
        <v>0.46177948386131701</v>
      </c>
      <c r="D393">
        <v>1161494.1428571399</v>
      </c>
      <c r="E393">
        <v>3.4074468040695099E-3</v>
      </c>
      <c r="F393">
        <v>0.712272046199807</v>
      </c>
      <c r="G393">
        <v>72.523809523809504</v>
      </c>
      <c r="H393">
        <v>44.299260761904797</v>
      </c>
      <c r="I393">
        <v>4.67619047619048</v>
      </c>
      <c r="J393">
        <v>-22.495238095238101</v>
      </c>
      <c r="K393">
        <v>14769.860941950899</v>
      </c>
      <c r="L393">
        <v>1302.3860057142899</v>
      </c>
      <c r="M393">
        <v>1644.5728130688101</v>
      </c>
      <c r="N393">
        <v>0.50537025565296001</v>
      </c>
      <c r="O393">
        <v>0.168852136285605</v>
      </c>
      <c r="P393">
        <v>1.07415766034329E-2</v>
      </c>
      <c r="Q393">
        <v>11696.6911068218</v>
      </c>
      <c r="R393">
        <v>93.392857142857096</v>
      </c>
      <c r="S393">
        <v>64390.0124053537</v>
      </c>
      <c r="T393">
        <v>16.300318674314902</v>
      </c>
      <c r="U393">
        <v>13.945242126195</v>
      </c>
      <c r="V393">
        <v>11.497619047619001</v>
      </c>
      <c r="W393">
        <v>113.274409277283</v>
      </c>
      <c r="X393">
        <v>0.110499047303017</v>
      </c>
      <c r="Y393">
        <v>0.18777423957707601</v>
      </c>
      <c r="Z393">
        <v>0.30329334632507499</v>
      </c>
      <c r="AA393">
        <v>196.82654891285699</v>
      </c>
      <c r="AB393">
        <v>7.7337064533968203</v>
      </c>
      <c r="AC393">
        <v>1.4773330569192</v>
      </c>
      <c r="AD393">
        <v>3.40336088929558</v>
      </c>
      <c r="AE393">
        <v>1.1771200265516599</v>
      </c>
      <c r="AF393">
        <v>82.047619047619094</v>
      </c>
      <c r="AG393">
        <v>5.6482929970793599E-2</v>
      </c>
      <c r="AH393">
        <v>8.7623809523809495</v>
      </c>
      <c r="AI393">
        <v>4.3307844699515901</v>
      </c>
      <c r="AJ393">
        <v>-6151.7252380952696</v>
      </c>
      <c r="AK393">
        <v>0.54408848406244403</v>
      </c>
      <c r="AL393">
        <v>19236060.197142899</v>
      </c>
      <c r="AM393">
        <v>1302.3860057142899</v>
      </c>
    </row>
    <row r="394" spans="1:39" ht="15" x14ac:dyDescent="0.25">
      <c r="A394" t="s">
        <v>568</v>
      </c>
      <c r="B394">
        <v>798236.15</v>
      </c>
      <c r="C394">
        <v>0.75993223947669197</v>
      </c>
      <c r="D394">
        <v>799093.45</v>
      </c>
      <c r="E394">
        <v>3.9992644460415099E-3</v>
      </c>
      <c r="F394">
        <v>0.665224506457889</v>
      </c>
      <c r="G394">
        <v>42.157894736842103</v>
      </c>
      <c r="H394">
        <v>26.25622405</v>
      </c>
      <c r="I394">
        <v>1.3754999999999999</v>
      </c>
      <c r="J394">
        <v>-4.8374999999999897</v>
      </c>
      <c r="K394">
        <v>15988.020056318999</v>
      </c>
      <c r="L394">
        <v>653.7295507</v>
      </c>
      <c r="M394">
        <v>811.33679624899105</v>
      </c>
      <c r="N394">
        <v>0.52703405556789695</v>
      </c>
      <c r="O394">
        <v>0.16492723884754901</v>
      </c>
      <c r="P394">
        <v>3.93594743765956E-3</v>
      </c>
      <c r="Q394">
        <v>12882.247195395799</v>
      </c>
      <c r="R394">
        <v>51.228499999999997</v>
      </c>
      <c r="S394">
        <v>60117.7816352226</v>
      </c>
      <c r="T394">
        <v>14.2313360726939</v>
      </c>
      <c r="U394">
        <v>12.761051967166701</v>
      </c>
      <c r="V394">
        <v>7.8144999999999998</v>
      </c>
      <c r="W394">
        <v>83.655966562160103</v>
      </c>
      <c r="X394">
        <v>0.11250520864730799</v>
      </c>
      <c r="Y394">
        <v>0.17715580999011299</v>
      </c>
      <c r="Z394">
        <v>0.29556420623091501</v>
      </c>
      <c r="AA394">
        <v>220.34073547044301</v>
      </c>
      <c r="AB394">
        <v>8.7306164467963594</v>
      </c>
      <c r="AC394">
        <v>1.53534569998941</v>
      </c>
      <c r="AD394">
        <v>3.51832974124091</v>
      </c>
      <c r="AE394">
        <v>1.2814837842704301</v>
      </c>
      <c r="AF394">
        <v>81.900000000000006</v>
      </c>
      <c r="AG394">
        <v>2.8629582303908298E-2</v>
      </c>
      <c r="AH394">
        <v>4.6345000000000001</v>
      </c>
      <c r="AI394">
        <v>4.33749146433082</v>
      </c>
      <c r="AJ394">
        <v>-14519.0705</v>
      </c>
      <c r="AK394">
        <v>0.55402667773438197</v>
      </c>
      <c r="AL394">
        <v>10451841.168</v>
      </c>
      <c r="AM394">
        <v>653.7295507</v>
      </c>
    </row>
    <row r="395" spans="1:39" ht="15" x14ac:dyDescent="0.25">
      <c r="A395" t="s">
        <v>569</v>
      </c>
      <c r="B395">
        <v>3550052.55</v>
      </c>
      <c r="C395">
        <v>0.377276905675761</v>
      </c>
      <c r="D395">
        <v>3097993.25</v>
      </c>
      <c r="E395">
        <v>3.3545966473954602E-3</v>
      </c>
      <c r="F395">
        <v>0.78408413931982301</v>
      </c>
      <c r="G395">
        <v>133.44999999999999</v>
      </c>
      <c r="H395">
        <v>76.317405449999995</v>
      </c>
      <c r="I395">
        <v>3.7275</v>
      </c>
      <c r="J395">
        <v>-18.842500000000001</v>
      </c>
      <c r="K395">
        <v>15173.271285204601</v>
      </c>
      <c r="L395">
        <v>4755.2449690499998</v>
      </c>
      <c r="M395">
        <v>5691.2586871829599</v>
      </c>
      <c r="N395">
        <v>0.166870895298697</v>
      </c>
      <c r="O395">
        <v>0.10961746787866</v>
      </c>
      <c r="P395">
        <v>3.9623110234348599E-2</v>
      </c>
      <c r="Q395">
        <v>12677.796935411099</v>
      </c>
      <c r="R395">
        <v>294.39350000000002</v>
      </c>
      <c r="S395">
        <v>83875.416009524706</v>
      </c>
      <c r="T395">
        <v>16.7009461825754</v>
      </c>
      <c r="U395">
        <v>16.152683293109401</v>
      </c>
      <c r="V395">
        <v>29.311</v>
      </c>
      <c r="W395">
        <v>162.23414312203599</v>
      </c>
      <c r="X395">
        <v>0.114972737662786</v>
      </c>
      <c r="Y395">
        <v>0.154071572038433</v>
      </c>
      <c r="Z395">
        <v>0.27565426229115497</v>
      </c>
      <c r="AA395">
        <v>167.55198842241199</v>
      </c>
      <c r="AB395">
        <v>8.2531932087920801</v>
      </c>
      <c r="AC395">
        <v>1.25901347943507</v>
      </c>
      <c r="AD395">
        <v>3.6263558885887499</v>
      </c>
      <c r="AE395">
        <v>0.96542133000932895</v>
      </c>
      <c r="AF395">
        <v>24.8</v>
      </c>
      <c r="AG395">
        <v>8.8816720418114295E-2</v>
      </c>
      <c r="AH395">
        <v>130.29750000000001</v>
      </c>
      <c r="AI395">
        <v>5.2161183483203404</v>
      </c>
      <c r="AJ395">
        <v>186400.6145</v>
      </c>
      <c r="AK395">
        <v>0.37560975312818001</v>
      </c>
      <c r="AL395">
        <v>72152621.943000004</v>
      </c>
      <c r="AM395">
        <v>4755.2449690499998</v>
      </c>
    </row>
    <row r="396" spans="1:39" ht="15" x14ac:dyDescent="0.25">
      <c r="A396" t="s">
        <v>570</v>
      </c>
      <c r="B396">
        <v>2799794.2</v>
      </c>
      <c r="C396">
        <v>0.38407186010687</v>
      </c>
      <c r="D396">
        <v>2803573.15</v>
      </c>
      <c r="E396">
        <v>2.5509778138140802E-3</v>
      </c>
      <c r="F396">
        <v>0.78407788368424702</v>
      </c>
      <c r="G396">
        <v>137.5</v>
      </c>
      <c r="H396">
        <v>80.190272550000003</v>
      </c>
      <c r="I396">
        <v>3.6509999999999998</v>
      </c>
      <c r="J396">
        <v>-25.62</v>
      </c>
      <c r="K396">
        <v>14738.6799952773</v>
      </c>
      <c r="L396">
        <v>4424.70329425</v>
      </c>
      <c r="M396">
        <v>5307.9852257052999</v>
      </c>
      <c r="N396">
        <v>0.17692204276551199</v>
      </c>
      <c r="O396">
        <v>0.11624477508320299</v>
      </c>
      <c r="P396">
        <v>2.6384405492614699E-2</v>
      </c>
      <c r="Q396">
        <v>12286.071485689699</v>
      </c>
      <c r="R396">
        <v>271.40750000000003</v>
      </c>
      <c r="S396">
        <v>81414.459055110798</v>
      </c>
      <c r="T396">
        <v>16.480200436612801</v>
      </c>
      <c r="U396">
        <v>16.302804064920799</v>
      </c>
      <c r="V396">
        <v>27.704499999999999</v>
      </c>
      <c r="W396">
        <v>159.71063524878599</v>
      </c>
      <c r="X396">
        <v>0.114502405762236</v>
      </c>
      <c r="Y396">
        <v>0.15938405026684599</v>
      </c>
      <c r="Z396">
        <v>0.27993997868612402</v>
      </c>
      <c r="AA396">
        <v>162.52182399088801</v>
      </c>
      <c r="AB396">
        <v>8.0972668879909104</v>
      </c>
      <c r="AC396">
        <v>1.3024711864659</v>
      </c>
      <c r="AD396">
        <v>3.6065005464734701</v>
      </c>
      <c r="AE396">
        <v>0.96792570040211501</v>
      </c>
      <c r="AF396">
        <v>24.65</v>
      </c>
      <c r="AG396">
        <v>9.2839447115133797E-2</v>
      </c>
      <c r="AH396">
        <v>113.756</v>
      </c>
      <c r="AI396">
        <v>4.7771468730975197</v>
      </c>
      <c r="AJ396">
        <v>235777.84599999999</v>
      </c>
      <c r="AK396">
        <v>0.41600617408198298</v>
      </c>
      <c r="AL396">
        <v>65214285.928000003</v>
      </c>
      <c r="AM396">
        <v>4424.70329425</v>
      </c>
    </row>
    <row r="397" spans="1:39" ht="15" x14ac:dyDescent="0.25">
      <c r="A397" t="s">
        <v>571</v>
      </c>
      <c r="B397">
        <v>1050193.45</v>
      </c>
      <c r="C397">
        <v>0.38052436049416999</v>
      </c>
      <c r="D397">
        <v>1086349.3500000001</v>
      </c>
      <c r="E397">
        <v>5.1562579291360997E-3</v>
      </c>
      <c r="F397">
        <v>0.72490847600754704</v>
      </c>
      <c r="G397">
        <v>58.529411764705898</v>
      </c>
      <c r="H397">
        <v>371.32462375</v>
      </c>
      <c r="I397">
        <v>178.67750000000001</v>
      </c>
      <c r="J397">
        <v>-138.50649999999999</v>
      </c>
      <c r="K397">
        <v>19214.836996420101</v>
      </c>
      <c r="L397">
        <v>2312.6502728999999</v>
      </c>
      <c r="M397">
        <v>3401.42870713191</v>
      </c>
      <c r="N397">
        <v>0.78397198097595699</v>
      </c>
      <c r="O397">
        <v>0.16203037717852201</v>
      </c>
      <c r="P397">
        <v>3.1832882369924702E-2</v>
      </c>
      <c r="Q397">
        <v>13064.2744121982</v>
      </c>
      <c r="R397">
        <v>175.7645</v>
      </c>
      <c r="S397">
        <v>67269.584256206494</v>
      </c>
      <c r="T397">
        <v>12.844459489828701</v>
      </c>
      <c r="U397">
        <v>13.1576642205906</v>
      </c>
      <c r="V397">
        <v>27.1585</v>
      </c>
      <c r="W397">
        <v>85.153829294695996</v>
      </c>
      <c r="X397">
        <v>0.113217475538035</v>
      </c>
      <c r="Y397">
        <v>0.171247170930341</v>
      </c>
      <c r="Z397">
        <v>0.28940834629119</v>
      </c>
      <c r="AA397">
        <v>216.923071282595</v>
      </c>
      <c r="AB397">
        <v>11.9229545493506</v>
      </c>
      <c r="AC397">
        <v>1.5744531235049899</v>
      </c>
      <c r="AD397">
        <v>3.8288188255082298</v>
      </c>
      <c r="AE397">
        <v>0.90557399325434795</v>
      </c>
      <c r="AF397">
        <v>10.199999999999999</v>
      </c>
      <c r="AG397">
        <v>7.6376848682515902E-2</v>
      </c>
      <c r="AH397">
        <v>106.071578947368</v>
      </c>
      <c r="AI397">
        <v>3.8006594392095399</v>
      </c>
      <c r="AJ397">
        <v>67500.434631578595</v>
      </c>
      <c r="AK397">
        <v>0.67885510526231196</v>
      </c>
      <c r="AL397">
        <v>44437198.023500003</v>
      </c>
      <c r="AM397">
        <v>2312.6502728999999</v>
      </c>
    </row>
    <row r="398" spans="1:39" ht="15" x14ac:dyDescent="0.25">
      <c r="A398" t="s">
        <v>572</v>
      </c>
      <c r="B398">
        <v>1058392.3500000001</v>
      </c>
      <c r="C398">
        <v>0.51494983656396998</v>
      </c>
      <c r="D398">
        <v>670653.85</v>
      </c>
      <c r="E398">
        <v>1.08772312434939E-3</v>
      </c>
      <c r="F398">
        <v>0.69836060036788905</v>
      </c>
      <c r="G398">
        <v>89</v>
      </c>
      <c r="H398">
        <v>40.803690549999999</v>
      </c>
      <c r="I398">
        <v>3.1084999999999998</v>
      </c>
      <c r="J398">
        <v>68.897999999999996</v>
      </c>
      <c r="K398">
        <v>13625.3318074035</v>
      </c>
      <c r="L398">
        <v>1401.26226505</v>
      </c>
      <c r="M398">
        <v>1665.77609124435</v>
      </c>
      <c r="N398">
        <v>0.31032591635119999</v>
      </c>
      <c r="O398">
        <v>0.13405269626189301</v>
      </c>
      <c r="P398">
        <v>2.2876709663523401E-2</v>
      </c>
      <c r="Q398">
        <v>11461.722503315301</v>
      </c>
      <c r="R398">
        <v>89.891000000000005</v>
      </c>
      <c r="S398">
        <v>64681.558292821297</v>
      </c>
      <c r="T398">
        <v>15.766873213113699</v>
      </c>
      <c r="U398">
        <v>15.588460079985801</v>
      </c>
      <c r="V398">
        <v>11.0655</v>
      </c>
      <c r="W398">
        <v>126.633434101487</v>
      </c>
      <c r="X398">
        <v>0.113694901402165</v>
      </c>
      <c r="Y398">
        <v>0.175610255945606</v>
      </c>
      <c r="Z398">
        <v>0.29400811709096802</v>
      </c>
      <c r="AA398">
        <v>187.63875011693</v>
      </c>
      <c r="AB398">
        <v>7.0622328206895304</v>
      </c>
      <c r="AC398">
        <v>1.43765029697894</v>
      </c>
      <c r="AD398">
        <v>3.0543410517051801</v>
      </c>
      <c r="AE398">
        <v>1.2927719152011301</v>
      </c>
      <c r="AF398">
        <v>69.400000000000006</v>
      </c>
      <c r="AG398">
        <v>3.9989620126167802E-2</v>
      </c>
      <c r="AH398">
        <v>13.212999999999999</v>
      </c>
      <c r="AI398">
        <v>4.58255391400108</v>
      </c>
      <c r="AJ398">
        <v>13092.532499999999</v>
      </c>
      <c r="AK398">
        <v>0.424129898481935</v>
      </c>
      <c r="AL398">
        <v>19092663.3105</v>
      </c>
      <c r="AM398">
        <v>1401.26226505</v>
      </c>
    </row>
    <row r="399" spans="1:39" ht="15" x14ac:dyDescent="0.25">
      <c r="A399" t="s">
        <v>573</v>
      </c>
      <c r="B399">
        <v>1000113.27272727</v>
      </c>
      <c r="C399">
        <v>0.45222108801516397</v>
      </c>
      <c r="D399">
        <v>1021971.22727273</v>
      </c>
      <c r="E399">
        <v>1.3909753105228199E-3</v>
      </c>
      <c r="F399">
        <v>0.68993189346807904</v>
      </c>
      <c r="G399">
        <v>104.52380952381</v>
      </c>
      <c r="H399">
        <v>52.500644545454499</v>
      </c>
      <c r="I399">
        <v>3.9090909090909101</v>
      </c>
      <c r="J399">
        <v>50.5268181818182</v>
      </c>
      <c r="K399">
        <v>14360.749321064601</v>
      </c>
      <c r="L399">
        <v>1492.73127377273</v>
      </c>
      <c r="M399">
        <v>1818.4526821207</v>
      </c>
      <c r="N399">
        <v>0.42083384229423598</v>
      </c>
      <c r="O399">
        <v>0.15700868187042599</v>
      </c>
      <c r="P399">
        <v>6.8842167487999104E-3</v>
      </c>
      <c r="Q399">
        <v>11788.4506081093</v>
      </c>
      <c r="R399">
        <v>99.614999999999995</v>
      </c>
      <c r="S399">
        <v>65671.814809744799</v>
      </c>
      <c r="T399">
        <v>15.5265955747811</v>
      </c>
      <c r="U399">
        <v>14.985005007004199</v>
      </c>
      <c r="V399">
        <v>12.8790909090909</v>
      </c>
      <c r="W399">
        <v>115.903465881979</v>
      </c>
      <c r="X399">
        <v>0.114009217751202</v>
      </c>
      <c r="Y399">
        <v>0.172602446159422</v>
      </c>
      <c r="Z399">
        <v>0.29223793978398899</v>
      </c>
      <c r="AA399">
        <v>179.729725324311</v>
      </c>
      <c r="AB399">
        <v>7.5563420033410402</v>
      </c>
      <c r="AC399">
        <v>1.4764528441262299</v>
      </c>
      <c r="AD399">
        <v>3.4927583094162702</v>
      </c>
      <c r="AE399">
        <v>1.1668700820850599</v>
      </c>
      <c r="AF399">
        <v>75.181818181818201</v>
      </c>
      <c r="AG399">
        <v>3.3231107541798803E-2</v>
      </c>
      <c r="AH399">
        <v>12.775909090909099</v>
      </c>
      <c r="AI399">
        <v>4.4282773483310303</v>
      </c>
      <c r="AJ399">
        <v>31714.109545454601</v>
      </c>
      <c r="AK399">
        <v>0.46112594631478399</v>
      </c>
      <c r="AL399">
        <v>21436739.626363602</v>
      </c>
      <c r="AM399">
        <v>1492.73127377273</v>
      </c>
    </row>
    <row r="400" spans="1:39" ht="15" x14ac:dyDescent="0.25">
      <c r="A400" t="s">
        <v>574</v>
      </c>
      <c r="B400">
        <v>849153.72727272694</v>
      </c>
      <c r="C400">
        <v>0.48838052034919999</v>
      </c>
      <c r="D400">
        <v>820482.72727272694</v>
      </c>
      <c r="E400">
        <v>1.8090662393135601E-3</v>
      </c>
      <c r="F400">
        <v>0.69839099596895904</v>
      </c>
      <c r="G400">
        <v>98.523809523809504</v>
      </c>
      <c r="H400">
        <v>52.523832636363601</v>
      </c>
      <c r="I400">
        <v>4.4431818181818201</v>
      </c>
      <c r="J400">
        <v>51.5222727272727</v>
      </c>
      <c r="K400">
        <v>14482.6328432094</v>
      </c>
      <c r="L400">
        <v>1445.7655597727301</v>
      </c>
      <c r="M400">
        <v>1759.3474373163001</v>
      </c>
      <c r="N400">
        <v>0.41318115843905301</v>
      </c>
      <c r="O400">
        <v>0.15821208148118601</v>
      </c>
      <c r="P400">
        <v>6.4828604159412901E-3</v>
      </c>
      <c r="Q400">
        <v>11901.2830185975</v>
      </c>
      <c r="R400">
        <v>97.558181818181794</v>
      </c>
      <c r="S400">
        <v>65472.2375132788</v>
      </c>
      <c r="T400">
        <v>15.493318672307399</v>
      </c>
      <c r="U400">
        <v>14.8195213648732</v>
      </c>
      <c r="V400">
        <v>11.996818181818201</v>
      </c>
      <c r="W400">
        <v>120.512417364453</v>
      </c>
      <c r="X400">
        <v>0.11602562587017499</v>
      </c>
      <c r="Y400">
        <v>0.170334149259906</v>
      </c>
      <c r="Z400">
        <v>0.29174961640757502</v>
      </c>
      <c r="AA400">
        <v>180.907992783879</v>
      </c>
      <c r="AB400">
        <v>7.9209853527355696</v>
      </c>
      <c r="AC400">
        <v>1.4829255409001401</v>
      </c>
      <c r="AD400">
        <v>3.47981497927048</v>
      </c>
      <c r="AE400">
        <v>1.1511361035444201</v>
      </c>
      <c r="AF400">
        <v>66.363636363636402</v>
      </c>
      <c r="AG400">
        <v>3.7544804781420103E-2</v>
      </c>
      <c r="AH400">
        <v>14.564545454545501</v>
      </c>
      <c r="AI400">
        <v>4.3786116375404003</v>
      </c>
      <c r="AJ400">
        <v>28877.008636363698</v>
      </c>
      <c r="AK400">
        <v>0.45947695676219202</v>
      </c>
      <c r="AL400">
        <v>20938491.779545501</v>
      </c>
      <c r="AM400">
        <v>1445.7655597727301</v>
      </c>
    </row>
    <row r="401" spans="1:39" ht="15" x14ac:dyDescent="0.25">
      <c r="A401" t="s">
        <v>575</v>
      </c>
      <c r="B401">
        <v>1207027.33333333</v>
      </c>
      <c r="C401">
        <v>0.41086165622991899</v>
      </c>
      <c r="D401">
        <v>695472.22222222202</v>
      </c>
      <c r="E401">
        <v>4.3700685894559601E-3</v>
      </c>
      <c r="F401">
        <v>0.73200968559002899</v>
      </c>
      <c r="G401">
        <v>94.411764705882305</v>
      </c>
      <c r="H401">
        <v>86.150245549999994</v>
      </c>
      <c r="I401">
        <v>6.5250000000000004</v>
      </c>
      <c r="J401">
        <v>66.514499999999998</v>
      </c>
      <c r="K401">
        <v>13741.085867085299</v>
      </c>
      <c r="L401">
        <v>2320.4359945000001</v>
      </c>
      <c r="M401">
        <v>2885.7558175725799</v>
      </c>
      <c r="N401">
        <v>0.43731967932115301</v>
      </c>
      <c r="O401">
        <v>0.14392261003603399</v>
      </c>
      <c r="P401">
        <v>1.4518923094562401E-2</v>
      </c>
      <c r="Q401">
        <v>11049.2059152535</v>
      </c>
      <c r="R401">
        <v>144.35900000000001</v>
      </c>
      <c r="S401">
        <v>70153.362693008399</v>
      </c>
      <c r="T401">
        <v>15.323256603329201</v>
      </c>
      <c r="U401">
        <v>16.074065312865802</v>
      </c>
      <c r="V401">
        <v>16.212499999999999</v>
      </c>
      <c r="W401">
        <v>143.12635278334599</v>
      </c>
      <c r="X401">
        <v>0.112086651872833</v>
      </c>
      <c r="Y401">
        <v>0.171806555683467</v>
      </c>
      <c r="Z401">
        <v>0.29095698165233003</v>
      </c>
      <c r="AA401">
        <v>177.808976837952</v>
      </c>
      <c r="AB401">
        <v>7.1156302067636199</v>
      </c>
      <c r="AC401">
        <v>1.38680424004837</v>
      </c>
      <c r="AD401">
        <v>3.1218712507817901</v>
      </c>
      <c r="AE401">
        <v>1.20271477678962</v>
      </c>
      <c r="AF401">
        <v>64</v>
      </c>
      <c r="AG401">
        <v>2.74883998634642E-2</v>
      </c>
      <c r="AH401">
        <v>23.862500000000001</v>
      </c>
      <c r="AI401">
        <v>4.1062763843633299</v>
      </c>
      <c r="AJ401">
        <v>40079.479000000101</v>
      </c>
      <c r="AK401">
        <v>0.490290283773747</v>
      </c>
      <c r="AL401">
        <v>31885310.249499999</v>
      </c>
      <c r="AM401">
        <v>2320.4359945000001</v>
      </c>
    </row>
    <row r="402" spans="1:39" ht="15" x14ac:dyDescent="0.25">
      <c r="A402" t="s">
        <v>576</v>
      </c>
      <c r="B402">
        <v>-45172.4</v>
      </c>
      <c r="C402">
        <v>0.398533780741403</v>
      </c>
      <c r="D402">
        <v>-404204.35</v>
      </c>
      <c r="E402">
        <v>2.5457964609080898E-3</v>
      </c>
      <c r="F402">
        <v>0.79158209954853398</v>
      </c>
      <c r="G402">
        <v>173.15</v>
      </c>
      <c r="H402">
        <v>72.083634050000001</v>
      </c>
      <c r="I402">
        <v>5.8579999999999997</v>
      </c>
      <c r="J402">
        <v>-47.723999999999997</v>
      </c>
      <c r="K402">
        <v>14375.601236984599</v>
      </c>
      <c r="L402">
        <v>3682.3034644499999</v>
      </c>
      <c r="M402">
        <v>4414.5061722320597</v>
      </c>
      <c r="N402">
        <v>0.211150185585297</v>
      </c>
      <c r="O402">
        <v>0.12290649611563099</v>
      </c>
      <c r="P402">
        <v>1.66640539522088E-2</v>
      </c>
      <c r="Q402">
        <v>11991.222613181901</v>
      </c>
      <c r="R402">
        <v>226.61600000000001</v>
      </c>
      <c r="S402">
        <v>77419.477611907394</v>
      </c>
      <c r="T402">
        <v>16.470814064320301</v>
      </c>
      <c r="U402">
        <v>16.249088610027499</v>
      </c>
      <c r="V402">
        <v>24.670500000000001</v>
      </c>
      <c r="W402">
        <v>149.25937716908899</v>
      </c>
      <c r="X402">
        <v>0.119262176281657</v>
      </c>
      <c r="Y402">
        <v>0.15979495514903699</v>
      </c>
      <c r="Z402">
        <v>0.28411668055322897</v>
      </c>
      <c r="AA402">
        <v>183.09217491413401</v>
      </c>
      <c r="AB402">
        <v>7.2930857268889904</v>
      </c>
      <c r="AC402">
        <v>1.1977131276661701</v>
      </c>
      <c r="AD402">
        <v>3.1003834561490899</v>
      </c>
      <c r="AE402">
        <v>1.0049480665129999</v>
      </c>
      <c r="AF402">
        <v>51.1</v>
      </c>
      <c r="AG402">
        <v>6.8659433922579394E-2</v>
      </c>
      <c r="AH402">
        <v>58.859499999999997</v>
      </c>
      <c r="AI402">
        <v>4.7359540706759402</v>
      </c>
      <c r="AJ402">
        <v>148720.48449999999</v>
      </c>
      <c r="AK402">
        <v>0.435124829372526</v>
      </c>
      <c r="AL402">
        <v>52935326.238499999</v>
      </c>
      <c r="AM402">
        <v>3682.3034644499999</v>
      </c>
    </row>
    <row r="403" spans="1:39" ht="15" x14ac:dyDescent="0.25">
      <c r="A403" t="s">
        <v>577</v>
      </c>
      <c r="B403">
        <v>1508801</v>
      </c>
      <c r="C403">
        <v>0.468384690925715</v>
      </c>
      <c r="D403">
        <v>1271642.63157895</v>
      </c>
      <c r="E403">
        <v>4.0015872221194904E-3</v>
      </c>
      <c r="F403">
        <v>0.76739867650399296</v>
      </c>
      <c r="G403">
        <v>42.789473684210499</v>
      </c>
      <c r="H403">
        <v>22.060655263157901</v>
      </c>
      <c r="I403">
        <v>1.4552631578947399</v>
      </c>
      <c r="J403">
        <v>-7.8789473684210503</v>
      </c>
      <c r="K403">
        <v>17529.877760902698</v>
      </c>
      <c r="L403">
        <v>2887.5654552631599</v>
      </c>
      <c r="M403">
        <v>3436.5952190788198</v>
      </c>
      <c r="N403">
        <v>0.107694474217674</v>
      </c>
      <c r="O403">
        <v>0.119351730111111</v>
      </c>
      <c r="P403">
        <v>2.6311728018581899E-2</v>
      </c>
      <c r="Q403">
        <v>14729.3080012306</v>
      </c>
      <c r="R403">
        <v>197.44684210526299</v>
      </c>
      <c r="S403">
        <v>86106.391969590797</v>
      </c>
      <c r="T403">
        <v>16.527033258785199</v>
      </c>
      <c r="U403">
        <v>14.6245208303901</v>
      </c>
      <c r="V403">
        <v>21.564210526315801</v>
      </c>
      <c r="W403">
        <v>133.90545653129001</v>
      </c>
      <c r="X403">
        <v>0.116423852980314</v>
      </c>
      <c r="Y403">
        <v>0.14477956726389801</v>
      </c>
      <c r="Z403">
        <v>0.266431935669242</v>
      </c>
      <c r="AA403">
        <v>186.43807949478099</v>
      </c>
      <c r="AB403">
        <v>8.4253925658718192</v>
      </c>
      <c r="AC403">
        <v>1.4681627825104899</v>
      </c>
      <c r="AD403">
        <v>3.52754536919729</v>
      </c>
      <c r="AE403">
        <v>0.88965980709454895</v>
      </c>
      <c r="AF403">
        <v>15.842105263157899</v>
      </c>
      <c r="AG403">
        <v>0.138077874868726</v>
      </c>
      <c r="AH403">
        <v>108.936470588235</v>
      </c>
      <c r="AI403">
        <v>6.5098886700259202</v>
      </c>
      <c r="AJ403">
        <v>76260.27</v>
      </c>
      <c r="AK403">
        <v>0.30797175346114603</v>
      </c>
      <c r="AL403">
        <v>50618669.457368404</v>
      </c>
      <c r="AM403">
        <v>2887.5654552631599</v>
      </c>
    </row>
    <row r="404" spans="1:39" ht="15" x14ac:dyDescent="0.25">
      <c r="A404" t="s">
        <v>578</v>
      </c>
      <c r="B404">
        <v>1902743.5</v>
      </c>
      <c r="C404">
        <v>0.38725733573015603</v>
      </c>
      <c r="D404">
        <v>1815371.9</v>
      </c>
      <c r="E404">
        <v>3.4696055316608102E-3</v>
      </c>
      <c r="F404">
        <v>0.77076481916987305</v>
      </c>
      <c r="G404">
        <v>131.19999999999999</v>
      </c>
      <c r="H404">
        <v>150.35218090000001</v>
      </c>
      <c r="I404">
        <v>17.189</v>
      </c>
      <c r="J404">
        <v>-32.333500000000001</v>
      </c>
      <c r="K404">
        <v>14526.6324958199</v>
      </c>
      <c r="L404">
        <v>3961.0514984500001</v>
      </c>
      <c r="M404">
        <v>5079.2415192500803</v>
      </c>
      <c r="N404">
        <v>0.46325769868633299</v>
      </c>
      <c r="O404">
        <v>0.15141600250203599</v>
      </c>
      <c r="P404">
        <v>4.4589157568164201E-2</v>
      </c>
      <c r="Q404">
        <v>11328.608650902601</v>
      </c>
      <c r="R404">
        <v>253.619</v>
      </c>
      <c r="S404">
        <v>74088.056492218602</v>
      </c>
      <c r="T404">
        <v>16.155138219139701</v>
      </c>
      <c r="U404">
        <v>15.6181181159535</v>
      </c>
      <c r="V404">
        <v>30.0685</v>
      </c>
      <c r="W404">
        <v>131.73425672880299</v>
      </c>
      <c r="X404">
        <v>0.11858966751388</v>
      </c>
      <c r="Y404">
        <v>0.16541262988661701</v>
      </c>
      <c r="Z404">
        <v>0.28931959532497298</v>
      </c>
      <c r="AA404">
        <v>165.00255052370699</v>
      </c>
      <c r="AB404">
        <v>7.3545998591457904</v>
      </c>
      <c r="AC404">
        <v>1.2883425815764</v>
      </c>
      <c r="AD404">
        <v>3.79628010402954</v>
      </c>
      <c r="AE404">
        <v>0.97922643773157902</v>
      </c>
      <c r="AF404">
        <v>25.6</v>
      </c>
      <c r="AG404">
        <v>7.3098251429946401E-2</v>
      </c>
      <c r="AH404">
        <v>79.366</v>
      </c>
      <c r="AI404">
        <v>4.3303621322825103</v>
      </c>
      <c r="AJ404">
        <v>104948.0175</v>
      </c>
      <c r="AK404">
        <v>0.47221629314526498</v>
      </c>
      <c r="AL404">
        <v>57540739.414999999</v>
      </c>
      <c r="AM404">
        <v>3961.0514984500001</v>
      </c>
    </row>
    <row r="405" spans="1:39" ht="15" x14ac:dyDescent="0.25">
      <c r="A405" t="s">
        <v>579</v>
      </c>
      <c r="B405">
        <v>1858571.7</v>
      </c>
      <c r="C405">
        <v>0.42183143090340203</v>
      </c>
      <c r="D405">
        <v>1592480.35</v>
      </c>
      <c r="E405">
        <v>3.1179516567889599E-3</v>
      </c>
      <c r="F405">
        <v>0.75863186206180799</v>
      </c>
      <c r="G405">
        <v>160.842105263158</v>
      </c>
      <c r="H405">
        <v>410.37070269999998</v>
      </c>
      <c r="I405">
        <v>70.55</v>
      </c>
      <c r="J405">
        <v>-45.235500000000002</v>
      </c>
      <c r="K405">
        <v>14921.976125843301</v>
      </c>
      <c r="L405">
        <v>5523.3062271999997</v>
      </c>
      <c r="M405">
        <v>7385.9151021744101</v>
      </c>
      <c r="N405">
        <v>0.60811588180811904</v>
      </c>
      <c r="O405">
        <v>0.17388742881397101</v>
      </c>
      <c r="P405">
        <v>6.0875023449578E-2</v>
      </c>
      <c r="Q405">
        <v>11158.8939918543</v>
      </c>
      <c r="R405">
        <v>359.75799999999998</v>
      </c>
      <c r="S405">
        <v>74035.649059923599</v>
      </c>
      <c r="T405">
        <v>14.8440062486449</v>
      </c>
      <c r="U405">
        <v>15.352837816532199</v>
      </c>
      <c r="V405">
        <v>39.250500000000002</v>
      </c>
      <c r="W405">
        <v>140.719385159425</v>
      </c>
      <c r="X405">
        <v>0.115169040310726</v>
      </c>
      <c r="Y405">
        <v>0.16869176676960301</v>
      </c>
      <c r="Z405">
        <v>0.289084610702738</v>
      </c>
      <c r="AA405">
        <v>161.66213012104799</v>
      </c>
      <c r="AB405">
        <v>7.4726932378193602</v>
      </c>
      <c r="AC405">
        <v>1.3206693791850901</v>
      </c>
      <c r="AD405">
        <v>3.8336037058404999</v>
      </c>
      <c r="AE405">
        <v>0.97823386469903595</v>
      </c>
      <c r="AF405">
        <v>26.05</v>
      </c>
      <c r="AG405">
        <v>8.4343432493088399E-2</v>
      </c>
      <c r="AH405">
        <v>117.2835</v>
      </c>
      <c r="AI405">
        <v>3.8755661410890601</v>
      </c>
      <c r="AJ405">
        <v>109831.64049999999</v>
      </c>
      <c r="AK405">
        <v>0.50426087340700498</v>
      </c>
      <c r="AL405">
        <v>82418643.658000007</v>
      </c>
      <c r="AM405">
        <v>5523.3062271999997</v>
      </c>
    </row>
    <row r="406" spans="1:39" ht="15" x14ac:dyDescent="0.25">
      <c r="A406" t="s">
        <v>580</v>
      </c>
      <c r="B406">
        <v>853454.2</v>
      </c>
      <c r="C406">
        <v>0.48438769130766102</v>
      </c>
      <c r="D406">
        <v>920583.8</v>
      </c>
      <c r="E406">
        <v>3.0879684189004698E-3</v>
      </c>
      <c r="F406">
        <v>0.69953911911540501</v>
      </c>
      <c r="G406">
        <v>60.7368421052632</v>
      </c>
      <c r="H406">
        <v>37.481589200000002</v>
      </c>
      <c r="I406">
        <v>4.0274999999999999</v>
      </c>
      <c r="J406">
        <v>16.395</v>
      </c>
      <c r="K406">
        <v>14322.979151428601</v>
      </c>
      <c r="L406">
        <v>1126.59471545</v>
      </c>
      <c r="M406">
        <v>1380.7347583169001</v>
      </c>
      <c r="N406">
        <v>0.45941833287693101</v>
      </c>
      <c r="O406">
        <v>0.152756275650787</v>
      </c>
      <c r="P406">
        <v>6.3513072641583502E-3</v>
      </c>
      <c r="Q406">
        <v>11686.6708281971</v>
      </c>
      <c r="R406">
        <v>79.392499999999998</v>
      </c>
      <c r="S406">
        <v>63834.565544604302</v>
      </c>
      <c r="T406">
        <v>16.056302547469901</v>
      </c>
      <c r="U406">
        <v>14.1901907037818</v>
      </c>
      <c r="V406">
        <v>10.4635</v>
      </c>
      <c r="W406">
        <v>107.669012801644</v>
      </c>
      <c r="X406">
        <v>0.12023125937237</v>
      </c>
      <c r="Y406">
        <v>0.16483460275688799</v>
      </c>
      <c r="Z406">
        <v>0.289311406835014</v>
      </c>
      <c r="AA406">
        <v>191.71499478739199</v>
      </c>
      <c r="AB406">
        <v>8.2953807600616898</v>
      </c>
      <c r="AC406">
        <v>1.48477432471036</v>
      </c>
      <c r="AD406">
        <v>3.3891827445504399</v>
      </c>
      <c r="AE406">
        <v>1.1227558095411201</v>
      </c>
      <c r="AF406">
        <v>54.1</v>
      </c>
      <c r="AG406">
        <v>2.7896826297715002E-2</v>
      </c>
      <c r="AH406">
        <v>12.653499999999999</v>
      </c>
      <c r="AI406">
        <v>4.35738126359829</v>
      </c>
      <c r="AJ406">
        <v>-11513.4389999999</v>
      </c>
      <c r="AK406">
        <v>0.51571759946534901</v>
      </c>
      <c r="AL406">
        <v>16136192.6215</v>
      </c>
      <c r="AM406">
        <v>1126.59471545</v>
      </c>
    </row>
    <row r="407" spans="1:39" ht="15" x14ac:dyDescent="0.25">
      <c r="A407" t="s">
        <v>581</v>
      </c>
      <c r="B407">
        <v>954352.2</v>
      </c>
      <c r="C407">
        <v>0.54323713824532105</v>
      </c>
      <c r="D407">
        <v>639845.35</v>
      </c>
      <c r="E407">
        <v>8.6556836733643605E-4</v>
      </c>
      <c r="F407">
        <v>0.69974777530522803</v>
      </c>
      <c r="G407">
        <v>112</v>
      </c>
      <c r="H407">
        <v>36.3418736</v>
      </c>
      <c r="I407">
        <v>1.964</v>
      </c>
      <c r="J407">
        <v>66.522000000000006</v>
      </c>
      <c r="K407">
        <v>14141.5660730009</v>
      </c>
      <c r="L407">
        <v>1691.4754596499999</v>
      </c>
      <c r="M407">
        <v>1985.00395865615</v>
      </c>
      <c r="N407">
        <v>0.27090934416797202</v>
      </c>
      <c r="O407">
        <v>0.11746817097843899</v>
      </c>
      <c r="P407">
        <v>1.7977558336135801E-2</v>
      </c>
      <c r="Q407">
        <v>12050.4102116219</v>
      </c>
      <c r="R407">
        <v>107.0565</v>
      </c>
      <c r="S407">
        <v>69339.917440790596</v>
      </c>
      <c r="T407">
        <v>16.249830696875001</v>
      </c>
      <c r="U407">
        <v>15.7998389602686</v>
      </c>
      <c r="V407">
        <v>12.547499999999999</v>
      </c>
      <c r="W407">
        <v>134.805774827655</v>
      </c>
      <c r="X407">
        <v>0.112109493892453</v>
      </c>
      <c r="Y407">
        <v>0.17077051141095301</v>
      </c>
      <c r="Z407">
        <v>0.28747254097872998</v>
      </c>
      <c r="AA407">
        <v>174.95432659793599</v>
      </c>
      <c r="AB407">
        <v>8.2313714162036806</v>
      </c>
      <c r="AC407">
        <v>1.42584466072237</v>
      </c>
      <c r="AD407">
        <v>3.2653849690274002</v>
      </c>
      <c r="AE407">
        <v>1.22162820843926</v>
      </c>
      <c r="AF407">
        <v>75.5</v>
      </c>
      <c r="AG407">
        <v>5.4053192790730203E-2</v>
      </c>
      <c r="AH407">
        <v>15.523999999999999</v>
      </c>
      <c r="AI407">
        <v>4.9569432657662897</v>
      </c>
      <c r="AJ407">
        <v>-11648.8930000002</v>
      </c>
      <c r="AK407">
        <v>0.435754999981734</v>
      </c>
      <c r="AL407">
        <v>23920111.973499998</v>
      </c>
      <c r="AM407">
        <v>1691.4754596499999</v>
      </c>
    </row>
    <row r="408" spans="1:39" ht="15" x14ac:dyDescent="0.25">
      <c r="A408" t="s">
        <v>582</v>
      </c>
      <c r="B408">
        <v>561041.80000000005</v>
      </c>
      <c r="C408">
        <v>0.59577612852774497</v>
      </c>
      <c r="D408">
        <v>581172.35</v>
      </c>
      <c r="E408">
        <v>2.62292365934642E-3</v>
      </c>
      <c r="F408">
        <v>0.700515509065465</v>
      </c>
      <c r="G408">
        <v>69.210526315789494</v>
      </c>
      <c r="H408">
        <v>24.495267200000001</v>
      </c>
      <c r="I408">
        <v>3.569</v>
      </c>
      <c r="J408">
        <v>26.9635</v>
      </c>
      <c r="K408">
        <v>14963.837375745299</v>
      </c>
      <c r="L408">
        <v>1006.40331005</v>
      </c>
      <c r="M408">
        <v>1230.23378546667</v>
      </c>
      <c r="N408">
        <v>0.43068068563731798</v>
      </c>
      <c r="O408">
        <v>0.16069345399109</v>
      </c>
      <c r="P408">
        <v>5.6253297693533303E-3</v>
      </c>
      <c r="Q408">
        <v>12241.2956333233</v>
      </c>
      <c r="R408">
        <v>72.133499999999998</v>
      </c>
      <c r="S408">
        <v>64003.860404666302</v>
      </c>
      <c r="T408">
        <v>15.62588811024</v>
      </c>
      <c r="U408">
        <v>13.951954501722501</v>
      </c>
      <c r="V408">
        <v>11.057</v>
      </c>
      <c r="W408">
        <v>91.019563177172799</v>
      </c>
      <c r="X408">
        <v>0.116043798995086</v>
      </c>
      <c r="Y408">
        <v>0.17219978001915301</v>
      </c>
      <c r="Z408">
        <v>0.29312481851429201</v>
      </c>
      <c r="AA408">
        <v>197.51763335329699</v>
      </c>
      <c r="AB408">
        <v>8.2662236445480097</v>
      </c>
      <c r="AC408">
        <v>1.4626276949065899</v>
      </c>
      <c r="AD408">
        <v>3.2438781476629699</v>
      </c>
      <c r="AE408">
        <v>1.38076161028088</v>
      </c>
      <c r="AF408">
        <v>105.7</v>
      </c>
      <c r="AG408">
        <v>2.2377241686129801E-2</v>
      </c>
      <c r="AH408">
        <v>5.2065000000000001</v>
      </c>
      <c r="AI408">
        <v>4.31298446530087</v>
      </c>
      <c r="AJ408">
        <v>5490.3554999999496</v>
      </c>
      <c r="AK408">
        <v>0.49585323135368098</v>
      </c>
      <c r="AL408">
        <v>15059655.466</v>
      </c>
      <c r="AM408">
        <v>1006.40331005</v>
      </c>
    </row>
    <row r="409" spans="1:39" ht="15" x14ac:dyDescent="0.25">
      <c r="A409" t="s">
        <v>583</v>
      </c>
      <c r="B409">
        <v>2046458.75</v>
      </c>
      <c r="C409">
        <v>0.45180353623833502</v>
      </c>
      <c r="D409">
        <v>2152858.7999999998</v>
      </c>
      <c r="E409">
        <v>9.0743568284576501E-4</v>
      </c>
      <c r="F409">
        <v>0.75911516353417197</v>
      </c>
      <c r="G409">
        <v>154.57894736842101</v>
      </c>
      <c r="H409">
        <v>305.1646561</v>
      </c>
      <c r="I409">
        <v>56.019500000000001</v>
      </c>
      <c r="J409">
        <v>-72.122</v>
      </c>
      <c r="K409">
        <v>14831.8327975144</v>
      </c>
      <c r="L409">
        <v>4303.2767540499999</v>
      </c>
      <c r="M409">
        <v>5732.2591104904704</v>
      </c>
      <c r="N409">
        <v>0.63935838887438501</v>
      </c>
      <c r="O409">
        <v>0.18566351115997001</v>
      </c>
      <c r="P409">
        <v>3.6034630739019899E-2</v>
      </c>
      <c r="Q409">
        <v>11134.437586866001</v>
      </c>
      <c r="R409">
        <v>277.53800000000001</v>
      </c>
      <c r="S409">
        <v>72662.628969726604</v>
      </c>
      <c r="T409">
        <v>14.7017705683546</v>
      </c>
      <c r="U409">
        <v>15.5051803862894</v>
      </c>
      <c r="V409">
        <v>30.199000000000002</v>
      </c>
      <c r="W409">
        <v>142.49732620450999</v>
      </c>
      <c r="X409">
        <v>0.11079489746768099</v>
      </c>
      <c r="Y409">
        <v>0.17456233223495399</v>
      </c>
      <c r="Z409">
        <v>0.29000922207858199</v>
      </c>
      <c r="AA409">
        <v>163.808660304401</v>
      </c>
      <c r="AB409">
        <v>8.1383459436186492</v>
      </c>
      <c r="AC409">
        <v>1.26978162229719</v>
      </c>
      <c r="AD409">
        <v>4.1553724993403396</v>
      </c>
      <c r="AE409">
        <v>1.02278106511029</v>
      </c>
      <c r="AF409">
        <v>27.45</v>
      </c>
      <c r="AG409">
        <v>6.5204714195106303E-2</v>
      </c>
      <c r="AH409">
        <v>85.608000000000004</v>
      </c>
      <c r="AI409">
        <v>3.9248443990221098</v>
      </c>
      <c r="AJ409">
        <v>-8046.1184999998704</v>
      </c>
      <c r="AK409">
        <v>0.49215803288249599</v>
      </c>
      <c r="AL409">
        <v>63825481.297499999</v>
      </c>
      <c r="AM409">
        <v>4303.2767540499999</v>
      </c>
    </row>
    <row r="410" spans="1:39" ht="15" x14ac:dyDescent="0.25">
      <c r="A410" t="s">
        <v>584</v>
      </c>
      <c r="B410">
        <v>2212524.75</v>
      </c>
      <c r="C410">
        <v>0.39397017860629602</v>
      </c>
      <c r="D410">
        <v>2132849.9</v>
      </c>
      <c r="E410">
        <v>3.65448085424678E-3</v>
      </c>
      <c r="F410">
        <v>0.78399754957471401</v>
      </c>
      <c r="G410">
        <v>132.25</v>
      </c>
      <c r="H410">
        <v>171.84844885000001</v>
      </c>
      <c r="I410">
        <v>21.0855</v>
      </c>
      <c r="J410">
        <v>3.3970000000000198</v>
      </c>
      <c r="K410">
        <v>15239.706027947999</v>
      </c>
      <c r="L410">
        <v>4216.2332218000001</v>
      </c>
      <c r="M410">
        <v>5418.5800121206503</v>
      </c>
      <c r="N410">
        <v>0.476152891844281</v>
      </c>
      <c r="O410">
        <v>0.15664703984710701</v>
      </c>
      <c r="P410">
        <v>3.5058561463280402E-2</v>
      </c>
      <c r="Q410">
        <v>11858.116831674</v>
      </c>
      <c r="R410">
        <v>275.7115</v>
      </c>
      <c r="S410">
        <v>76339.364117927602</v>
      </c>
      <c r="T410">
        <v>16.601048559817102</v>
      </c>
      <c r="U410">
        <v>15.292192098624801</v>
      </c>
      <c r="V410">
        <v>30.431000000000001</v>
      </c>
      <c r="W410">
        <v>138.55059714764499</v>
      </c>
      <c r="X410">
        <v>0.117701073022353</v>
      </c>
      <c r="Y410">
        <v>0.170574941923093</v>
      </c>
      <c r="Z410">
        <v>0.293527065435705</v>
      </c>
      <c r="AA410">
        <v>174.95748247177801</v>
      </c>
      <c r="AB410">
        <v>7.3750481958833296</v>
      </c>
      <c r="AC410">
        <v>1.16800017501251</v>
      </c>
      <c r="AD410">
        <v>3.7724538665462499</v>
      </c>
      <c r="AE410">
        <v>0.97854868526307404</v>
      </c>
      <c r="AF410">
        <v>25.95</v>
      </c>
      <c r="AG410">
        <v>8.3395361028638398E-2</v>
      </c>
      <c r="AH410">
        <v>80.876499999999993</v>
      </c>
      <c r="AI410">
        <v>4.3509276546450204</v>
      </c>
      <c r="AJ410">
        <v>25067.8215000001</v>
      </c>
      <c r="AK410">
        <v>0.47833698272430297</v>
      </c>
      <c r="AL410">
        <v>64254154.8455</v>
      </c>
      <c r="AM410">
        <v>4216.2332218000001</v>
      </c>
    </row>
    <row r="411" spans="1:39" ht="15" x14ac:dyDescent="0.25">
      <c r="A411" t="s">
        <v>585</v>
      </c>
      <c r="B411">
        <v>-395004.3</v>
      </c>
      <c r="C411">
        <v>0.40517029624974599</v>
      </c>
      <c r="D411">
        <v>-554606.25</v>
      </c>
      <c r="E411">
        <v>2.4054688288914499E-3</v>
      </c>
      <c r="F411">
        <v>0.79710454072386905</v>
      </c>
      <c r="G411">
        <v>120</v>
      </c>
      <c r="H411">
        <v>56.541900599999998</v>
      </c>
      <c r="I411">
        <v>4.6040000000000001</v>
      </c>
      <c r="J411">
        <v>-32.884999999999998</v>
      </c>
      <c r="K411">
        <v>14553.3247883164</v>
      </c>
      <c r="L411">
        <v>3374.0341669499999</v>
      </c>
      <c r="M411">
        <v>4025.0427608731302</v>
      </c>
      <c r="N411">
        <v>0.193772491622693</v>
      </c>
      <c r="O411">
        <v>0.11289260234265</v>
      </c>
      <c r="P411">
        <v>1.25888338553477E-2</v>
      </c>
      <c r="Q411">
        <v>12199.476625646699</v>
      </c>
      <c r="R411">
        <v>209.74</v>
      </c>
      <c r="S411">
        <v>79183.247587489299</v>
      </c>
      <c r="T411">
        <v>16.6262992276151</v>
      </c>
      <c r="U411">
        <v>16.086746290407199</v>
      </c>
      <c r="V411">
        <v>22.1875</v>
      </c>
      <c r="W411">
        <v>152.06914555267599</v>
      </c>
      <c r="X411">
        <v>0.120524690340563</v>
      </c>
      <c r="Y411">
        <v>0.15629942171527</v>
      </c>
      <c r="Z411">
        <v>0.28123673621328299</v>
      </c>
      <c r="AA411">
        <v>181.47252508515399</v>
      </c>
      <c r="AB411">
        <v>7.8654719142504099</v>
      </c>
      <c r="AC411">
        <v>1.1869448419020601</v>
      </c>
      <c r="AD411">
        <v>3.1952292483437299</v>
      </c>
      <c r="AE411">
        <v>0.95174024172008498</v>
      </c>
      <c r="AF411">
        <v>29.6</v>
      </c>
      <c r="AG411">
        <v>7.2053810926549194E-2</v>
      </c>
      <c r="AH411">
        <v>70.635000000000005</v>
      </c>
      <c r="AI411">
        <v>4.7302527071485203</v>
      </c>
      <c r="AJ411">
        <v>148157.17449999999</v>
      </c>
      <c r="AK411">
        <v>0.42396947666155599</v>
      </c>
      <c r="AL411">
        <v>49103415.078500003</v>
      </c>
      <c r="AM411">
        <v>3374.0341669499999</v>
      </c>
    </row>
    <row r="412" spans="1:39" ht="15" x14ac:dyDescent="0.25">
      <c r="A412" t="s">
        <v>586</v>
      </c>
      <c r="B412">
        <v>623356.65</v>
      </c>
      <c r="C412">
        <v>0.611741215504084</v>
      </c>
      <c r="D412">
        <v>602137.55000000005</v>
      </c>
      <c r="E412">
        <v>2.8816990666161398E-3</v>
      </c>
      <c r="F412">
        <v>0.67267841662132299</v>
      </c>
      <c r="G412">
        <v>66.8</v>
      </c>
      <c r="H412">
        <v>27.279176799999998</v>
      </c>
      <c r="I412">
        <v>1.274</v>
      </c>
      <c r="J412">
        <v>31.099499999999999</v>
      </c>
      <c r="K412">
        <v>15582.693374304299</v>
      </c>
      <c r="L412">
        <v>835.85179655000002</v>
      </c>
      <c r="M412">
        <v>1027.56267359757</v>
      </c>
      <c r="N412">
        <v>0.42961262508756098</v>
      </c>
      <c r="O412">
        <v>0.15804444387779401</v>
      </c>
      <c r="P412">
        <v>3.8419145753524802E-3</v>
      </c>
      <c r="Q412">
        <v>12675.4528815251</v>
      </c>
      <c r="R412">
        <v>61.421999999999997</v>
      </c>
      <c r="S412">
        <v>61145.9388736935</v>
      </c>
      <c r="T412">
        <v>15.1330142294292</v>
      </c>
      <c r="U412">
        <v>13.6083454877731</v>
      </c>
      <c r="V412">
        <v>8.6434999999999995</v>
      </c>
      <c r="W412">
        <v>96.702932440562293</v>
      </c>
      <c r="X412">
        <v>0.113332868396971</v>
      </c>
      <c r="Y412">
        <v>0.18073229516341799</v>
      </c>
      <c r="Z412">
        <v>0.298023081278386</v>
      </c>
      <c r="AA412">
        <v>218.168460907401</v>
      </c>
      <c r="AB412">
        <v>8.2406328373268796</v>
      </c>
      <c r="AC412">
        <v>1.4320118284788299</v>
      </c>
      <c r="AD412">
        <v>3.2131213474704801</v>
      </c>
      <c r="AE412">
        <v>1.3866391569618901</v>
      </c>
      <c r="AF412">
        <v>78.900000000000006</v>
      </c>
      <c r="AG412">
        <v>2.6941602049964701E-2</v>
      </c>
      <c r="AH412">
        <v>5.9165000000000001</v>
      </c>
      <c r="AI412">
        <v>4.3982918693543098</v>
      </c>
      <c r="AJ412">
        <v>-31584.174500000001</v>
      </c>
      <c r="AK412">
        <v>0.51181454999184195</v>
      </c>
      <c r="AL412">
        <v>13024822.252</v>
      </c>
      <c r="AM412">
        <v>835.85179655000002</v>
      </c>
    </row>
    <row r="413" spans="1:39" ht="15" x14ac:dyDescent="0.25">
      <c r="A413" t="s">
        <v>587</v>
      </c>
      <c r="B413">
        <v>795544.57142857101</v>
      </c>
      <c r="C413">
        <v>0.44572694774034299</v>
      </c>
      <c r="D413">
        <v>756658.23809523799</v>
      </c>
      <c r="E413">
        <v>8.1729179559576794E-3</v>
      </c>
      <c r="F413">
        <v>0.68338370000450499</v>
      </c>
      <c r="G413">
        <v>36.952380952380899</v>
      </c>
      <c r="H413">
        <v>26.402001904761899</v>
      </c>
      <c r="I413">
        <v>1.6414285714285699</v>
      </c>
      <c r="J413">
        <v>30.7038095238095</v>
      </c>
      <c r="K413">
        <v>16115.1188564822</v>
      </c>
      <c r="L413">
        <v>811.03756914285702</v>
      </c>
      <c r="M413">
        <v>1006.40303469704</v>
      </c>
      <c r="N413">
        <v>0.51869942540373004</v>
      </c>
      <c r="O413">
        <v>0.160875853600702</v>
      </c>
      <c r="P413">
        <v>9.3974039046089298E-3</v>
      </c>
      <c r="Q413">
        <v>12986.8118171405</v>
      </c>
      <c r="R413">
        <v>63.495238095238101</v>
      </c>
      <c r="S413">
        <v>63610.2067121644</v>
      </c>
      <c r="T413">
        <v>15.5902204889756</v>
      </c>
      <c r="U413">
        <v>12.7732030538473</v>
      </c>
      <c r="V413">
        <v>9.2185714285714297</v>
      </c>
      <c r="W413">
        <v>87.978660839919399</v>
      </c>
      <c r="X413">
        <v>0.112074865273205</v>
      </c>
      <c r="Y413">
        <v>0.17415018403146901</v>
      </c>
      <c r="Z413">
        <v>0.29011422199838899</v>
      </c>
      <c r="AA413">
        <v>198.78510763265601</v>
      </c>
      <c r="AB413">
        <v>8.3657396890301694</v>
      </c>
      <c r="AC413">
        <v>1.71231585159316</v>
      </c>
      <c r="AD413">
        <v>3.6223164364116198</v>
      </c>
      <c r="AE413">
        <v>1.06179388622646</v>
      </c>
      <c r="AF413">
        <v>32.3333333333333</v>
      </c>
      <c r="AG413">
        <v>4.2031333408386003E-2</v>
      </c>
      <c r="AH413">
        <v>16.4804761904762</v>
      </c>
      <c r="AI413">
        <v>4.3460028806365703</v>
      </c>
      <c r="AJ413">
        <v>-13776.360952380899</v>
      </c>
      <c r="AK413">
        <v>0.51972553091764895</v>
      </c>
      <c r="AL413">
        <v>13069966.823809501</v>
      </c>
      <c r="AM413">
        <v>811.03756914285702</v>
      </c>
    </row>
    <row r="414" spans="1:39" ht="15" x14ac:dyDescent="0.25">
      <c r="A414" t="s">
        <v>588</v>
      </c>
      <c r="B414">
        <v>320125.34999999998</v>
      </c>
      <c r="C414">
        <v>0.36995960556835</v>
      </c>
      <c r="D414">
        <v>215594.9</v>
      </c>
      <c r="E414">
        <v>2.1956173280048901E-3</v>
      </c>
      <c r="F414">
        <v>0.78387689794661297</v>
      </c>
      <c r="G414">
        <v>92.5</v>
      </c>
      <c r="H414">
        <v>51.224401450000002</v>
      </c>
      <c r="I414">
        <v>3.7040000000000002</v>
      </c>
      <c r="J414">
        <v>-21.160499999999999</v>
      </c>
      <c r="K414">
        <v>14372.808628308499</v>
      </c>
      <c r="L414">
        <v>2519.6929833999998</v>
      </c>
      <c r="M414">
        <v>3040.8295598884501</v>
      </c>
      <c r="N414">
        <v>0.23654614126668</v>
      </c>
      <c r="O414">
        <v>0.120964368876688</v>
      </c>
      <c r="P414">
        <v>1.4850918086657901E-2</v>
      </c>
      <c r="Q414">
        <v>11909.600436082501</v>
      </c>
      <c r="R414">
        <v>162.32749999999999</v>
      </c>
      <c r="S414">
        <v>75155.035662472495</v>
      </c>
      <c r="T414">
        <v>15.9159723398685</v>
      </c>
      <c r="U414">
        <v>15.522280472501601</v>
      </c>
      <c r="V414">
        <v>18.2835</v>
      </c>
      <c r="W414">
        <v>137.812398249788</v>
      </c>
      <c r="X414">
        <v>0.114599913013108</v>
      </c>
      <c r="Y414">
        <v>0.168694734826389</v>
      </c>
      <c r="Z414">
        <v>0.28802971388457199</v>
      </c>
      <c r="AA414">
        <v>172.946328330836</v>
      </c>
      <c r="AB414">
        <v>7.4664226183598696</v>
      </c>
      <c r="AC414">
        <v>1.2820821937361</v>
      </c>
      <c r="AD414">
        <v>3.2685770735659401</v>
      </c>
      <c r="AE414">
        <v>0.95064260950267199</v>
      </c>
      <c r="AF414">
        <v>25.55</v>
      </c>
      <c r="AG414">
        <v>7.74786735316602E-2</v>
      </c>
      <c r="AH414">
        <v>64.894999999999996</v>
      </c>
      <c r="AI414">
        <v>4.8938305536704796</v>
      </c>
      <c r="AJ414">
        <v>64448.827500000203</v>
      </c>
      <c r="AK414">
        <v>0.386424173179994</v>
      </c>
      <c r="AL414">
        <v>36215065.052500002</v>
      </c>
      <c r="AM414">
        <v>2519.6929833999998</v>
      </c>
    </row>
    <row r="415" spans="1:39" ht="15" x14ac:dyDescent="0.25">
      <c r="A415" t="s">
        <v>589</v>
      </c>
      <c r="B415">
        <v>1325623.1578947401</v>
      </c>
      <c r="C415">
        <v>0.49633617921190598</v>
      </c>
      <c r="D415">
        <v>1376193.94736842</v>
      </c>
      <c r="E415">
        <v>6.9693581246595996E-3</v>
      </c>
      <c r="F415">
        <v>0.67244200683196897</v>
      </c>
      <c r="G415">
        <v>35.6111111111111</v>
      </c>
      <c r="H415">
        <v>81.334336578947401</v>
      </c>
      <c r="I415">
        <v>25.814210526315801</v>
      </c>
      <c r="J415">
        <v>-71.503684210526401</v>
      </c>
      <c r="K415">
        <v>16270.921439373</v>
      </c>
      <c r="L415">
        <v>1069.6589812631601</v>
      </c>
      <c r="M415">
        <v>1496.4360209489</v>
      </c>
      <c r="N415">
        <v>0.85328625501309097</v>
      </c>
      <c r="O415">
        <v>0.17834103236783699</v>
      </c>
      <c r="P415">
        <v>1.3177316356310699E-2</v>
      </c>
      <c r="Q415">
        <v>11630.5254667797</v>
      </c>
      <c r="R415">
        <v>81.046315789473695</v>
      </c>
      <c r="S415">
        <v>62253.554056160203</v>
      </c>
      <c r="T415">
        <v>14.171883523391401</v>
      </c>
      <c r="U415">
        <v>13.1981197521885</v>
      </c>
      <c r="V415">
        <v>11.661578947368399</v>
      </c>
      <c r="W415">
        <v>91.725055937175597</v>
      </c>
      <c r="X415">
        <v>0.109105292915449</v>
      </c>
      <c r="Y415">
        <v>0.18664945776935199</v>
      </c>
      <c r="Z415">
        <v>0.30074331303957202</v>
      </c>
      <c r="AA415">
        <v>222.36526235596801</v>
      </c>
      <c r="AB415">
        <v>8.1748766287289207</v>
      </c>
      <c r="AC415">
        <v>1.5360680202113399</v>
      </c>
      <c r="AD415">
        <v>3.5066663878590298</v>
      </c>
      <c r="AE415">
        <v>1.1671097687734699</v>
      </c>
      <c r="AF415">
        <v>13.0526315789474</v>
      </c>
      <c r="AG415">
        <v>3.4262047482284098E-2</v>
      </c>
      <c r="AH415">
        <v>58.430588235294103</v>
      </c>
      <c r="AI415">
        <v>4.1423195519045004</v>
      </c>
      <c r="AJ415">
        <v>-84438.340457516504</v>
      </c>
      <c r="AK415">
        <v>0.60905430681037598</v>
      </c>
      <c r="AL415">
        <v>17404337.251052599</v>
      </c>
      <c r="AM415">
        <v>1069.6589812631601</v>
      </c>
    </row>
    <row r="416" spans="1:39" ht="15" x14ac:dyDescent="0.25">
      <c r="A416" t="s">
        <v>590</v>
      </c>
      <c r="B416">
        <v>820379.8</v>
      </c>
      <c r="C416">
        <v>0.43970344276282303</v>
      </c>
      <c r="D416">
        <v>826070</v>
      </c>
      <c r="E416">
        <v>1.80053641199195E-3</v>
      </c>
      <c r="F416">
        <v>0.69185690866113803</v>
      </c>
      <c r="G416">
        <v>100.6</v>
      </c>
      <c r="H416">
        <v>30.761763500000001</v>
      </c>
      <c r="I416">
        <v>0.96299999999999997</v>
      </c>
      <c r="J416">
        <v>64.989999999999995</v>
      </c>
      <c r="K416">
        <v>13956.423724430701</v>
      </c>
      <c r="L416">
        <v>1292.0382746</v>
      </c>
      <c r="M416">
        <v>1527.0508809215901</v>
      </c>
      <c r="N416">
        <v>0.31096909867038403</v>
      </c>
      <c r="O416">
        <v>0.12993536089476501</v>
      </c>
      <c r="P416">
        <v>2.6761949842936902E-3</v>
      </c>
      <c r="Q416">
        <v>11808.534904624399</v>
      </c>
      <c r="R416">
        <v>85.093500000000006</v>
      </c>
      <c r="S416">
        <v>64382.3979211103</v>
      </c>
      <c r="T416">
        <v>15.8220075563938</v>
      </c>
      <c r="U416">
        <v>15.1837481664287</v>
      </c>
      <c r="V416">
        <v>11.175000000000001</v>
      </c>
      <c r="W416">
        <v>115.61863754809799</v>
      </c>
      <c r="X416">
        <v>0.110889055513248</v>
      </c>
      <c r="Y416">
        <v>0.16646647592976499</v>
      </c>
      <c r="Z416">
        <v>0.29852263305300097</v>
      </c>
      <c r="AA416">
        <v>195.97252262390501</v>
      </c>
      <c r="AB416">
        <v>7.2087350456548904</v>
      </c>
      <c r="AC416">
        <v>1.4472264537685</v>
      </c>
      <c r="AD416">
        <v>2.7261624934835198</v>
      </c>
      <c r="AE416">
        <v>1.26078058903012</v>
      </c>
      <c r="AF416">
        <v>103.4</v>
      </c>
      <c r="AG416">
        <v>3.2376860371655998E-2</v>
      </c>
      <c r="AH416">
        <v>6.851</v>
      </c>
      <c r="AI416">
        <v>4.2054990353825996</v>
      </c>
      <c r="AJ416">
        <v>-40892.841999999902</v>
      </c>
      <c r="AK416">
        <v>0.48799530440095501</v>
      </c>
      <c r="AL416">
        <v>18032233.6285</v>
      </c>
      <c r="AM416">
        <v>1292.0382746</v>
      </c>
    </row>
    <row r="417" spans="1:39" ht="15" x14ac:dyDescent="0.25">
      <c r="A417" t="s">
        <v>591</v>
      </c>
      <c r="B417">
        <v>568580.85714285704</v>
      </c>
      <c r="C417">
        <v>0.448543503727028</v>
      </c>
      <c r="D417">
        <v>577867.04761904804</v>
      </c>
      <c r="E417">
        <v>2.71157650381377E-3</v>
      </c>
      <c r="F417">
        <v>0.72002656048679603</v>
      </c>
      <c r="G417">
        <v>74</v>
      </c>
      <c r="H417">
        <v>40.387044666666696</v>
      </c>
      <c r="I417">
        <v>1.61380952380952</v>
      </c>
      <c r="J417">
        <v>75.343333333333305</v>
      </c>
      <c r="K417">
        <v>14343.5159890871</v>
      </c>
      <c r="L417">
        <v>1111.7117437618999</v>
      </c>
      <c r="M417">
        <v>1334.77484369284</v>
      </c>
      <c r="N417">
        <v>0.42337502870652</v>
      </c>
      <c r="O417">
        <v>0.141989615203789</v>
      </c>
      <c r="P417">
        <v>7.6408156375558801E-3</v>
      </c>
      <c r="Q417">
        <v>11946.475652618899</v>
      </c>
      <c r="R417">
        <v>77.455714285714294</v>
      </c>
      <c r="S417">
        <v>63454.905365277897</v>
      </c>
      <c r="T417">
        <v>15.6494955642856</v>
      </c>
      <c r="U417">
        <v>14.3528693010445</v>
      </c>
      <c r="V417">
        <v>10.575238095238101</v>
      </c>
      <c r="W417">
        <v>105.12403917056901</v>
      </c>
      <c r="X417">
        <v>0.117265160764391</v>
      </c>
      <c r="Y417">
        <v>0.17230371228750099</v>
      </c>
      <c r="Z417">
        <v>0.29418076405704602</v>
      </c>
      <c r="AA417">
        <v>168.469630475342</v>
      </c>
      <c r="AB417">
        <v>9.2503182312704801</v>
      </c>
      <c r="AC417">
        <v>1.38599801224637</v>
      </c>
      <c r="AD417">
        <v>3.8539419686795302</v>
      </c>
      <c r="AE417">
        <v>1.13048688620791</v>
      </c>
      <c r="AF417">
        <v>51.714285714285701</v>
      </c>
      <c r="AG417">
        <v>3.8866924805345399E-2</v>
      </c>
      <c r="AH417">
        <v>13.266666666666699</v>
      </c>
      <c r="AI417">
        <v>4.4648692096161096</v>
      </c>
      <c r="AJ417">
        <v>-18632.138095238101</v>
      </c>
      <c r="AK417">
        <v>0.45570247071914399</v>
      </c>
      <c r="AL417">
        <v>15945855.1719048</v>
      </c>
      <c r="AM417">
        <v>1111.7117437618999</v>
      </c>
    </row>
    <row r="418" spans="1:39" ht="15" x14ac:dyDescent="0.25">
      <c r="A418" t="s">
        <v>592</v>
      </c>
      <c r="B418">
        <v>310112.25</v>
      </c>
      <c r="C418">
        <v>0.44791420202124499</v>
      </c>
      <c r="D418">
        <v>263677.90000000002</v>
      </c>
      <c r="E418">
        <v>1.84344129461468E-3</v>
      </c>
      <c r="F418">
        <v>0.73936636861656402</v>
      </c>
      <c r="G418">
        <v>104.05</v>
      </c>
      <c r="H418">
        <v>46.720315849999999</v>
      </c>
      <c r="I418">
        <v>2.0880000000000001</v>
      </c>
      <c r="J418">
        <v>38.591000000000001</v>
      </c>
      <c r="K418">
        <v>14297.128929181101</v>
      </c>
      <c r="L418">
        <v>1578.17323945</v>
      </c>
      <c r="M418">
        <v>1949.92539412666</v>
      </c>
      <c r="N418">
        <v>0.456504315395107</v>
      </c>
      <c r="O418">
        <v>0.15400907630058699</v>
      </c>
      <c r="P418">
        <v>2.9194674163944799E-3</v>
      </c>
      <c r="Q418">
        <v>11571.389523395401</v>
      </c>
      <c r="R418">
        <v>109.602</v>
      </c>
      <c r="S418">
        <v>64941.725187496602</v>
      </c>
      <c r="T418">
        <v>16.806262659440499</v>
      </c>
      <c r="U418">
        <v>14.3991281130819</v>
      </c>
      <c r="V418">
        <v>15.2035</v>
      </c>
      <c r="W418">
        <v>103.803284733778</v>
      </c>
      <c r="X418">
        <v>0.114164281054514</v>
      </c>
      <c r="Y418">
        <v>0.192800087240451</v>
      </c>
      <c r="Z418">
        <v>0.31105247928223001</v>
      </c>
      <c r="AA418">
        <v>189.34248948749001</v>
      </c>
      <c r="AB418">
        <v>7.4972814757613602</v>
      </c>
      <c r="AC418">
        <v>1.4066212902453901</v>
      </c>
      <c r="AD418">
        <v>3.3767225752367098</v>
      </c>
      <c r="AE418">
        <v>1.41312136037688</v>
      </c>
      <c r="AF418">
        <v>131.6</v>
      </c>
      <c r="AG418">
        <v>2.18097618830378E-2</v>
      </c>
      <c r="AH418">
        <v>7.7504999999999997</v>
      </c>
      <c r="AI418">
        <v>4.7272140547416299</v>
      </c>
      <c r="AJ418">
        <v>-72807.470000000103</v>
      </c>
      <c r="AK418">
        <v>0.50302022345291897</v>
      </c>
      <c r="AL418">
        <v>22563346.276999999</v>
      </c>
      <c r="AM418">
        <v>1578.17323945</v>
      </c>
    </row>
    <row r="419" spans="1:39" ht="15" x14ac:dyDescent="0.25">
      <c r="A419" t="s">
        <v>593</v>
      </c>
      <c r="B419">
        <v>596792.55000000005</v>
      </c>
      <c r="C419">
        <v>0.65699297613668295</v>
      </c>
      <c r="D419">
        <v>594067</v>
      </c>
      <c r="E419">
        <v>6.4070627230215999E-3</v>
      </c>
      <c r="F419">
        <v>0.65817545592336701</v>
      </c>
      <c r="G419">
        <v>49.7</v>
      </c>
      <c r="H419">
        <v>14.57348305</v>
      </c>
      <c r="I419">
        <v>1.234</v>
      </c>
      <c r="J419">
        <v>67.201499999999996</v>
      </c>
      <c r="K419">
        <v>16146.284020412901</v>
      </c>
      <c r="L419">
        <v>651.82051279999996</v>
      </c>
      <c r="M419">
        <v>776.76452884028697</v>
      </c>
      <c r="N419">
        <v>0.32437873900552699</v>
      </c>
      <c r="O419">
        <v>0.13503406569993401</v>
      </c>
      <c r="P419">
        <v>1.84480332604838E-3</v>
      </c>
      <c r="Q419">
        <v>13549.124270276699</v>
      </c>
      <c r="R419">
        <v>48.158499999999997</v>
      </c>
      <c r="S419">
        <v>62485.2712605251</v>
      </c>
      <c r="T419">
        <v>15.680513305024</v>
      </c>
      <c r="U419">
        <v>13.5349006468225</v>
      </c>
      <c r="V419">
        <v>7.0904999999999996</v>
      </c>
      <c r="W419">
        <v>91.928709230660701</v>
      </c>
      <c r="X419">
        <v>0.114004218128889</v>
      </c>
      <c r="Y419">
        <v>0.19137961133982001</v>
      </c>
      <c r="Z419">
        <v>0.30894018417861102</v>
      </c>
      <c r="AA419">
        <v>221.11754258986201</v>
      </c>
      <c r="AB419">
        <v>8.2080920453524406</v>
      </c>
      <c r="AC419">
        <v>1.3721567353401201</v>
      </c>
      <c r="AD419">
        <v>3.3274167195417701</v>
      </c>
      <c r="AE419">
        <v>1.1977744475627301</v>
      </c>
      <c r="AF419">
        <v>65.099999999999994</v>
      </c>
      <c r="AG419">
        <v>2.3248194725776501E-2</v>
      </c>
      <c r="AH419">
        <v>5.2655000000000003</v>
      </c>
      <c r="AI419">
        <v>4.8711154006310498</v>
      </c>
      <c r="AJ419">
        <v>-28039.8315</v>
      </c>
      <c r="AK419">
        <v>0.49767662564014498</v>
      </c>
      <c r="AL419">
        <v>10524479.130000001</v>
      </c>
      <c r="AM419">
        <v>651.82051279999996</v>
      </c>
    </row>
    <row r="420" spans="1:39" ht="15" x14ac:dyDescent="0.25">
      <c r="A420" t="s">
        <v>594</v>
      </c>
      <c r="B420">
        <v>908376.3</v>
      </c>
      <c r="C420">
        <v>0.68286334435275398</v>
      </c>
      <c r="D420">
        <v>943606.6</v>
      </c>
      <c r="E420">
        <v>5.2410347662283502E-3</v>
      </c>
      <c r="F420">
        <v>0.67152051615559705</v>
      </c>
      <c r="G420">
        <v>67</v>
      </c>
      <c r="H420">
        <v>34.862492899999999</v>
      </c>
      <c r="I420">
        <v>3.8420000000000001</v>
      </c>
      <c r="J420">
        <v>-21.1065</v>
      </c>
      <c r="K420">
        <v>15933.446087942601</v>
      </c>
      <c r="L420">
        <v>976.97206355000003</v>
      </c>
      <c r="M420">
        <v>1225.2918146104801</v>
      </c>
      <c r="N420">
        <v>0.54326827214628604</v>
      </c>
      <c r="O420">
        <v>0.17308080226528</v>
      </c>
      <c r="P420">
        <v>3.3633626513946201E-3</v>
      </c>
      <c r="Q420">
        <v>12704.346440891401</v>
      </c>
      <c r="R420">
        <v>70.773499999999999</v>
      </c>
      <c r="S420">
        <v>62784.554974672697</v>
      </c>
      <c r="T420">
        <v>15.472599207330401</v>
      </c>
      <c r="U420">
        <v>13.8042072746155</v>
      </c>
      <c r="V420">
        <v>9.2735000000000003</v>
      </c>
      <c r="W420">
        <v>105.35095309753601</v>
      </c>
      <c r="X420">
        <v>0.112900241079003</v>
      </c>
      <c r="Y420">
        <v>0.19413188243513499</v>
      </c>
      <c r="Z420">
        <v>0.31158434585331501</v>
      </c>
      <c r="AA420">
        <v>203.48504058307299</v>
      </c>
      <c r="AB420">
        <v>9.3538037225501895</v>
      </c>
      <c r="AC420">
        <v>1.4118823013372299</v>
      </c>
      <c r="AD420">
        <v>3.5400383049831201</v>
      </c>
      <c r="AE420">
        <v>1.5407168537192699</v>
      </c>
      <c r="AF420">
        <v>150.85</v>
      </c>
      <c r="AG420">
        <v>2.51748702076596E-2</v>
      </c>
      <c r="AH420">
        <v>4.3674999999999997</v>
      </c>
      <c r="AI420">
        <v>4.07394271951686</v>
      </c>
      <c r="AJ420">
        <v>-17082.9975000001</v>
      </c>
      <c r="AK420">
        <v>0.52763904961416497</v>
      </c>
      <c r="AL420">
        <v>15566531.704</v>
      </c>
      <c r="AM420">
        <v>976.97206355000003</v>
      </c>
    </row>
    <row r="421" spans="1:39" ht="15" x14ac:dyDescent="0.25">
      <c r="A421" t="s">
        <v>595</v>
      </c>
      <c r="B421">
        <v>821175.42857142899</v>
      </c>
      <c r="C421">
        <v>0.49412343213006499</v>
      </c>
      <c r="D421">
        <v>769984.47619047598</v>
      </c>
      <c r="E421">
        <v>2.56798700312572E-3</v>
      </c>
      <c r="F421">
        <v>0.69889254318676097</v>
      </c>
      <c r="G421">
        <v>71.55</v>
      </c>
      <c r="H421">
        <v>39.136029666666701</v>
      </c>
      <c r="I421">
        <v>4.6452380952380903</v>
      </c>
      <c r="J421">
        <v>7.23428571428573</v>
      </c>
      <c r="K421">
        <v>14351.852272598</v>
      </c>
      <c r="L421">
        <v>1258.70277904762</v>
      </c>
      <c r="M421">
        <v>1534.7011809678299</v>
      </c>
      <c r="N421">
        <v>0.434684038741388</v>
      </c>
      <c r="O421">
        <v>0.148594758121944</v>
      </c>
      <c r="P421">
        <v>5.6725494538966397E-3</v>
      </c>
      <c r="Q421">
        <v>11770.836280068401</v>
      </c>
      <c r="R421">
        <v>85.997619047619096</v>
      </c>
      <c r="S421">
        <v>65430.647127550597</v>
      </c>
      <c r="T421">
        <v>16.079071956587899</v>
      </c>
      <c r="U421">
        <v>14.6364840444088</v>
      </c>
      <c r="V421">
        <v>10.7114285714286</v>
      </c>
      <c r="W421">
        <v>117.510262114342</v>
      </c>
      <c r="X421">
        <v>0.11399272942904</v>
      </c>
      <c r="Y421">
        <v>0.177652570305872</v>
      </c>
      <c r="Z421">
        <v>0.296791062495109</v>
      </c>
      <c r="AA421">
        <v>182.90187252330301</v>
      </c>
      <c r="AB421">
        <v>8.2155041750084408</v>
      </c>
      <c r="AC421">
        <v>1.4338614086250301</v>
      </c>
      <c r="AD421">
        <v>3.5392203679269501</v>
      </c>
      <c r="AE421">
        <v>1.10297594506568</v>
      </c>
      <c r="AF421">
        <v>54.142857142857103</v>
      </c>
      <c r="AG421">
        <v>3.0673933462266899E-2</v>
      </c>
      <c r="AH421">
        <v>13.3828571428571</v>
      </c>
      <c r="AI421">
        <v>4.2913317346020898</v>
      </c>
      <c r="AJ421">
        <v>15525.9771428573</v>
      </c>
      <c r="AK421">
        <v>0.46180092353487601</v>
      </c>
      <c r="AL421">
        <v>18064716.34</v>
      </c>
      <c r="AM421">
        <v>1258.70277904762</v>
      </c>
    </row>
    <row r="422" spans="1:39" ht="15" x14ac:dyDescent="0.25">
      <c r="A422" t="s">
        <v>596</v>
      </c>
      <c r="B422">
        <v>200304.95</v>
      </c>
      <c r="C422">
        <v>0.65470490108521096</v>
      </c>
      <c r="D422">
        <v>200834.05</v>
      </c>
      <c r="E422">
        <v>1.0579838906429101E-3</v>
      </c>
      <c r="F422">
        <v>0.66446836864196301</v>
      </c>
      <c r="G422">
        <v>48.368421052631597</v>
      </c>
      <c r="H422">
        <v>21.456585100000002</v>
      </c>
      <c r="I422">
        <v>2.1425000000000001</v>
      </c>
      <c r="J422">
        <v>4.9445000000000103</v>
      </c>
      <c r="K422">
        <v>16525.247827622501</v>
      </c>
      <c r="L422">
        <v>723.21982600000001</v>
      </c>
      <c r="M422">
        <v>896.584173620873</v>
      </c>
      <c r="N422">
        <v>0.493154195900044</v>
      </c>
      <c r="O422">
        <v>0.168179777126298</v>
      </c>
      <c r="P422">
        <v>3.8689597538771E-3</v>
      </c>
      <c r="Q422">
        <v>13329.910576308799</v>
      </c>
      <c r="R422">
        <v>55.451500000000003</v>
      </c>
      <c r="S422">
        <v>62681.968359737803</v>
      </c>
      <c r="T422">
        <v>15.400845784153701</v>
      </c>
      <c r="U422">
        <v>13.042385255583699</v>
      </c>
      <c r="V422">
        <v>8.8949999999999996</v>
      </c>
      <c r="W422">
        <v>81.306332321528998</v>
      </c>
      <c r="X422">
        <v>0.112468001328277</v>
      </c>
      <c r="Y422">
        <v>0.18609078611883101</v>
      </c>
      <c r="Z422">
        <v>0.30285473268146301</v>
      </c>
      <c r="AA422">
        <v>218.05838879201301</v>
      </c>
      <c r="AB422">
        <v>9.7320160122609298</v>
      </c>
      <c r="AC422">
        <v>1.4510773147060501</v>
      </c>
      <c r="AD422">
        <v>3.29287951838934</v>
      </c>
      <c r="AE422">
        <v>1.4302005670706499</v>
      </c>
      <c r="AF422">
        <v>99.1</v>
      </c>
      <c r="AG422">
        <v>2.9244082226449902E-2</v>
      </c>
      <c r="AH422">
        <v>4.2329999999999997</v>
      </c>
      <c r="AI422">
        <v>4.2970499685416002</v>
      </c>
      <c r="AJ422">
        <v>-23887.528499999898</v>
      </c>
      <c r="AK422">
        <v>0.56251684302323501</v>
      </c>
      <c r="AL422">
        <v>11951386.8585</v>
      </c>
      <c r="AM422">
        <v>723.21982600000001</v>
      </c>
    </row>
    <row r="423" spans="1:39" ht="15" x14ac:dyDescent="0.25">
      <c r="A423" t="s">
        <v>597</v>
      </c>
      <c r="B423">
        <v>1220232.8</v>
      </c>
      <c r="C423">
        <v>0.45765502697155402</v>
      </c>
      <c r="D423">
        <v>1179218.1000000001</v>
      </c>
      <c r="E423">
        <v>7.6781460208016203E-3</v>
      </c>
      <c r="F423">
        <v>0.71618988287902896</v>
      </c>
      <c r="G423">
        <v>90.05</v>
      </c>
      <c r="H423">
        <v>49.880111800000002</v>
      </c>
      <c r="I423">
        <v>9.9175000000000004</v>
      </c>
      <c r="J423">
        <v>10.733499999999999</v>
      </c>
      <c r="K423">
        <v>14478.8555645898</v>
      </c>
      <c r="L423">
        <v>1609.3690108000001</v>
      </c>
      <c r="M423">
        <v>2005.6765861167501</v>
      </c>
      <c r="N423">
        <v>0.47816748457674502</v>
      </c>
      <c r="O423">
        <v>0.16434076217145999</v>
      </c>
      <c r="P423">
        <v>6.8245233543675499E-3</v>
      </c>
      <c r="Q423">
        <v>11617.9356227194</v>
      </c>
      <c r="R423">
        <v>110.32599999999999</v>
      </c>
      <c r="S423">
        <v>65916.193150299994</v>
      </c>
      <c r="T423">
        <v>17.326831390605999</v>
      </c>
      <c r="U423">
        <v>14.5873956347552</v>
      </c>
      <c r="V423">
        <v>12.759499999999999</v>
      </c>
      <c r="W423">
        <v>126.13104046396801</v>
      </c>
      <c r="X423">
        <v>0.111929473984684</v>
      </c>
      <c r="Y423">
        <v>0.18658019567290501</v>
      </c>
      <c r="Z423">
        <v>0.30553220979874102</v>
      </c>
      <c r="AA423">
        <v>196.465725311082</v>
      </c>
      <c r="AB423">
        <v>7.2297473147517497</v>
      </c>
      <c r="AC423">
        <v>1.4389247526415201</v>
      </c>
      <c r="AD423">
        <v>3.1609258984866</v>
      </c>
      <c r="AE423">
        <v>1.20647881704064</v>
      </c>
      <c r="AF423">
        <v>85.25</v>
      </c>
      <c r="AG423">
        <v>2.63612673377367E-2</v>
      </c>
      <c r="AH423">
        <v>10.605499999999999</v>
      </c>
      <c r="AI423">
        <v>4.2568285955681997</v>
      </c>
      <c r="AJ423">
        <v>-10718.233</v>
      </c>
      <c r="AK423">
        <v>0.53500350123403495</v>
      </c>
      <c r="AL423">
        <v>23301821.4575</v>
      </c>
      <c r="AM423">
        <v>1609.3690108000001</v>
      </c>
    </row>
    <row r="424" spans="1:39" ht="15" x14ac:dyDescent="0.25">
      <c r="A424" t="s">
        <v>598</v>
      </c>
      <c r="B424">
        <v>464793.59999999998</v>
      </c>
      <c r="C424">
        <v>0.57081607342906604</v>
      </c>
      <c r="D424">
        <v>477964.05</v>
      </c>
      <c r="E424">
        <v>4.8614206350188604E-3</v>
      </c>
      <c r="F424">
        <v>0.68707359460066597</v>
      </c>
      <c r="G424">
        <v>71.05</v>
      </c>
      <c r="H424">
        <v>27.128557650000001</v>
      </c>
      <c r="I424">
        <v>3.2524999999999999</v>
      </c>
      <c r="J424">
        <v>44.933500000000002</v>
      </c>
      <c r="K424">
        <v>14718.028547890401</v>
      </c>
      <c r="L424">
        <v>993.06920134999996</v>
      </c>
      <c r="M424">
        <v>1216.2536142955501</v>
      </c>
      <c r="N424">
        <v>0.36286074355154502</v>
      </c>
      <c r="O424">
        <v>0.14191477211096201</v>
      </c>
      <c r="P424">
        <v>2.5250504663634501E-3</v>
      </c>
      <c r="Q424">
        <v>12017.2476231164</v>
      </c>
      <c r="R424">
        <v>70.551000000000002</v>
      </c>
      <c r="S424">
        <v>63324.283723831002</v>
      </c>
      <c r="T424">
        <v>14.742526682825201</v>
      </c>
      <c r="U424">
        <v>14.075905392552899</v>
      </c>
      <c r="V424">
        <v>10.381</v>
      </c>
      <c r="W424">
        <v>95.662190670455701</v>
      </c>
      <c r="X424">
        <v>0.117487467319473</v>
      </c>
      <c r="Y424">
        <v>0.17624558306705401</v>
      </c>
      <c r="Z424">
        <v>0.29949507533549002</v>
      </c>
      <c r="AA424">
        <v>202.86954798933101</v>
      </c>
      <c r="AB424">
        <v>7.9728761189992197</v>
      </c>
      <c r="AC424">
        <v>1.3862076902267699</v>
      </c>
      <c r="AD424">
        <v>3.1158892876377098</v>
      </c>
      <c r="AE424">
        <v>1.3523330416472601</v>
      </c>
      <c r="AF424">
        <v>89.65</v>
      </c>
      <c r="AG424">
        <v>2.8367867984656701E-2</v>
      </c>
      <c r="AH424">
        <v>6.0125000000000002</v>
      </c>
      <c r="AI424">
        <v>4.2607092276276903</v>
      </c>
      <c r="AJ424">
        <v>-5886.82149999996</v>
      </c>
      <c r="AK424">
        <v>0.49583290693087101</v>
      </c>
      <c r="AL424">
        <v>14616020.8555</v>
      </c>
      <c r="AM424">
        <v>993.06920134999996</v>
      </c>
    </row>
    <row r="425" spans="1:39" ht="15" x14ac:dyDescent="0.25">
      <c r="A425" t="s">
        <v>599</v>
      </c>
      <c r="B425">
        <v>527207.19999999995</v>
      </c>
      <c r="C425">
        <v>0.46662597725376898</v>
      </c>
      <c r="D425">
        <v>148506.65</v>
      </c>
      <c r="E425">
        <v>1.1197724045009501E-3</v>
      </c>
      <c r="F425">
        <v>0.71248787999598595</v>
      </c>
      <c r="G425">
        <v>112.85</v>
      </c>
      <c r="H425">
        <v>41.639334949999999</v>
      </c>
      <c r="I425">
        <v>1.4584999999999999</v>
      </c>
      <c r="J425">
        <v>61.988</v>
      </c>
      <c r="K425">
        <v>14170.0504812335</v>
      </c>
      <c r="L425">
        <v>1727.6449061999999</v>
      </c>
      <c r="M425">
        <v>2044.6507231432299</v>
      </c>
      <c r="N425">
        <v>0.28560160153818098</v>
      </c>
      <c r="O425">
        <v>0.124166334864398</v>
      </c>
      <c r="P425">
        <v>2.0337019241575899E-2</v>
      </c>
      <c r="Q425">
        <v>11973.1038936889</v>
      </c>
      <c r="R425">
        <v>108.2055</v>
      </c>
      <c r="S425">
        <v>68434.534191884901</v>
      </c>
      <c r="T425">
        <v>16.116093913895298</v>
      </c>
      <c r="U425">
        <v>15.966331713267801</v>
      </c>
      <c r="V425">
        <v>12.913500000000001</v>
      </c>
      <c r="W425">
        <v>133.785953165292</v>
      </c>
      <c r="X425">
        <v>0.111223177347286</v>
      </c>
      <c r="Y425">
        <v>0.17352493164698601</v>
      </c>
      <c r="Z425">
        <v>0.28928264197470999</v>
      </c>
      <c r="AA425">
        <v>181.77439060133199</v>
      </c>
      <c r="AB425">
        <v>8.0239111235581504</v>
      </c>
      <c r="AC425">
        <v>1.45178169070594</v>
      </c>
      <c r="AD425">
        <v>3.2598549300474802</v>
      </c>
      <c r="AE425">
        <v>1.2596962920577699</v>
      </c>
      <c r="AF425">
        <v>83.15</v>
      </c>
      <c r="AG425">
        <v>4.8096299490154398E-2</v>
      </c>
      <c r="AH425">
        <v>16.045000000000002</v>
      </c>
      <c r="AI425">
        <v>4.9327260255303402</v>
      </c>
      <c r="AJ425">
        <v>-17783.966999999899</v>
      </c>
      <c r="AK425">
        <v>0.43122158674169903</v>
      </c>
      <c r="AL425">
        <v>24480815.534499999</v>
      </c>
      <c r="AM425">
        <v>1727.6449061999999</v>
      </c>
    </row>
    <row r="426" spans="1:39" ht="15" x14ac:dyDescent="0.25">
      <c r="A426" t="s">
        <v>600</v>
      </c>
      <c r="B426">
        <v>911770.5</v>
      </c>
      <c r="C426">
        <v>0.48792736957249599</v>
      </c>
      <c r="D426">
        <v>842768.318181818</v>
      </c>
      <c r="E426">
        <v>1.8146678333835801E-3</v>
      </c>
      <c r="F426">
        <v>0.71647129703454504</v>
      </c>
      <c r="G426">
        <v>87.227272727272705</v>
      </c>
      <c r="H426">
        <v>57.2409419090909</v>
      </c>
      <c r="I426">
        <v>4.4918181818181804</v>
      </c>
      <c r="J426">
        <v>52.972727272727198</v>
      </c>
      <c r="K426">
        <v>13795.7710504561</v>
      </c>
      <c r="L426">
        <v>1668.6381762727301</v>
      </c>
      <c r="M426">
        <v>2029.5063945004099</v>
      </c>
      <c r="N426">
        <v>0.422796869673289</v>
      </c>
      <c r="O426">
        <v>0.150980065029065</v>
      </c>
      <c r="P426">
        <v>6.3713587829734297E-3</v>
      </c>
      <c r="Q426">
        <v>11342.7335377161</v>
      </c>
      <c r="R426">
        <v>109.053181818182</v>
      </c>
      <c r="S426">
        <v>65732.931705548195</v>
      </c>
      <c r="T426">
        <v>15.6800060020757</v>
      </c>
      <c r="U426">
        <v>15.3011415939679</v>
      </c>
      <c r="V426">
        <v>12.8345454545455</v>
      </c>
      <c r="W426">
        <v>130.01147428106</v>
      </c>
      <c r="X426">
        <v>0.116259127503666</v>
      </c>
      <c r="Y426">
        <v>0.17039157839904701</v>
      </c>
      <c r="Z426">
        <v>0.29235804503490498</v>
      </c>
      <c r="AA426">
        <v>176.186787633432</v>
      </c>
      <c r="AB426">
        <v>7.6390391853581603</v>
      </c>
      <c r="AC426">
        <v>1.4462766442005801</v>
      </c>
      <c r="AD426">
        <v>3.35668353838942</v>
      </c>
      <c r="AE426">
        <v>1.1751346723756799</v>
      </c>
      <c r="AF426">
        <v>71.318181818181799</v>
      </c>
      <c r="AG426">
        <v>3.7577546198746398E-2</v>
      </c>
      <c r="AH426">
        <v>15.107727272727301</v>
      </c>
      <c r="AI426">
        <v>4.4460680499795302</v>
      </c>
      <c r="AJ426">
        <v>1722.88</v>
      </c>
      <c r="AK426">
        <v>0.49488641419012702</v>
      </c>
      <c r="AL426">
        <v>23020150.245909099</v>
      </c>
      <c r="AM426">
        <v>1668.6381762727301</v>
      </c>
    </row>
    <row r="427" spans="1:39" ht="15" x14ac:dyDescent="0.25">
      <c r="A427" t="s">
        <v>601</v>
      </c>
      <c r="B427">
        <v>1307405.45</v>
      </c>
      <c r="C427">
        <v>0.47690942884301701</v>
      </c>
      <c r="D427">
        <v>941040.4</v>
      </c>
      <c r="E427">
        <v>9.9241140259515308E-4</v>
      </c>
      <c r="F427">
        <v>0.74021562445373201</v>
      </c>
      <c r="G427">
        <v>129.19999999999999</v>
      </c>
      <c r="H427">
        <v>49.892659950000002</v>
      </c>
      <c r="I427">
        <v>2.6775000000000002</v>
      </c>
      <c r="J427">
        <v>0.65549999999999597</v>
      </c>
      <c r="K427">
        <v>14257.0215951667</v>
      </c>
      <c r="L427">
        <v>2542.0699749999999</v>
      </c>
      <c r="M427">
        <v>2987.7407133740599</v>
      </c>
      <c r="N427">
        <v>0.1954277828249</v>
      </c>
      <c r="O427">
        <v>0.108751426089284</v>
      </c>
      <c r="P427">
        <v>2.4401064215394001E-2</v>
      </c>
      <c r="Q427">
        <v>12130.3519973363</v>
      </c>
      <c r="R427">
        <v>154.72049999999999</v>
      </c>
      <c r="S427">
        <v>74334.160663906805</v>
      </c>
      <c r="T427">
        <v>15.792348137447901</v>
      </c>
      <c r="U427">
        <v>16.4300785933344</v>
      </c>
      <c r="V427">
        <v>17.236499999999999</v>
      </c>
      <c r="W427">
        <v>147.481795898239</v>
      </c>
      <c r="X427">
        <v>0.11393075792410701</v>
      </c>
      <c r="Y427">
        <v>0.16479916403275399</v>
      </c>
      <c r="Z427">
        <v>0.28387931415489198</v>
      </c>
      <c r="AA427">
        <v>185.03896612838099</v>
      </c>
      <c r="AB427">
        <v>8.0533992722935803</v>
      </c>
      <c r="AC427">
        <v>1.2541503884077201</v>
      </c>
      <c r="AD427">
        <v>2.86720698389819</v>
      </c>
      <c r="AE427">
        <v>1.19980172944099</v>
      </c>
      <c r="AF427">
        <v>75.099999999999994</v>
      </c>
      <c r="AG427">
        <v>5.9877431878056997E-2</v>
      </c>
      <c r="AH427">
        <v>22.61</v>
      </c>
      <c r="AI427">
        <v>5.1178806973409596</v>
      </c>
      <c r="AJ427">
        <v>47128.946000000498</v>
      </c>
      <c r="AK427">
        <v>0.39056545727944503</v>
      </c>
      <c r="AL427">
        <v>36242346.530000001</v>
      </c>
      <c r="AM427">
        <v>2542.0699749999999</v>
      </c>
    </row>
    <row r="428" spans="1:39" ht="15" x14ac:dyDescent="0.25">
      <c r="A428" t="s">
        <v>602</v>
      </c>
      <c r="B428">
        <v>582097.85</v>
      </c>
      <c r="C428">
        <v>0.55383099023985605</v>
      </c>
      <c r="D428">
        <v>609585.1</v>
      </c>
      <c r="E428">
        <v>6.0115878049024204E-3</v>
      </c>
      <c r="F428">
        <v>0.65781279604273302</v>
      </c>
      <c r="G428">
        <v>48.45</v>
      </c>
      <c r="H428">
        <v>25.62960395</v>
      </c>
      <c r="I428">
        <v>0.5</v>
      </c>
      <c r="J428">
        <v>36.366999999999997</v>
      </c>
      <c r="K428">
        <v>16453.1594478439</v>
      </c>
      <c r="L428">
        <v>830.01450635000003</v>
      </c>
      <c r="M428">
        <v>1013.38141689069</v>
      </c>
      <c r="N428">
        <v>0.42500581628539402</v>
      </c>
      <c r="O428">
        <v>0.13711994968676799</v>
      </c>
      <c r="P428">
        <v>9.4253190036429802E-4</v>
      </c>
      <c r="Q428">
        <v>13476.0326066578</v>
      </c>
      <c r="R428">
        <v>60.677</v>
      </c>
      <c r="S428">
        <v>62366.560879740297</v>
      </c>
      <c r="T428">
        <v>16.627387642764099</v>
      </c>
      <c r="U428">
        <v>13.679227818613301</v>
      </c>
      <c r="V428">
        <v>8.4465000000000003</v>
      </c>
      <c r="W428">
        <v>98.267271218847995</v>
      </c>
      <c r="X428">
        <v>0.113577725671087</v>
      </c>
      <c r="Y428">
        <v>0.197420702163594</v>
      </c>
      <c r="Z428">
        <v>0.31826303225324598</v>
      </c>
      <c r="AA428">
        <v>227.761621699035</v>
      </c>
      <c r="AB428">
        <v>9.0460146938209807</v>
      </c>
      <c r="AC428">
        <v>1.4188866381073999</v>
      </c>
      <c r="AD428">
        <v>3.0725985391343702</v>
      </c>
      <c r="AE428">
        <v>1.5222556494416399</v>
      </c>
      <c r="AF428">
        <v>124.6</v>
      </c>
      <c r="AG428">
        <v>1.6469257559212899E-2</v>
      </c>
      <c r="AH428">
        <v>4.298</v>
      </c>
      <c r="AI428">
        <v>4.1099663960700203</v>
      </c>
      <c r="AJ428">
        <v>-22934.636999999999</v>
      </c>
      <c r="AK428">
        <v>0.53079025455650797</v>
      </c>
      <c r="AL428">
        <v>13656361.017000001</v>
      </c>
      <c r="AM428">
        <v>830.01450635000003</v>
      </c>
    </row>
    <row r="429" spans="1:39" ht="15" x14ac:dyDescent="0.25">
      <c r="A429" t="s">
        <v>604</v>
      </c>
      <c r="B429">
        <v>-120414.25</v>
      </c>
      <c r="C429">
        <v>0.37956037535643</v>
      </c>
      <c r="D429">
        <v>-52473.35</v>
      </c>
      <c r="E429">
        <v>9.6742814768601502E-3</v>
      </c>
      <c r="F429">
        <v>0.76752118657947499</v>
      </c>
      <c r="G429">
        <v>61.3333333333333</v>
      </c>
      <c r="H429">
        <v>37.1879311</v>
      </c>
      <c r="I429">
        <v>6.9714999999999998</v>
      </c>
      <c r="J429">
        <v>6.8470000000000102</v>
      </c>
      <c r="K429">
        <v>17015.267105732801</v>
      </c>
      <c r="L429">
        <v>1329.3745720500001</v>
      </c>
      <c r="M429">
        <v>1858.75433493474</v>
      </c>
      <c r="N429">
        <v>0.92580958164566796</v>
      </c>
      <c r="O429">
        <v>0.19592161165559299</v>
      </c>
      <c r="P429">
        <v>6.8478472444090095E-4</v>
      </c>
      <c r="Q429">
        <v>12169.2592731972</v>
      </c>
      <c r="R429">
        <v>98.340999999999994</v>
      </c>
      <c r="S429">
        <v>65175.062532412703</v>
      </c>
      <c r="T429">
        <v>15.532687282008499</v>
      </c>
      <c r="U429">
        <v>13.518009498073001</v>
      </c>
      <c r="V429">
        <v>13.4765</v>
      </c>
      <c r="W429">
        <v>98.6439039847141</v>
      </c>
      <c r="X429">
        <v>0.10299643397668801</v>
      </c>
      <c r="Y429">
        <v>0.206867707780099</v>
      </c>
      <c r="Z429">
        <v>0.313367563710653</v>
      </c>
      <c r="AA429">
        <v>206.15551535439801</v>
      </c>
      <c r="AB429">
        <v>9.3286119301797203</v>
      </c>
      <c r="AC429">
        <v>1.38692715845812</v>
      </c>
      <c r="AD429">
        <v>3.8583179521553701</v>
      </c>
      <c r="AE429">
        <v>1.28237490942702</v>
      </c>
      <c r="AF429">
        <v>136.44999999999999</v>
      </c>
      <c r="AG429">
        <v>1.93128206822589E-2</v>
      </c>
      <c r="AH429">
        <v>7.5804999999999998</v>
      </c>
      <c r="AI429">
        <v>3.6205171587063298</v>
      </c>
      <c r="AJ429">
        <v>-148059.35750000001</v>
      </c>
      <c r="AK429">
        <v>0.64373608979840002</v>
      </c>
      <c r="AL429">
        <v>22619663.427000001</v>
      </c>
      <c r="AM429">
        <v>1329.3745720500001</v>
      </c>
    </row>
    <row r="430" spans="1:39" ht="15" x14ac:dyDescent="0.25">
      <c r="A430" t="s">
        <v>605</v>
      </c>
      <c r="B430">
        <v>-65881.25</v>
      </c>
      <c r="C430">
        <v>0.45829484728275399</v>
      </c>
      <c r="D430">
        <v>-25856.9</v>
      </c>
      <c r="E430">
        <v>7.7253775193524103E-3</v>
      </c>
      <c r="F430">
        <v>0.73375031934550805</v>
      </c>
      <c r="G430">
        <v>44.947368421052602</v>
      </c>
      <c r="H430">
        <v>27.476038549999998</v>
      </c>
      <c r="I430">
        <v>5.6725000000000003</v>
      </c>
      <c r="J430">
        <v>-8.4725000000000001</v>
      </c>
      <c r="K430">
        <v>17922.206657772</v>
      </c>
      <c r="L430">
        <v>1067.8127102000001</v>
      </c>
      <c r="M430">
        <v>1496.0418305690901</v>
      </c>
      <c r="N430">
        <v>0.93413679465678301</v>
      </c>
      <c r="O430">
        <v>0.18821336755053</v>
      </c>
      <c r="P430">
        <v>5.5250222662127705E-4</v>
      </c>
      <c r="Q430">
        <v>12792.128985270499</v>
      </c>
      <c r="R430">
        <v>84.867500000000007</v>
      </c>
      <c r="S430">
        <v>63986.960556161102</v>
      </c>
      <c r="T430">
        <v>14.991015406368801</v>
      </c>
      <c r="U430">
        <v>12.5821157710549</v>
      </c>
      <c r="V430">
        <v>11.563499999999999</v>
      </c>
      <c r="W430">
        <v>92.343383076058302</v>
      </c>
      <c r="X430">
        <v>0.104425726363316</v>
      </c>
      <c r="Y430">
        <v>0.20021880506282499</v>
      </c>
      <c r="Z430">
        <v>0.30813353571716001</v>
      </c>
      <c r="AA430">
        <v>220.91350641051801</v>
      </c>
      <c r="AB430">
        <v>9.5988082011325009</v>
      </c>
      <c r="AC430">
        <v>1.4370938990670601</v>
      </c>
      <c r="AD430">
        <v>4.2986928316395998</v>
      </c>
      <c r="AE430">
        <v>1.32012629271518</v>
      </c>
      <c r="AF430">
        <v>127.45</v>
      </c>
      <c r="AG430">
        <v>1.6857532825595399E-2</v>
      </c>
      <c r="AH430">
        <v>6.4349999999999996</v>
      </c>
      <c r="AI430">
        <v>3.7608644035232301</v>
      </c>
      <c r="AJ430">
        <v>-107478.474</v>
      </c>
      <c r="AK430">
        <v>0.67704028554484397</v>
      </c>
      <c r="AL430">
        <v>19137560.063999999</v>
      </c>
      <c r="AM430">
        <v>1067.8127102000001</v>
      </c>
    </row>
    <row r="431" spans="1:39" ht="15" x14ac:dyDescent="0.25">
      <c r="A431" t="s">
        <v>606</v>
      </c>
      <c r="B431">
        <v>568601.65</v>
      </c>
      <c r="C431">
        <v>0.60006524748603196</v>
      </c>
      <c r="D431">
        <v>581731.30000000005</v>
      </c>
      <c r="E431">
        <v>2.6779368730488798E-3</v>
      </c>
      <c r="F431">
        <v>0.703077719067707</v>
      </c>
      <c r="G431">
        <v>44.95</v>
      </c>
      <c r="H431">
        <v>9.4675391578947394</v>
      </c>
      <c r="I431">
        <v>0.05</v>
      </c>
      <c r="J431">
        <v>84.845500000000001</v>
      </c>
      <c r="K431">
        <v>14093.7574536296</v>
      </c>
      <c r="L431">
        <v>798.49876465</v>
      </c>
      <c r="M431">
        <v>908.030169694302</v>
      </c>
      <c r="N431">
        <v>0.19603420835423799</v>
      </c>
      <c r="O431">
        <v>0.101391064750722</v>
      </c>
      <c r="P431">
        <v>2.1422402585053301E-3</v>
      </c>
      <c r="Q431">
        <v>12393.6938348521</v>
      </c>
      <c r="R431">
        <v>53.387500000000003</v>
      </c>
      <c r="S431">
        <v>66636.5692062749</v>
      </c>
      <c r="T431">
        <v>17.155701240927201</v>
      </c>
      <c r="U431">
        <v>14.956661477874</v>
      </c>
      <c r="V431">
        <v>7.109</v>
      </c>
      <c r="W431">
        <v>112.322234442256</v>
      </c>
      <c r="X431">
        <v>0.11105035805182201</v>
      </c>
      <c r="Y431">
        <v>0.18882253691164999</v>
      </c>
      <c r="Z431">
        <v>0.30861154126044499</v>
      </c>
      <c r="AA431">
        <v>203.07182324956401</v>
      </c>
      <c r="AB431">
        <v>6.9564646357813604</v>
      </c>
      <c r="AC431">
        <v>1.2345851993739201</v>
      </c>
      <c r="AD431">
        <v>2.92123472889118</v>
      </c>
      <c r="AE431">
        <v>1.1653198622640899</v>
      </c>
      <c r="AF431">
        <v>61.5</v>
      </c>
      <c r="AG431">
        <v>1.82513315578662E-2</v>
      </c>
      <c r="AH431">
        <v>6.3550000000000004</v>
      </c>
      <c r="AI431">
        <v>5.0285376596690003</v>
      </c>
      <c r="AJ431">
        <v>-38575.442500000099</v>
      </c>
      <c r="AK431">
        <v>0.56917572228220403</v>
      </c>
      <c r="AL431">
        <v>11253847.915999999</v>
      </c>
      <c r="AM431">
        <v>798.49876465</v>
      </c>
    </row>
    <row r="432" spans="1:39" ht="15" x14ac:dyDescent="0.25">
      <c r="A432" t="s">
        <v>607</v>
      </c>
      <c r="B432">
        <v>491802.45</v>
      </c>
      <c r="C432">
        <v>0.61116560717156199</v>
      </c>
      <c r="D432">
        <v>485319.55</v>
      </c>
      <c r="E432">
        <v>1.44922728384086E-2</v>
      </c>
      <c r="F432">
        <v>0.669877741215263</v>
      </c>
      <c r="G432">
        <v>49.15</v>
      </c>
      <c r="H432">
        <v>20.953476800000001</v>
      </c>
      <c r="I432">
        <v>1.012</v>
      </c>
      <c r="J432">
        <v>63.963500000000003</v>
      </c>
      <c r="K432">
        <v>15457.5184111546</v>
      </c>
      <c r="L432">
        <v>895.43087449999996</v>
      </c>
      <c r="M432">
        <v>1077.6015118155201</v>
      </c>
      <c r="N432">
        <v>0.35806593125240699</v>
      </c>
      <c r="O432">
        <v>0.12802403648859201</v>
      </c>
      <c r="P432">
        <v>3.06132983356271E-3</v>
      </c>
      <c r="Q432">
        <v>12844.394775561101</v>
      </c>
      <c r="R432">
        <v>68.697500000000005</v>
      </c>
      <c r="S432">
        <v>63378.4436405983</v>
      </c>
      <c r="T432">
        <v>15.981658721205299</v>
      </c>
      <c r="U432">
        <v>13.034402627461001</v>
      </c>
      <c r="V432">
        <v>9.2870000000000008</v>
      </c>
      <c r="W432">
        <v>96.417667115322502</v>
      </c>
      <c r="X432">
        <v>0.113435305797196</v>
      </c>
      <c r="Y432">
        <v>0.18820086748353301</v>
      </c>
      <c r="Z432">
        <v>0.305740635994113</v>
      </c>
      <c r="AA432">
        <v>206.447426891801</v>
      </c>
      <c r="AB432">
        <v>8.3396561575986894</v>
      </c>
      <c r="AC432">
        <v>1.4711891686330301</v>
      </c>
      <c r="AD432">
        <v>3.4991545899207699</v>
      </c>
      <c r="AE432">
        <v>1.45242008588065</v>
      </c>
      <c r="AF432">
        <v>115.35</v>
      </c>
      <c r="AG432">
        <v>2.73497973213764E-2</v>
      </c>
      <c r="AH432">
        <v>4.484</v>
      </c>
      <c r="AI432">
        <v>5.2011090734186398</v>
      </c>
      <c r="AJ432">
        <v>-38106.601499999997</v>
      </c>
      <c r="AK432">
        <v>0.51699164163428402</v>
      </c>
      <c r="AL432">
        <v>13841139.228499999</v>
      </c>
      <c r="AM432">
        <v>895.43087449999996</v>
      </c>
    </row>
    <row r="433" spans="1:39" ht="15" x14ac:dyDescent="0.25">
      <c r="A433" t="s">
        <v>608</v>
      </c>
      <c r="B433">
        <v>935073.85</v>
      </c>
      <c r="C433">
        <v>0.54519112108657697</v>
      </c>
      <c r="D433">
        <v>934296.3</v>
      </c>
      <c r="E433">
        <v>1.1113598721006E-3</v>
      </c>
      <c r="F433">
        <v>0.69348359298005902</v>
      </c>
      <c r="G433">
        <v>69.05</v>
      </c>
      <c r="H433">
        <v>11.555592000000001</v>
      </c>
      <c r="I433">
        <v>0.25</v>
      </c>
      <c r="J433">
        <v>78.722999999999999</v>
      </c>
      <c r="K433">
        <v>13851.003774602899</v>
      </c>
      <c r="L433">
        <v>963.2868995</v>
      </c>
      <c r="M433">
        <v>1112.5967297116799</v>
      </c>
      <c r="N433">
        <v>0.236791997813316</v>
      </c>
      <c r="O433">
        <v>0.117761661981369</v>
      </c>
      <c r="P433">
        <v>2.7275182516898699E-3</v>
      </c>
      <c r="Q433">
        <v>11992.2071714677</v>
      </c>
      <c r="R433">
        <v>62.774999999999999</v>
      </c>
      <c r="S433">
        <v>66206.315459976104</v>
      </c>
      <c r="T433">
        <v>16.488251692552801</v>
      </c>
      <c r="U433">
        <v>15.3450720748706</v>
      </c>
      <c r="V433">
        <v>8.6660000000000004</v>
      </c>
      <c r="W433">
        <v>111.157038945303</v>
      </c>
      <c r="X433">
        <v>0.11187727107239399</v>
      </c>
      <c r="Y433">
        <v>0.165830711007528</v>
      </c>
      <c r="Z433">
        <v>0.30634274819666502</v>
      </c>
      <c r="AA433">
        <v>194.17008587689199</v>
      </c>
      <c r="AB433">
        <v>7.4639187747104296</v>
      </c>
      <c r="AC433">
        <v>1.32560518654951</v>
      </c>
      <c r="AD433">
        <v>2.9362633960912401</v>
      </c>
      <c r="AE433">
        <v>1.15860688255527</v>
      </c>
      <c r="AF433">
        <v>76.650000000000006</v>
      </c>
      <c r="AG433">
        <v>2.7568623039722701E-2</v>
      </c>
      <c r="AH433">
        <v>6.7305000000000001</v>
      </c>
      <c r="AI433">
        <v>4.3453440498146501</v>
      </c>
      <c r="AJ433">
        <v>-30108.482499999998</v>
      </c>
      <c r="AK433">
        <v>0.55078952450067398</v>
      </c>
      <c r="AL433">
        <v>13342490.481000001</v>
      </c>
      <c r="AM433">
        <v>963.2868995</v>
      </c>
    </row>
    <row r="434" spans="1:39" ht="15" x14ac:dyDescent="0.25">
      <c r="A434" t="s">
        <v>609</v>
      </c>
      <c r="B434">
        <v>514861.35</v>
      </c>
      <c r="C434">
        <v>0.52107219637907798</v>
      </c>
      <c r="D434">
        <v>469357.75</v>
      </c>
      <c r="E434">
        <v>2.96832708125342E-3</v>
      </c>
      <c r="F434">
        <v>0.68827521653421098</v>
      </c>
      <c r="G434">
        <v>53.95</v>
      </c>
      <c r="H434">
        <v>14.094931450000001</v>
      </c>
      <c r="I434">
        <v>0.68899999999999995</v>
      </c>
      <c r="J434">
        <v>93.018500000000003</v>
      </c>
      <c r="K434">
        <v>14256.8411459006</v>
      </c>
      <c r="L434">
        <v>878.43284770000002</v>
      </c>
      <c r="M434">
        <v>1015.20258398805</v>
      </c>
      <c r="N434">
        <v>0.24034002878282801</v>
      </c>
      <c r="O434">
        <v>0.115696720945833</v>
      </c>
      <c r="P434">
        <v>1.96992052896339E-3</v>
      </c>
      <c r="Q434">
        <v>12336.136417031999</v>
      </c>
      <c r="R434">
        <v>59.124499999999998</v>
      </c>
      <c r="S434">
        <v>66338.485906857604</v>
      </c>
      <c r="T434">
        <v>16.657223316899099</v>
      </c>
      <c r="U434">
        <v>14.8573408265609</v>
      </c>
      <c r="V434">
        <v>7.9085000000000001</v>
      </c>
      <c r="W434">
        <v>111.07452079408201</v>
      </c>
      <c r="X434">
        <v>0.112297265226418</v>
      </c>
      <c r="Y434">
        <v>0.18621371722622701</v>
      </c>
      <c r="Z434">
        <v>0.30553066024960801</v>
      </c>
      <c r="AA434">
        <v>189.243663229649</v>
      </c>
      <c r="AB434">
        <v>7.7998326494237</v>
      </c>
      <c r="AC434">
        <v>1.37521331634162</v>
      </c>
      <c r="AD434">
        <v>2.9901744187620301</v>
      </c>
      <c r="AE434">
        <v>1.20160904446956</v>
      </c>
      <c r="AF434">
        <v>72.25</v>
      </c>
      <c r="AG434">
        <v>2.4370710905292001E-2</v>
      </c>
      <c r="AH434">
        <v>6.1985000000000001</v>
      </c>
      <c r="AI434">
        <v>4.8535623471345097</v>
      </c>
      <c r="AJ434">
        <v>-28087.138499999899</v>
      </c>
      <c r="AK434">
        <v>0.51938580934233403</v>
      </c>
      <c r="AL434">
        <v>12523677.567</v>
      </c>
      <c r="AM434">
        <v>878.43284770000002</v>
      </c>
    </row>
    <row r="435" spans="1:39" ht="15" x14ac:dyDescent="0.25">
      <c r="A435" t="s">
        <v>610</v>
      </c>
      <c r="B435">
        <v>827702.75</v>
      </c>
      <c r="C435">
        <v>0.54302396391343</v>
      </c>
      <c r="D435">
        <v>448544.55</v>
      </c>
      <c r="E435">
        <v>8.4159112598280398E-4</v>
      </c>
      <c r="F435">
        <v>0.70579037340436401</v>
      </c>
      <c r="G435">
        <v>115.4</v>
      </c>
      <c r="H435">
        <v>48.260724349999997</v>
      </c>
      <c r="I435">
        <v>2.0724999999999998</v>
      </c>
      <c r="J435">
        <v>56.605499999999999</v>
      </c>
      <c r="K435">
        <v>14543.912352226</v>
      </c>
      <c r="L435">
        <v>1698.8557397500001</v>
      </c>
      <c r="M435">
        <v>2003.7130551642199</v>
      </c>
      <c r="N435">
        <v>0.27318326703142898</v>
      </c>
      <c r="O435">
        <v>0.12566215559386801</v>
      </c>
      <c r="P435">
        <v>1.49455668635739E-2</v>
      </c>
      <c r="Q435">
        <v>12331.111440492699</v>
      </c>
      <c r="R435">
        <v>110.036</v>
      </c>
      <c r="S435">
        <v>68888.651845759596</v>
      </c>
      <c r="T435">
        <v>16.630920789559799</v>
      </c>
      <c r="U435">
        <v>15.4390902954488</v>
      </c>
      <c r="V435">
        <v>12.609</v>
      </c>
      <c r="W435">
        <v>134.73358234197801</v>
      </c>
      <c r="X435">
        <v>0.10971490774096899</v>
      </c>
      <c r="Y435">
        <v>0.17456548245176401</v>
      </c>
      <c r="Z435">
        <v>0.28883620511700098</v>
      </c>
      <c r="AA435">
        <v>178.95772012092101</v>
      </c>
      <c r="AB435">
        <v>8.3485972935960309</v>
      </c>
      <c r="AC435">
        <v>1.4131093434106301</v>
      </c>
      <c r="AD435">
        <v>3.34063966632826</v>
      </c>
      <c r="AE435">
        <v>1.19272902999657</v>
      </c>
      <c r="AF435">
        <v>79.55</v>
      </c>
      <c r="AG435">
        <v>6.0103088842365697E-2</v>
      </c>
      <c r="AH435">
        <v>14.368499999999999</v>
      </c>
      <c r="AI435">
        <v>4.7981694654987397</v>
      </c>
      <c r="AJ435">
        <v>-1374.7515000000101</v>
      </c>
      <c r="AK435">
        <v>0.437874959882325</v>
      </c>
      <c r="AL435">
        <v>24708008.978</v>
      </c>
      <c r="AM435">
        <v>1698.8557397500001</v>
      </c>
    </row>
    <row r="436" spans="1:39" ht="15" x14ac:dyDescent="0.25">
      <c r="A436" t="s">
        <v>611</v>
      </c>
      <c r="B436">
        <v>627044.94999999995</v>
      </c>
      <c r="C436">
        <v>0.480041511391678</v>
      </c>
      <c r="D436">
        <v>684718.4</v>
      </c>
      <c r="E436">
        <v>5.3213936064595299E-3</v>
      </c>
      <c r="F436">
        <v>0.70024695879661003</v>
      </c>
      <c r="G436">
        <v>80.400000000000006</v>
      </c>
      <c r="H436">
        <v>17.4611281</v>
      </c>
      <c r="I436">
        <v>1.55</v>
      </c>
      <c r="J436">
        <v>95.269000000000005</v>
      </c>
      <c r="K436">
        <v>13352.3894945093</v>
      </c>
      <c r="L436">
        <v>1191.36773965</v>
      </c>
      <c r="M436">
        <v>1395.5165999798401</v>
      </c>
      <c r="N436">
        <v>0.27515796306210599</v>
      </c>
      <c r="O436">
        <v>0.120981203916386</v>
      </c>
      <c r="P436">
        <v>2.5207141338930801E-3</v>
      </c>
      <c r="Q436">
        <v>11399.080520597099</v>
      </c>
      <c r="R436">
        <v>77.203999999999994</v>
      </c>
      <c r="S436">
        <v>64833.061227397498</v>
      </c>
      <c r="T436">
        <v>15.611885394539099</v>
      </c>
      <c r="U436">
        <v>15.431425051163099</v>
      </c>
      <c r="V436">
        <v>10.6785</v>
      </c>
      <c r="W436">
        <v>111.566956000375</v>
      </c>
      <c r="X436">
        <v>0.11275601538041399</v>
      </c>
      <c r="Y436">
        <v>0.151811578895443</v>
      </c>
      <c r="Z436">
        <v>0.28788351150036301</v>
      </c>
      <c r="AA436">
        <v>180.99088369083</v>
      </c>
      <c r="AB436">
        <v>7.5671224389187399</v>
      </c>
      <c r="AC436">
        <v>1.43559616225634</v>
      </c>
      <c r="AD436">
        <v>3.12214117500291</v>
      </c>
      <c r="AE436">
        <v>1.2477029587522099</v>
      </c>
      <c r="AF436">
        <v>91.5</v>
      </c>
      <c r="AG436">
        <v>1.80544088879389E-2</v>
      </c>
      <c r="AH436">
        <v>7.1195000000000004</v>
      </c>
      <c r="AI436">
        <v>4.1625620457716703</v>
      </c>
      <c r="AJ436">
        <v>-40183.414499999999</v>
      </c>
      <c r="AK436">
        <v>0.55610802997007802</v>
      </c>
      <c r="AL436">
        <v>15907606.091</v>
      </c>
      <c r="AM436">
        <v>1191.36773965</v>
      </c>
    </row>
    <row r="437" spans="1:39" ht="15" x14ac:dyDescent="0.25">
      <c r="A437" t="s">
        <v>612</v>
      </c>
      <c r="B437">
        <v>890093.45</v>
      </c>
      <c r="C437">
        <v>0.68506868328905601</v>
      </c>
      <c r="D437">
        <v>787077.9</v>
      </c>
      <c r="E437">
        <v>2.5068463153078199E-3</v>
      </c>
      <c r="F437">
        <v>0.658237016877121</v>
      </c>
      <c r="G437">
        <v>36.25</v>
      </c>
      <c r="H437">
        <v>10.787665799999999</v>
      </c>
      <c r="I437">
        <v>0.436</v>
      </c>
      <c r="J437">
        <v>78.94</v>
      </c>
      <c r="K437">
        <v>15052.378691228299</v>
      </c>
      <c r="L437">
        <v>639.87182504999998</v>
      </c>
      <c r="M437">
        <v>745.40661343577801</v>
      </c>
      <c r="N437">
        <v>0.23211309481925399</v>
      </c>
      <c r="O437">
        <v>0.12028146807993299</v>
      </c>
      <c r="P437">
        <v>1.7644459496427699E-3</v>
      </c>
      <c r="Q437">
        <v>12921.260491781</v>
      </c>
      <c r="R437">
        <v>47.058500000000002</v>
      </c>
      <c r="S437">
        <v>62975.707481113903</v>
      </c>
      <c r="T437">
        <v>16.970366671270899</v>
      </c>
      <c r="U437">
        <v>13.597369764229599</v>
      </c>
      <c r="V437">
        <v>6.6144999999999996</v>
      </c>
      <c r="W437">
        <v>96.737746624839403</v>
      </c>
      <c r="X437">
        <v>0.111333847161851</v>
      </c>
      <c r="Y437">
        <v>0.19101206628140399</v>
      </c>
      <c r="Z437">
        <v>0.30741931570345898</v>
      </c>
      <c r="AA437">
        <v>222.925817977458</v>
      </c>
      <c r="AB437">
        <v>7.4095095130217601</v>
      </c>
      <c r="AC437">
        <v>1.31386717417738</v>
      </c>
      <c r="AD437">
        <v>3.0333678084489399</v>
      </c>
      <c r="AE437">
        <v>1.1953339336912301</v>
      </c>
      <c r="AF437">
        <v>63.05</v>
      </c>
      <c r="AG437">
        <v>2.9070612095048999E-2</v>
      </c>
      <c r="AH437">
        <v>5.1029999999999998</v>
      </c>
      <c r="AI437">
        <v>4.8139223366372796</v>
      </c>
      <c r="AJ437">
        <v>-27950.572499999998</v>
      </c>
      <c r="AK437">
        <v>0.57117906208845803</v>
      </c>
      <c r="AL437">
        <v>9631593.0244999994</v>
      </c>
      <c r="AM437">
        <v>639.87182504999998</v>
      </c>
    </row>
    <row r="438" spans="1:39" ht="15" x14ac:dyDescent="0.25">
      <c r="A438" t="s">
        <v>613</v>
      </c>
      <c r="B438">
        <v>448445.65</v>
      </c>
      <c r="C438">
        <v>0.49829697742038698</v>
      </c>
      <c r="D438">
        <v>372967.1</v>
      </c>
      <c r="E438">
        <v>5.2926102982062797E-3</v>
      </c>
      <c r="F438">
        <v>0.72287446048432902</v>
      </c>
      <c r="G438">
        <v>91.75</v>
      </c>
      <c r="H438">
        <v>40.324664849999998</v>
      </c>
      <c r="I438">
        <v>4.1055000000000001</v>
      </c>
      <c r="J438">
        <v>30.243500000000001</v>
      </c>
      <c r="K438">
        <v>15835.623757228501</v>
      </c>
      <c r="L438">
        <v>1363.3247859999999</v>
      </c>
      <c r="M438">
        <v>1689.3970925696401</v>
      </c>
      <c r="N438">
        <v>0.49967039068414598</v>
      </c>
      <c r="O438">
        <v>0.15955950073954001</v>
      </c>
      <c r="P438">
        <v>1.6708570645762499E-3</v>
      </c>
      <c r="Q438">
        <v>12779.173389698501</v>
      </c>
      <c r="R438">
        <v>98.1845</v>
      </c>
      <c r="S438">
        <v>65246.209778529199</v>
      </c>
      <c r="T438">
        <v>15.4774939017869</v>
      </c>
      <c r="U438">
        <v>13.885336137577699</v>
      </c>
      <c r="V438">
        <v>13.106</v>
      </c>
      <c r="W438">
        <v>104.02295025179301</v>
      </c>
      <c r="X438">
        <v>0.110619193554817</v>
      </c>
      <c r="Y438">
        <v>0.19947436825676801</v>
      </c>
      <c r="Z438">
        <v>0.31610466374927298</v>
      </c>
      <c r="AA438">
        <v>209.130614309832</v>
      </c>
      <c r="AB438">
        <v>8.8988674014982507</v>
      </c>
      <c r="AC438">
        <v>1.3379681298236401</v>
      </c>
      <c r="AD438">
        <v>3.3548570294685001</v>
      </c>
      <c r="AE438">
        <v>1.56560723421449</v>
      </c>
      <c r="AF438">
        <v>188.15</v>
      </c>
      <c r="AG438">
        <v>9.3562137033662892E-3</v>
      </c>
      <c r="AH438">
        <v>4.9749999999999996</v>
      </c>
      <c r="AI438">
        <v>4.6385786693014603</v>
      </c>
      <c r="AJ438">
        <v>-18764.831500000098</v>
      </c>
      <c r="AK438">
        <v>0.51770801346427398</v>
      </c>
      <c r="AL438">
        <v>21589098.370000001</v>
      </c>
      <c r="AM438">
        <v>1363.3247859999999</v>
      </c>
    </row>
    <row r="439" spans="1:39" ht="15" x14ac:dyDescent="0.25">
      <c r="A439" t="s">
        <v>615</v>
      </c>
      <c r="B439">
        <v>738737.14285714296</v>
      </c>
      <c r="C439">
        <v>0.46312201433919198</v>
      </c>
      <c r="D439">
        <v>766704.47619047598</v>
      </c>
      <c r="E439">
        <v>1.2142066954383001E-3</v>
      </c>
      <c r="F439">
        <v>0.72207845328415299</v>
      </c>
      <c r="G439">
        <v>68.210526315789494</v>
      </c>
      <c r="H439">
        <v>49.048852476190497</v>
      </c>
      <c r="I439">
        <v>4.0833333333333304</v>
      </c>
      <c r="J439">
        <v>32.594285714285697</v>
      </c>
      <c r="K439">
        <v>13984.0434855936</v>
      </c>
      <c r="L439">
        <v>1482.22417666667</v>
      </c>
      <c r="M439">
        <v>1785.50716684637</v>
      </c>
      <c r="N439">
        <v>0.36341793335135902</v>
      </c>
      <c r="O439">
        <v>0.133891898585249</v>
      </c>
      <c r="P439">
        <v>5.8192768951856504E-3</v>
      </c>
      <c r="Q439">
        <v>11608.739369282101</v>
      </c>
      <c r="R439">
        <v>98.054285714285697</v>
      </c>
      <c r="S439">
        <v>66853.637911943806</v>
      </c>
      <c r="T439">
        <v>16.187340345969702</v>
      </c>
      <c r="U439">
        <v>15.1163630010587</v>
      </c>
      <c r="V439">
        <v>11.502857142857099</v>
      </c>
      <c r="W439">
        <v>128.857044667991</v>
      </c>
      <c r="X439">
        <v>0.110604713594045</v>
      </c>
      <c r="Y439">
        <v>0.17982186435268699</v>
      </c>
      <c r="Z439">
        <v>0.29514199757451598</v>
      </c>
      <c r="AA439">
        <v>176.00473686588899</v>
      </c>
      <c r="AB439">
        <v>8.1359539617789594</v>
      </c>
      <c r="AC439">
        <v>1.3936586365335599</v>
      </c>
      <c r="AD439">
        <v>3.7530443293429099</v>
      </c>
      <c r="AE439">
        <v>1.0955443903579001</v>
      </c>
      <c r="AF439">
        <v>46.714285714285701</v>
      </c>
      <c r="AG439">
        <v>2.9985400493326899E-2</v>
      </c>
      <c r="AH439">
        <v>20.120952380952399</v>
      </c>
      <c r="AI439">
        <v>4.2835491292542303</v>
      </c>
      <c r="AJ439">
        <v>22926.681904761899</v>
      </c>
      <c r="AK439">
        <v>0.452496369145307</v>
      </c>
      <c r="AL439">
        <v>20727487.3419048</v>
      </c>
      <c r="AM439">
        <v>1482.22417666667</v>
      </c>
    </row>
    <row r="440" spans="1:39" ht="15" x14ac:dyDescent="0.25">
      <c r="A440" t="s">
        <v>616</v>
      </c>
      <c r="B440">
        <v>947310.66666666698</v>
      </c>
      <c r="C440">
        <v>0.47571889952719199</v>
      </c>
      <c r="D440">
        <v>971903.33333333302</v>
      </c>
      <c r="E440">
        <v>9.5133070753789708E-3</v>
      </c>
      <c r="F440">
        <v>0.647764115695733</v>
      </c>
      <c r="G440">
        <v>19.1666666666667</v>
      </c>
      <c r="H440">
        <v>27.839505500000001</v>
      </c>
      <c r="I440">
        <v>14.8616666666667</v>
      </c>
      <c r="J440">
        <v>111.908333333333</v>
      </c>
      <c r="K440">
        <v>16739.172681285199</v>
      </c>
      <c r="L440">
        <v>599.16030883333303</v>
      </c>
      <c r="M440">
        <v>807.29405356314101</v>
      </c>
      <c r="N440">
        <v>0.88274349179860401</v>
      </c>
      <c r="O440">
        <v>0.16737184610120001</v>
      </c>
      <c r="P440">
        <v>2.1342935234756701E-2</v>
      </c>
      <c r="Q440">
        <v>12423.5374075487</v>
      </c>
      <c r="R440">
        <v>47.381666666666703</v>
      </c>
      <c r="S440">
        <v>61611.099124133798</v>
      </c>
      <c r="T440">
        <v>15.389215237961199</v>
      </c>
      <c r="U440">
        <v>12.6454038235605</v>
      </c>
      <c r="V440">
        <v>7.5949999999999998</v>
      </c>
      <c r="W440">
        <v>78.888783256528399</v>
      </c>
      <c r="X440">
        <v>0.112446075317215</v>
      </c>
      <c r="Y440">
        <v>0.19105007898152501</v>
      </c>
      <c r="Z440">
        <v>0.31104390964465001</v>
      </c>
      <c r="AA440">
        <v>281.36014827415198</v>
      </c>
      <c r="AB440">
        <v>5.8825945175332404</v>
      </c>
      <c r="AC440">
        <v>1.45705255373567</v>
      </c>
      <c r="AD440">
        <v>2.85510952773117</v>
      </c>
      <c r="AE440">
        <v>1.0474201359355599</v>
      </c>
      <c r="AF440">
        <v>21.5</v>
      </c>
      <c r="AG440">
        <v>9.8864113380556194E-3</v>
      </c>
      <c r="AH440">
        <v>13.12</v>
      </c>
      <c r="AI440">
        <v>4.6770427311065399</v>
      </c>
      <c r="AJ440">
        <v>-42771.804000000098</v>
      </c>
      <c r="AK440">
        <v>0.58094883180639101</v>
      </c>
      <c r="AL440">
        <v>10029447.8733333</v>
      </c>
      <c r="AM440">
        <v>599.16030883333303</v>
      </c>
    </row>
    <row r="441" spans="1:39" ht="15" x14ac:dyDescent="0.25">
      <c r="A441" t="s">
        <v>617</v>
      </c>
      <c r="B441">
        <v>1476317.45</v>
      </c>
      <c r="C441">
        <v>0.39248928864619698</v>
      </c>
      <c r="D441">
        <v>1406303.15</v>
      </c>
      <c r="E441">
        <v>4.31630925218495E-3</v>
      </c>
      <c r="F441">
        <v>0.74611831090721303</v>
      </c>
      <c r="G441">
        <v>66.1875</v>
      </c>
      <c r="H441">
        <v>445.36524885</v>
      </c>
      <c r="I441">
        <v>237.1155</v>
      </c>
      <c r="J441">
        <v>-242.8725</v>
      </c>
      <c r="K441">
        <v>19069.219187258801</v>
      </c>
      <c r="L441">
        <v>2629.79991905</v>
      </c>
      <c r="M441">
        <v>3813.3617132903601</v>
      </c>
      <c r="N441">
        <v>0.79501814284611705</v>
      </c>
      <c r="O441">
        <v>0.171679455394879</v>
      </c>
      <c r="P441">
        <v>4.0796221006332803E-2</v>
      </c>
      <c r="Q441">
        <v>13150.662026165301</v>
      </c>
      <c r="R441">
        <v>204.28450000000001</v>
      </c>
      <c r="S441">
        <v>65532.568192887898</v>
      </c>
      <c r="T441">
        <v>13.5891367186448</v>
      </c>
      <c r="U441">
        <v>12.8732229760457</v>
      </c>
      <c r="V441">
        <v>33.340000000000003</v>
      </c>
      <c r="W441">
        <v>78.878221927114595</v>
      </c>
      <c r="X441">
        <v>0.116262728302374</v>
      </c>
      <c r="Y441">
        <v>0.17293630288587</v>
      </c>
      <c r="Z441">
        <v>0.29374999011702302</v>
      </c>
      <c r="AA441">
        <v>212.91566553940299</v>
      </c>
      <c r="AB441">
        <v>11.095385791433699</v>
      </c>
      <c r="AC441">
        <v>1.6296103866299401</v>
      </c>
      <c r="AD441">
        <v>4.2617040790776501</v>
      </c>
      <c r="AE441">
        <v>0.93257052256716599</v>
      </c>
      <c r="AF441">
        <v>22.85</v>
      </c>
      <c r="AG441">
        <v>9.6603256695780695E-2</v>
      </c>
      <c r="AH441">
        <v>101.4</v>
      </c>
      <c r="AI441">
        <v>3.97034985359823</v>
      </c>
      <c r="AJ441">
        <v>-31176.7489999998</v>
      </c>
      <c r="AK441">
        <v>0.67747232546507397</v>
      </c>
      <c r="AL441">
        <v>50148231.075000003</v>
      </c>
      <c r="AM441">
        <v>2629.79991905</v>
      </c>
    </row>
    <row r="442" spans="1:39" ht="15" x14ac:dyDescent="0.25">
      <c r="A442" t="s">
        <v>618</v>
      </c>
      <c r="B442">
        <v>1945767.05</v>
      </c>
      <c r="C442">
        <v>0.482490481038295</v>
      </c>
      <c r="D442">
        <v>1988781.25</v>
      </c>
      <c r="E442">
        <v>1.1390431607058099E-3</v>
      </c>
      <c r="F442">
        <v>0.76017398244699397</v>
      </c>
      <c r="G442">
        <v>134.894736842105</v>
      </c>
      <c r="H442">
        <v>240.87472195000001</v>
      </c>
      <c r="I442">
        <v>37.67</v>
      </c>
      <c r="J442">
        <v>-70.303000000000097</v>
      </c>
      <c r="K442">
        <v>14703.115452800001</v>
      </c>
      <c r="L442">
        <v>3998.9019862999999</v>
      </c>
      <c r="M442">
        <v>5293.1691586601901</v>
      </c>
      <c r="N442">
        <v>0.633199017286452</v>
      </c>
      <c r="O442">
        <v>0.18339830958912101</v>
      </c>
      <c r="P442">
        <v>2.7959596254933598E-2</v>
      </c>
      <c r="Q442">
        <v>11107.9611904719</v>
      </c>
      <c r="R442">
        <v>263.90449999999998</v>
      </c>
      <c r="S442">
        <v>70690.886824589994</v>
      </c>
      <c r="T442">
        <v>14.649996494944199</v>
      </c>
      <c r="U442">
        <v>15.152837432859201</v>
      </c>
      <c r="V442">
        <v>28.571000000000002</v>
      </c>
      <c r="W442">
        <v>139.963668975535</v>
      </c>
      <c r="X442">
        <v>0.111954588962076</v>
      </c>
      <c r="Y442">
        <v>0.16989558948245301</v>
      </c>
      <c r="Z442">
        <v>0.28627470889829199</v>
      </c>
      <c r="AA442">
        <v>170.38490874101799</v>
      </c>
      <c r="AB442">
        <v>7.9020249546288497</v>
      </c>
      <c r="AC442">
        <v>1.27124912792944</v>
      </c>
      <c r="AD442">
        <v>4.03226159130101</v>
      </c>
      <c r="AE442">
        <v>1.05286453200375</v>
      </c>
      <c r="AF442">
        <v>22.85</v>
      </c>
      <c r="AG442">
        <v>6.2475242566362103E-2</v>
      </c>
      <c r="AH442">
        <v>92.283000000000001</v>
      </c>
      <c r="AI442">
        <v>4.0274614484796896</v>
      </c>
      <c r="AJ442">
        <v>24953.313999999798</v>
      </c>
      <c r="AK442">
        <v>0.48747416054889198</v>
      </c>
      <c r="AL442">
        <v>58796317.589000002</v>
      </c>
      <c r="AM442">
        <v>3998.9019862999999</v>
      </c>
    </row>
    <row r="443" spans="1:39" ht="15" x14ac:dyDescent="0.25">
      <c r="A443" t="s">
        <v>619</v>
      </c>
      <c r="B443">
        <v>903610.2</v>
      </c>
      <c r="C443">
        <v>0.47688594580453703</v>
      </c>
      <c r="D443">
        <v>876208.35</v>
      </c>
      <c r="E443">
        <v>6.9198907780533099E-3</v>
      </c>
      <c r="F443">
        <v>0.69611650896005595</v>
      </c>
      <c r="G443">
        <v>58.631578947368403</v>
      </c>
      <c r="H443">
        <v>43.569075550000001</v>
      </c>
      <c r="I443">
        <v>4.8650000000000002</v>
      </c>
      <c r="J443">
        <v>7.7089999999999899</v>
      </c>
      <c r="K443">
        <v>14626.9557992767</v>
      </c>
      <c r="L443">
        <v>1150.9619407499999</v>
      </c>
      <c r="M443">
        <v>1462.5523696559401</v>
      </c>
      <c r="N443">
        <v>0.50063437812246403</v>
      </c>
      <c r="O443">
        <v>0.15597722178634099</v>
      </c>
      <c r="P443">
        <v>3.7147962053496802E-3</v>
      </c>
      <c r="Q443">
        <v>11510.7464069546</v>
      </c>
      <c r="R443">
        <v>83.628</v>
      </c>
      <c r="S443">
        <v>62611.069534127302</v>
      </c>
      <c r="T443">
        <v>16.639163916391599</v>
      </c>
      <c r="U443">
        <v>13.762877753264499</v>
      </c>
      <c r="V443">
        <v>9.4815000000000005</v>
      </c>
      <c r="W443">
        <v>121.390280098086</v>
      </c>
      <c r="X443">
        <v>0.116197186254236</v>
      </c>
      <c r="Y443">
        <v>0.18936871676783901</v>
      </c>
      <c r="Z443">
        <v>0.310436164704947</v>
      </c>
      <c r="AA443">
        <v>222.328767737753</v>
      </c>
      <c r="AB443">
        <v>7.1922796027776599</v>
      </c>
      <c r="AC443">
        <v>1.4335830884871501</v>
      </c>
      <c r="AD443">
        <v>3.33780082179217</v>
      </c>
      <c r="AE443">
        <v>1.0973562058720401</v>
      </c>
      <c r="AF443">
        <v>48.35</v>
      </c>
      <c r="AG443">
        <v>2.65856401128827E-2</v>
      </c>
      <c r="AH443">
        <v>13.8925</v>
      </c>
      <c r="AI443">
        <v>4.6305825106765797</v>
      </c>
      <c r="AJ443">
        <v>-73122.755000000005</v>
      </c>
      <c r="AK443">
        <v>0.48306694338160899</v>
      </c>
      <c r="AL443">
        <v>16835069.434</v>
      </c>
      <c r="AM443">
        <v>1150.9619407499999</v>
      </c>
    </row>
    <row r="444" spans="1:39" ht="15" x14ac:dyDescent="0.25">
      <c r="A444" t="s">
        <v>620</v>
      </c>
      <c r="B444">
        <v>2726776.35</v>
      </c>
      <c r="C444">
        <v>0.42129630466062701</v>
      </c>
      <c r="D444">
        <v>2737027.7</v>
      </c>
      <c r="E444">
        <v>3.54501783442148E-3</v>
      </c>
      <c r="F444">
        <v>0.763024109461101</v>
      </c>
      <c r="G444">
        <v>154.44999999999999</v>
      </c>
      <c r="H444">
        <v>163.86086040000001</v>
      </c>
      <c r="I444">
        <v>17.891500000000001</v>
      </c>
      <c r="J444">
        <v>-47.340499999999999</v>
      </c>
      <c r="K444">
        <v>14188.6091502898</v>
      </c>
      <c r="L444">
        <v>4431.5806137500003</v>
      </c>
      <c r="M444">
        <v>5709.9094261486898</v>
      </c>
      <c r="N444">
        <v>0.458653083471735</v>
      </c>
      <c r="O444">
        <v>0.154668680498174</v>
      </c>
      <c r="P444">
        <v>5.4781901122761698E-2</v>
      </c>
      <c r="Q444">
        <v>11012.0775223769</v>
      </c>
      <c r="R444">
        <v>277.98899999999998</v>
      </c>
      <c r="S444">
        <v>74027.021934321194</v>
      </c>
      <c r="T444">
        <v>15.0236160423614</v>
      </c>
      <c r="U444">
        <v>15.941568241009501</v>
      </c>
      <c r="V444">
        <v>31.911000000000001</v>
      </c>
      <c r="W444">
        <v>138.87313508664701</v>
      </c>
      <c r="X444">
        <v>0.118588579692973</v>
      </c>
      <c r="Y444">
        <v>0.15797641956790401</v>
      </c>
      <c r="Z444">
        <v>0.28257996680823699</v>
      </c>
      <c r="AA444">
        <v>163.65554713136399</v>
      </c>
      <c r="AB444">
        <v>7.3231091195448803</v>
      </c>
      <c r="AC444">
        <v>1.2533653426339999</v>
      </c>
      <c r="AD444">
        <v>3.7338395993672502</v>
      </c>
      <c r="AE444">
        <v>1.0071145638808401</v>
      </c>
      <c r="AF444">
        <v>31.35</v>
      </c>
      <c r="AG444">
        <v>6.9967522556696707E-2</v>
      </c>
      <c r="AH444">
        <v>80.797499999999999</v>
      </c>
      <c r="AI444">
        <v>4.18627372573523</v>
      </c>
      <c r="AJ444">
        <v>169210.413</v>
      </c>
      <c r="AK444">
        <v>0.46552821964522501</v>
      </c>
      <c r="AL444">
        <v>62877965.2465</v>
      </c>
      <c r="AM444">
        <v>4431.5806137500003</v>
      </c>
    </row>
    <row r="445" spans="1:39" ht="15" x14ac:dyDescent="0.25">
      <c r="A445" t="s">
        <v>621</v>
      </c>
      <c r="B445">
        <v>1364575.15</v>
      </c>
      <c r="C445">
        <v>0.41462836848372597</v>
      </c>
      <c r="D445">
        <v>1259229.55</v>
      </c>
      <c r="E445">
        <v>4.6818701446649097E-3</v>
      </c>
      <c r="F445">
        <v>0.71268232973553003</v>
      </c>
      <c r="G445">
        <v>66.8</v>
      </c>
      <c r="H445">
        <v>295.30314594999999</v>
      </c>
      <c r="I445">
        <v>136.85550000000001</v>
      </c>
      <c r="J445">
        <v>-152.2955</v>
      </c>
      <c r="K445">
        <v>17851.054436218401</v>
      </c>
      <c r="L445">
        <v>2530.6227143000001</v>
      </c>
      <c r="M445">
        <v>3673.9408886768501</v>
      </c>
      <c r="N445">
        <v>0.85324737589233002</v>
      </c>
      <c r="O445">
        <v>0.171941556890814</v>
      </c>
      <c r="P445">
        <v>2.8725650227994601E-2</v>
      </c>
      <c r="Q445">
        <v>12295.865720030501</v>
      </c>
      <c r="R445">
        <v>188.23</v>
      </c>
      <c r="S445">
        <v>66187.314067895699</v>
      </c>
      <c r="T445">
        <v>14.267385645221299</v>
      </c>
      <c r="U445">
        <v>13.444311290973801</v>
      </c>
      <c r="V445">
        <v>26.126000000000001</v>
      </c>
      <c r="W445">
        <v>96.862233571920697</v>
      </c>
      <c r="X445">
        <v>0.11171595396378101</v>
      </c>
      <c r="Y445">
        <v>0.18209427566515499</v>
      </c>
      <c r="Z445">
        <v>0.29753395622731599</v>
      </c>
      <c r="AA445">
        <v>211.287046851589</v>
      </c>
      <c r="AB445">
        <v>11.8130711641448</v>
      </c>
      <c r="AC445">
        <v>1.58009886703979</v>
      </c>
      <c r="AD445">
        <v>4.2604672633263796</v>
      </c>
      <c r="AE445">
        <v>0.97233728257334795</v>
      </c>
      <c r="AF445">
        <v>14.15</v>
      </c>
      <c r="AG445">
        <v>7.3339132332378806E-2</v>
      </c>
      <c r="AH445">
        <v>96.473500000000001</v>
      </c>
      <c r="AI445">
        <v>3.9294668626303002</v>
      </c>
      <c r="AJ445">
        <v>-72001.887499999997</v>
      </c>
      <c r="AK445">
        <v>0.70503112443266702</v>
      </c>
      <c r="AL445">
        <v>45174283.830499999</v>
      </c>
      <c r="AM445">
        <v>2530.6227143000001</v>
      </c>
    </row>
    <row r="446" spans="1:39" ht="15" x14ac:dyDescent="0.25">
      <c r="A446" t="s">
        <v>622</v>
      </c>
      <c r="B446">
        <v>1040025.39130435</v>
      </c>
      <c r="C446">
        <v>0.51560386246198397</v>
      </c>
      <c r="D446">
        <v>1022861.47826087</v>
      </c>
      <c r="E446">
        <v>1.6815918109178299E-3</v>
      </c>
      <c r="F446">
        <v>0.70362930858453898</v>
      </c>
      <c r="G446">
        <v>82.521739130434796</v>
      </c>
      <c r="H446">
        <v>54.5511310434783</v>
      </c>
      <c r="I446">
        <v>4.1226086956521701</v>
      </c>
      <c r="J446">
        <v>48.091739130434803</v>
      </c>
      <c r="K446">
        <v>14014.279394266299</v>
      </c>
      <c r="L446">
        <v>1521.14871043478</v>
      </c>
      <c r="M446">
        <v>1853.1614757580901</v>
      </c>
      <c r="N446">
        <v>0.42567025812506998</v>
      </c>
      <c r="O446">
        <v>0.152853758058976</v>
      </c>
      <c r="P446">
        <v>7.1277931144870001E-3</v>
      </c>
      <c r="Q446">
        <v>11503.4784108817</v>
      </c>
      <c r="R446">
        <v>101.266956521739</v>
      </c>
      <c r="S446">
        <v>66179.963145195201</v>
      </c>
      <c r="T446">
        <v>15.4499085499369</v>
      </c>
      <c r="U446">
        <v>15.0211753436891</v>
      </c>
      <c r="V446">
        <v>11.8721739130435</v>
      </c>
      <c r="W446">
        <v>128.12722603090899</v>
      </c>
      <c r="X446">
        <v>0.115082163831196</v>
      </c>
      <c r="Y446">
        <v>0.171885525946566</v>
      </c>
      <c r="Z446">
        <v>0.29094154073776002</v>
      </c>
      <c r="AA446">
        <v>183.67312052936899</v>
      </c>
      <c r="AB446">
        <v>7.78377283921031</v>
      </c>
      <c r="AC446">
        <v>1.4781555150780501</v>
      </c>
      <c r="AD446">
        <v>3.5128469257625001</v>
      </c>
      <c r="AE446">
        <v>1.1501247333053499</v>
      </c>
      <c r="AF446">
        <v>62.260869565217398</v>
      </c>
      <c r="AG446">
        <v>3.5066214905972698E-2</v>
      </c>
      <c r="AH446">
        <v>15.3195652173913</v>
      </c>
      <c r="AI446">
        <v>4.4488952115259996</v>
      </c>
      <c r="AJ446">
        <v>11921.792173913</v>
      </c>
      <c r="AK446">
        <v>0.46093121778726498</v>
      </c>
      <c r="AL446">
        <v>21317803.028260902</v>
      </c>
      <c r="AM446">
        <v>1521.14871043478</v>
      </c>
    </row>
    <row r="447" spans="1:39" ht="15" x14ac:dyDescent="0.25">
      <c r="A447" t="s">
        <v>623</v>
      </c>
      <c r="B447">
        <v>2192899.35</v>
      </c>
      <c r="C447">
        <v>0.396690602929124</v>
      </c>
      <c r="D447">
        <v>1985823.9</v>
      </c>
      <c r="E447">
        <v>2.9730059922139498E-3</v>
      </c>
      <c r="F447">
        <v>0.75911670776512596</v>
      </c>
      <c r="G447">
        <v>141.4</v>
      </c>
      <c r="H447">
        <v>396.20461295000001</v>
      </c>
      <c r="I447">
        <v>75.673000000000002</v>
      </c>
      <c r="J447">
        <v>-15.062000000000101</v>
      </c>
      <c r="K447">
        <v>14883.0480725281</v>
      </c>
      <c r="L447">
        <v>5439.710685</v>
      </c>
      <c r="M447">
        <v>7233.3239983887497</v>
      </c>
      <c r="N447">
        <v>0.59793192122679995</v>
      </c>
      <c r="O447">
        <v>0.16839281105075901</v>
      </c>
      <c r="P447">
        <v>5.96516141096941E-2</v>
      </c>
      <c r="Q447">
        <v>11192.568678457401</v>
      </c>
      <c r="R447">
        <v>350.66149999999999</v>
      </c>
      <c r="S447">
        <v>74599.737942431704</v>
      </c>
      <c r="T447">
        <v>15.2506049281144</v>
      </c>
      <c r="U447">
        <v>15.5127115038292</v>
      </c>
      <c r="V447">
        <v>38.125999999999998</v>
      </c>
      <c r="W447">
        <v>142.67719364737999</v>
      </c>
      <c r="X447">
        <v>0.11809683953271299</v>
      </c>
      <c r="Y447">
        <v>0.1609225431853</v>
      </c>
      <c r="Z447">
        <v>0.28504813391310302</v>
      </c>
      <c r="AA447">
        <v>161.17700016981701</v>
      </c>
      <c r="AB447">
        <v>7.4203900713567803</v>
      </c>
      <c r="AC447">
        <v>1.2626457484620199</v>
      </c>
      <c r="AD447">
        <v>3.70706469614559</v>
      </c>
      <c r="AE447">
        <v>0.98926535125495796</v>
      </c>
      <c r="AF447">
        <v>26.2</v>
      </c>
      <c r="AG447">
        <v>9.1973215257593902E-2</v>
      </c>
      <c r="AH447">
        <v>117.2645</v>
      </c>
      <c r="AI447">
        <v>4.06351860680327</v>
      </c>
      <c r="AJ447">
        <v>133819.70850000001</v>
      </c>
      <c r="AK447">
        <v>0.50976128133713206</v>
      </c>
      <c r="AL447">
        <v>80959475.625499994</v>
      </c>
      <c r="AM447">
        <v>5439.710685</v>
      </c>
    </row>
    <row r="448" spans="1:39" ht="15" x14ac:dyDescent="0.25">
      <c r="A448" t="s">
        <v>624</v>
      </c>
      <c r="B448">
        <v>1188938.8999999999</v>
      </c>
      <c r="C448">
        <v>0.58736048055405299</v>
      </c>
      <c r="D448">
        <v>1285826.5</v>
      </c>
      <c r="E448">
        <v>7.0338347587593497E-3</v>
      </c>
      <c r="F448">
        <v>0.70585603729854096</v>
      </c>
      <c r="G448">
        <v>90.55</v>
      </c>
      <c r="H448">
        <v>46.062241749999998</v>
      </c>
      <c r="I448">
        <v>4.55</v>
      </c>
      <c r="J448">
        <v>-35.814999999999998</v>
      </c>
      <c r="K448">
        <v>15573.764998562099</v>
      </c>
      <c r="L448">
        <v>1413.5836274999999</v>
      </c>
      <c r="M448">
        <v>1780.5383872253999</v>
      </c>
      <c r="N448">
        <v>0.60776078930639699</v>
      </c>
      <c r="O448">
        <v>0.16418937814133699</v>
      </c>
      <c r="P448">
        <v>5.0787972924509596E-3</v>
      </c>
      <c r="Q448">
        <v>12364.1362513984</v>
      </c>
      <c r="R448">
        <v>102.214</v>
      </c>
      <c r="S448">
        <v>62594.912316316702</v>
      </c>
      <c r="T448">
        <v>14.857064589977901</v>
      </c>
      <c r="U448">
        <v>13.829647871133099</v>
      </c>
      <c r="V448">
        <v>14.102499999999999</v>
      </c>
      <c r="W448">
        <v>100.236385569934</v>
      </c>
      <c r="X448">
        <v>0.104516856114618</v>
      </c>
      <c r="Y448">
        <v>0.20691436216655401</v>
      </c>
      <c r="Z448">
        <v>0.31617900709788599</v>
      </c>
      <c r="AA448">
        <v>216.24076146142301</v>
      </c>
      <c r="AB448">
        <v>8.5555978747320705</v>
      </c>
      <c r="AC448">
        <v>1.28289669170856</v>
      </c>
      <c r="AD448">
        <v>3.4333601881610001</v>
      </c>
      <c r="AE448">
        <v>1.54690679792108</v>
      </c>
      <c r="AF448">
        <v>188.5</v>
      </c>
      <c r="AG448">
        <v>1.9481673916828899E-2</v>
      </c>
      <c r="AH448">
        <v>4.7160000000000002</v>
      </c>
      <c r="AI448">
        <v>4.09099962477391</v>
      </c>
      <c r="AJ448">
        <v>-24442.116999999998</v>
      </c>
      <c r="AK448">
        <v>0.54337959570064398</v>
      </c>
      <c r="AL448">
        <v>22014819.2205</v>
      </c>
      <c r="AM448">
        <v>1413.5836274999999</v>
      </c>
    </row>
    <row r="449" spans="1:39" ht="15" x14ac:dyDescent="0.25">
      <c r="A449" t="s">
        <v>626</v>
      </c>
      <c r="B449">
        <v>357890.4</v>
      </c>
      <c r="C449">
        <v>0.58113908139165604</v>
      </c>
      <c r="D449">
        <v>397399.7</v>
      </c>
      <c r="E449">
        <v>3.4670171020412298E-3</v>
      </c>
      <c r="F449">
        <v>0.70769636977488504</v>
      </c>
      <c r="G449">
        <v>76.7</v>
      </c>
      <c r="H449">
        <v>34.503015750000003</v>
      </c>
      <c r="I449">
        <v>2.9235000000000002</v>
      </c>
      <c r="J449">
        <v>8.5539999999999896</v>
      </c>
      <c r="K449">
        <v>15501.2872251508</v>
      </c>
      <c r="L449">
        <v>984.30000704999998</v>
      </c>
      <c r="M449">
        <v>1214.2588796581499</v>
      </c>
      <c r="N449">
        <v>0.48845604511468499</v>
      </c>
      <c r="O449">
        <v>0.161840713358755</v>
      </c>
      <c r="P449">
        <v>6.9733284068251898E-3</v>
      </c>
      <c r="Q449">
        <v>12565.621203688999</v>
      </c>
      <c r="R449">
        <v>69.822000000000003</v>
      </c>
      <c r="S449">
        <v>62608.439732462597</v>
      </c>
      <c r="T449">
        <v>15.097676949958499</v>
      </c>
      <c r="U449">
        <v>14.0972760311936</v>
      </c>
      <c r="V449">
        <v>10.254</v>
      </c>
      <c r="W449">
        <v>95.991808762434204</v>
      </c>
      <c r="X449">
        <v>0.114002313306914</v>
      </c>
      <c r="Y449">
        <v>0.18356046546965801</v>
      </c>
      <c r="Z449">
        <v>0.30185075812131801</v>
      </c>
      <c r="AA449">
        <v>211.78283908049499</v>
      </c>
      <c r="AB449">
        <v>8.7084624061890707</v>
      </c>
      <c r="AC449">
        <v>1.35627527819173</v>
      </c>
      <c r="AD449">
        <v>3.0935287181557301</v>
      </c>
      <c r="AE449">
        <v>1.45567206606669</v>
      </c>
      <c r="AF449">
        <v>101.9</v>
      </c>
      <c r="AG449">
        <v>2.0160647701639001E-2</v>
      </c>
      <c r="AH449">
        <v>6.0090000000000003</v>
      </c>
      <c r="AI449">
        <v>4.34520975230493</v>
      </c>
      <c r="AJ449">
        <v>-12573.7864999999</v>
      </c>
      <c r="AK449">
        <v>0.496029605757834</v>
      </c>
      <c r="AL449">
        <v>15257917.125</v>
      </c>
      <c r="AM449">
        <v>984.30000704999998</v>
      </c>
    </row>
    <row r="450" spans="1:39" ht="15" x14ac:dyDescent="0.25">
      <c r="A450" t="s">
        <v>627</v>
      </c>
      <c r="B450">
        <v>519042.2</v>
      </c>
      <c r="C450">
        <v>0.44961294451629003</v>
      </c>
      <c r="D450">
        <v>508009.95</v>
      </c>
      <c r="E450">
        <v>3.8078137115711598E-3</v>
      </c>
      <c r="F450">
        <v>0.70672532307685798</v>
      </c>
      <c r="G450">
        <v>113.631578947368</v>
      </c>
      <c r="H450">
        <v>40.099295650000002</v>
      </c>
      <c r="I450">
        <v>3.6890000000000001</v>
      </c>
      <c r="J450">
        <v>62.731999999999999</v>
      </c>
      <c r="K450">
        <v>14308.652783711201</v>
      </c>
      <c r="L450">
        <v>1447.02719875</v>
      </c>
      <c r="M450">
        <v>1758.89701163635</v>
      </c>
      <c r="N450">
        <v>0.366419807905494</v>
      </c>
      <c r="O450">
        <v>0.13736055018295501</v>
      </c>
      <c r="P450">
        <v>1.3255921876637799E-3</v>
      </c>
      <c r="Q450">
        <v>11771.587317803</v>
      </c>
      <c r="R450">
        <v>96.668499999999995</v>
      </c>
      <c r="S450">
        <v>64930.404645773997</v>
      </c>
      <c r="T450">
        <v>15.7652182458609</v>
      </c>
      <c r="U450">
        <v>14.968962989494999</v>
      </c>
      <c r="V450">
        <v>13.7865</v>
      </c>
      <c r="W450">
        <v>104.959721375984</v>
      </c>
      <c r="X450">
        <v>0.115067478765232</v>
      </c>
      <c r="Y450">
        <v>0.16502474943864501</v>
      </c>
      <c r="Z450">
        <v>0.29710988001185501</v>
      </c>
      <c r="AA450">
        <v>186.968393015494</v>
      </c>
      <c r="AB450">
        <v>7.4011833836724596</v>
      </c>
      <c r="AC450">
        <v>1.42605333205691</v>
      </c>
      <c r="AD450">
        <v>2.9303923605521902</v>
      </c>
      <c r="AE450">
        <v>1.3246395547624199</v>
      </c>
      <c r="AF450">
        <v>125.8</v>
      </c>
      <c r="AG450">
        <v>2.1921907471448801E-2</v>
      </c>
      <c r="AH450">
        <v>6.6289999999999996</v>
      </c>
      <c r="AI450">
        <v>4.07145437964365</v>
      </c>
      <c r="AJ450">
        <v>-33590.338000000003</v>
      </c>
      <c r="AK450">
        <v>0.49531914700492602</v>
      </c>
      <c r="AL450">
        <v>20705009.7555</v>
      </c>
      <c r="AM450">
        <v>1447.02719875</v>
      </c>
    </row>
    <row r="451" spans="1:39" ht="15" x14ac:dyDescent="0.25">
      <c r="A451" t="s">
        <v>628</v>
      </c>
      <c r="B451">
        <v>347398.3</v>
      </c>
      <c r="C451">
        <v>0.47145382201223102</v>
      </c>
      <c r="D451">
        <v>304921.90000000002</v>
      </c>
      <c r="E451">
        <v>1.43147569007872E-2</v>
      </c>
      <c r="F451">
        <v>0.70605577900255301</v>
      </c>
      <c r="G451">
        <v>61.25</v>
      </c>
      <c r="H451">
        <v>24.723725999999999</v>
      </c>
      <c r="I451">
        <v>1.343</v>
      </c>
      <c r="J451">
        <v>32.082000000000001</v>
      </c>
      <c r="K451">
        <v>15110.756776598901</v>
      </c>
      <c r="L451">
        <v>941.68523319999997</v>
      </c>
      <c r="M451">
        <v>1146.78680299026</v>
      </c>
      <c r="N451">
        <v>0.43328135375288801</v>
      </c>
      <c r="O451">
        <v>0.14417726328640901</v>
      </c>
      <c r="P451">
        <v>1.6700905403982101E-3</v>
      </c>
      <c r="Q451">
        <v>12408.2143968662</v>
      </c>
      <c r="R451">
        <v>69.475999999999999</v>
      </c>
      <c r="S451">
        <v>61849.054579998898</v>
      </c>
      <c r="T451">
        <v>15.4233116471875</v>
      </c>
      <c r="U451">
        <v>13.554108371236101</v>
      </c>
      <c r="V451">
        <v>10.291499999999999</v>
      </c>
      <c r="W451">
        <v>91.501261545936003</v>
      </c>
      <c r="X451">
        <v>0.112316009245076</v>
      </c>
      <c r="Y451">
        <v>0.190676698283503</v>
      </c>
      <c r="Z451">
        <v>0.30690050937673802</v>
      </c>
      <c r="AA451">
        <v>197.868293385914</v>
      </c>
      <c r="AB451">
        <v>8.1255773785868204</v>
      </c>
      <c r="AC451">
        <v>1.39756972924062</v>
      </c>
      <c r="AD451">
        <v>3.31579980963846</v>
      </c>
      <c r="AE451">
        <v>1.4296049934760899</v>
      </c>
      <c r="AF451">
        <v>85.85</v>
      </c>
      <c r="AG451">
        <v>1.8282780780075999E-2</v>
      </c>
      <c r="AH451">
        <v>6.2765000000000004</v>
      </c>
      <c r="AI451">
        <v>5.1032036506913698</v>
      </c>
      <c r="AJ451">
        <v>-27938.369499999899</v>
      </c>
      <c r="AK451">
        <v>0.48135481606936398</v>
      </c>
      <c r="AL451">
        <v>14229576.518999999</v>
      </c>
      <c r="AM451">
        <v>941.68523319999997</v>
      </c>
    </row>
    <row r="452" spans="1:39" ht="15" x14ac:dyDescent="0.25">
      <c r="A452" t="s">
        <v>629</v>
      </c>
      <c r="B452">
        <v>801061.71428571397</v>
      </c>
      <c r="C452">
        <v>0.43534777604639102</v>
      </c>
      <c r="D452">
        <v>819854.57142857101</v>
      </c>
      <c r="E452">
        <v>2.21204520609234E-3</v>
      </c>
      <c r="F452">
        <v>0.71116489006144701</v>
      </c>
      <c r="G452">
        <v>110.6</v>
      </c>
      <c r="H452">
        <v>50.153424619047598</v>
      </c>
      <c r="I452">
        <v>2.06</v>
      </c>
      <c r="J452">
        <v>102.94</v>
      </c>
      <c r="K452">
        <v>13991.049509582001</v>
      </c>
      <c r="L452">
        <v>1570.6643792381001</v>
      </c>
      <c r="M452">
        <v>1897.63226259053</v>
      </c>
      <c r="N452">
        <v>0.36958988902558498</v>
      </c>
      <c r="O452">
        <v>0.14964002186236</v>
      </c>
      <c r="P452">
        <v>2.9281176223338E-3</v>
      </c>
      <c r="Q452">
        <v>11580.3485881179</v>
      </c>
      <c r="R452">
        <v>103.1</v>
      </c>
      <c r="S452">
        <v>64703.7446953951</v>
      </c>
      <c r="T452">
        <v>15.346635259341401</v>
      </c>
      <c r="U452">
        <v>15.2343780721445</v>
      </c>
      <c r="V452">
        <v>13.080476190476199</v>
      </c>
      <c r="W452">
        <v>120.07700303615</v>
      </c>
      <c r="X452">
        <v>0.11416087985717401</v>
      </c>
      <c r="Y452">
        <v>0.158810009650909</v>
      </c>
      <c r="Z452">
        <v>0.290118611807479</v>
      </c>
      <c r="AA452">
        <v>185.83846492046101</v>
      </c>
      <c r="AB452">
        <v>7.1884642837391199</v>
      </c>
      <c r="AC452">
        <v>1.5250667383179599</v>
      </c>
      <c r="AD452">
        <v>3.2244891933307498</v>
      </c>
      <c r="AE452">
        <v>1.21248369068124</v>
      </c>
      <c r="AF452">
        <v>110.52380952381</v>
      </c>
      <c r="AG452">
        <v>2.9719811115755501E-2</v>
      </c>
      <c r="AH452">
        <v>8.6023809523809494</v>
      </c>
      <c r="AI452">
        <v>4.2586184898750403</v>
      </c>
      <c r="AJ452">
        <v>-33887.440952381003</v>
      </c>
      <c r="AK452">
        <v>0.47419508113669301</v>
      </c>
      <c r="AL452">
        <v>21975243.0928571</v>
      </c>
      <c r="AM452">
        <v>1570.6643792381001</v>
      </c>
    </row>
    <row r="453" spans="1:39" ht="15" x14ac:dyDescent="0.25">
      <c r="A453" t="s">
        <v>630</v>
      </c>
      <c r="B453">
        <v>633068.6</v>
      </c>
      <c r="C453">
        <v>0.48832316854408597</v>
      </c>
      <c r="D453">
        <v>611462.85</v>
      </c>
      <c r="E453">
        <v>3.8371623482887801E-3</v>
      </c>
      <c r="F453">
        <v>0.73203821134449099</v>
      </c>
      <c r="G453">
        <v>103.75</v>
      </c>
      <c r="H453">
        <v>47.051278050000001</v>
      </c>
      <c r="I453">
        <v>3.3254999999999999</v>
      </c>
      <c r="J453">
        <v>-0.55050000000002797</v>
      </c>
      <c r="K453">
        <v>14523.564274783101</v>
      </c>
      <c r="L453">
        <v>1617.1589853999999</v>
      </c>
      <c r="M453">
        <v>2011.5395344557801</v>
      </c>
      <c r="N453">
        <v>0.520501750538645</v>
      </c>
      <c r="O453">
        <v>0.16569152474747101</v>
      </c>
      <c r="P453">
        <v>2.0612795526566501E-3</v>
      </c>
      <c r="Q453">
        <v>11676.0879240459</v>
      </c>
      <c r="R453">
        <v>113.52500000000001</v>
      </c>
      <c r="S453">
        <v>63801.258722748302</v>
      </c>
      <c r="T453">
        <v>16.377009469279901</v>
      </c>
      <c r="U453">
        <v>14.2449591314688</v>
      </c>
      <c r="V453">
        <v>14.920500000000001</v>
      </c>
      <c r="W453">
        <v>108.385039737274</v>
      </c>
      <c r="X453">
        <v>0.109673915888886</v>
      </c>
      <c r="Y453">
        <v>0.19749877023380699</v>
      </c>
      <c r="Z453">
        <v>0.31053581556906701</v>
      </c>
      <c r="AA453">
        <v>195.79905430366799</v>
      </c>
      <c r="AB453">
        <v>8.0575697025816808</v>
      </c>
      <c r="AC453">
        <v>1.48639180774777</v>
      </c>
      <c r="AD453">
        <v>3.6898963312070401</v>
      </c>
      <c r="AE453">
        <v>1.5153877280158099</v>
      </c>
      <c r="AF453">
        <v>163.05000000000001</v>
      </c>
      <c r="AG453">
        <v>1.85486087040048E-2</v>
      </c>
      <c r="AH453">
        <v>6.5095000000000001</v>
      </c>
      <c r="AI453">
        <v>4.7270961802496796</v>
      </c>
      <c r="AJ453">
        <v>-58299.120999999999</v>
      </c>
      <c r="AK453">
        <v>0.50743670890859205</v>
      </c>
      <c r="AL453">
        <v>23486912.467</v>
      </c>
      <c r="AM453">
        <v>1617.1589853999999</v>
      </c>
    </row>
    <row r="454" spans="1:39" ht="15" x14ac:dyDescent="0.25">
      <c r="A454" t="s">
        <v>631</v>
      </c>
      <c r="B454">
        <v>180105.5</v>
      </c>
      <c r="C454">
        <v>0.34367843438190998</v>
      </c>
      <c r="D454">
        <v>247005.25</v>
      </c>
      <c r="E454">
        <v>1.02824230453808E-2</v>
      </c>
      <c r="F454">
        <v>0.75303241285768496</v>
      </c>
      <c r="G454">
        <v>55.684210526315802</v>
      </c>
      <c r="H454">
        <v>50.780428649999998</v>
      </c>
      <c r="I454">
        <v>5.7539999999999996</v>
      </c>
      <c r="J454">
        <v>-36.445</v>
      </c>
      <c r="K454">
        <v>16576.683356695801</v>
      </c>
      <c r="L454">
        <v>1486.0224380499999</v>
      </c>
      <c r="M454">
        <v>2081.0611131778401</v>
      </c>
      <c r="N454">
        <v>0.86573230494969999</v>
      </c>
      <c r="O454">
        <v>0.187335795323054</v>
      </c>
      <c r="P454">
        <v>2.1772051128955698E-3</v>
      </c>
      <c r="Q454">
        <v>11836.9053462751</v>
      </c>
      <c r="R454">
        <v>107.5775</v>
      </c>
      <c r="S454">
        <v>67114.603862331802</v>
      </c>
      <c r="T454">
        <v>15.115614324556701</v>
      </c>
      <c r="U454">
        <v>13.813505965931499</v>
      </c>
      <c r="V454">
        <v>14.967000000000001</v>
      </c>
      <c r="W454">
        <v>99.286593041357705</v>
      </c>
      <c r="X454">
        <v>0.105512231187953</v>
      </c>
      <c r="Y454">
        <v>0.20351244936164201</v>
      </c>
      <c r="Z454">
        <v>0.31206993158674101</v>
      </c>
      <c r="AA454">
        <v>212.65476341977501</v>
      </c>
      <c r="AB454">
        <v>7.9890289002158896</v>
      </c>
      <c r="AC454">
        <v>1.42886345278904</v>
      </c>
      <c r="AD454">
        <v>3.7931884522550301</v>
      </c>
      <c r="AE454">
        <v>1.24385136298762</v>
      </c>
      <c r="AF454">
        <v>87.7</v>
      </c>
      <c r="AG454">
        <v>1.53330192370077E-2</v>
      </c>
      <c r="AH454">
        <v>13.916</v>
      </c>
      <c r="AI454">
        <v>3.8485052106846598</v>
      </c>
      <c r="AJ454">
        <v>-121010.29549999999</v>
      </c>
      <c r="AK454">
        <v>0.616028345874575</v>
      </c>
      <c r="AL454">
        <v>24633323.416499998</v>
      </c>
      <c r="AM454">
        <v>1486.0224380499999</v>
      </c>
    </row>
    <row r="455" spans="1:39" ht="15" x14ac:dyDescent="0.25">
      <c r="A455" t="s">
        <v>632</v>
      </c>
      <c r="B455">
        <v>1041981.4761904801</v>
      </c>
      <c r="C455">
        <v>0.49503047804751599</v>
      </c>
      <c r="D455">
        <v>1009615.85714286</v>
      </c>
      <c r="E455">
        <v>7.37371847473662E-4</v>
      </c>
      <c r="F455">
        <v>0.71468661440598802</v>
      </c>
      <c r="G455">
        <v>136.25</v>
      </c>
      <c r="H455">
        <v>48.424353523809501</v>
      </c>
      <c r="I455">
        <v>2.1719047619047598</v>
      </c>
      <c r="J455">
        <v>76.930952380952405</v>
      </c>
      <c r="K455">
        <v>13934.815129099299</v>
      </c>
      <c r="L455">
        <v>1739.34434485714</v>
      </c>
      <c r="M455">
        <v>2140.54787715869</v>
      </c>
      <c r="N455">
        <v>0.41926901898356</v>
      </c>
      <c r="O455">
        <v>0.15261074237493</v>
      </c>
      <c r="P455">
        <v>4.0236015050742098E-3</v>
      </c>
      <c r="Q455">
        <v>11323.008539103899</v>
      </c>
      <c r="R455">
        <v>114.480952380952</v>
      </c>
      <c r="S455">
        <v>64851.293473649202</v>
      </c>
      <c r="T455">
        <v>15.9020007487209</v>
      </c>
      <c r="U455">
        <v>15.1933077833701</v>
      </c>
      <c r="V455">
        <v>15.0471428571429</v>
      </c>
      <c r="W455">
        <v>115.592997379664</v>
      </c>
      <c r="X455">
        <v>0.114373026363148</v>
      </c>
      <c r="Y455">
        <v>0.165312437564232</v>
      </c>
      <c r="Z455">
        <v>0.29508270193333003</v>
      </c>
      <c r="AA455">
        <v>185.16399776342399</v>
      </c>
      <c r="AB455">
        <v>7.2869608165665998</v>
      </c>
      <c r="AC455">
        <v>1.5307037185604799</v>
      </c>
      <c r="AD455">
        <v>3.2697828100689299</v>
      </c>
      <c r="AE455">
        <v>1.3533516073235901</v>
      </c>
      <c r="AF455">
        <v>135.857142857143</v>
      </c>
      <c r="AG455">
        <v>3.18285741672064E-2</v>
      </c>
      <c r="AH455">
        <v>8.5342857142857103</v>
      </c>
      <c r="AI455">
        <v>4.2864361478634097</v>
      </c>
      <c r="AJ455">
        <v>-32396.758571428702</v>
      </c>
      <c r="AK455">
        <v>0.50081922680964897</v>
      </c>
      <c r="AL455">
        <v>24237441.891428601</v>
      </c>
      <c r="AM455">
        <v>1739.34434485714</v>
      </c>
    </row>
    <row r="456" spans="1:39" ht="15" x14ac:dyDescent="0.25">
      <c r="A456" t="s">
        <v>633</v>
      </c>
      <c r="B456">
        <v>1444414.4761904799</v>
      </c>
      <c r="C456">
        <v>0.50030746990298502</v>
      </c>
      <c r="D456">
        <v>1392525.6190476201</v>
      </c>
      <c r="E456">
        <v>7.1729303863453404E-3</v>
      </c>
      <c r="F456">
        <v>0.71615946578845502</v>
      </c>
      <c r="G456">
        <v>97.571428571428598</v>
      </c>
      <c r="H456">
        <v>64.7916940952381</v>
      </c>
      <c r="I456">
        <v>10.275714285714299</v>
      </c>
      <c r="J456">
        <v>20.769047619047601</v>
      </c>
      <c r="K456">
        <v>14212.758247313601</v>
      </c>
      <c r="L456">
        <v>1663.36475852381</v>
      </c>
      <c r="M456">
        <v>2077.0400600827902</v>
      </c>
      <c r="N456">
        <v>0.47602454556535001</v>
      </c>
      <c r="O456">
        <v>0.159293334403353</v>
      </c>
      <c r="P456">
        <v>1.0787206075290099E-2</v>
      </c>
      <c r="Q456">
        <v>11382.0631793966</v>
      </c>
      <c r="R456">
        <v>112.325714285714</v>
      </c>
      <c r="S456">
        <v>65555.6912889386</v>
      </c>
      <c r="T456">
        <v>15.6649030879585</v>
      </c>
      <c r="U456">
        <v>14.808405796493201</v>
      </c>
      <c r="V456">
        <v>14.1842857142857</v>
      </c>
      <c r="W456">
        <v>117.268136868433</v>
      </c>
      <c r="X456">
        <v>0.112850659501053</v>
      </c>
      <c r="Y456">
        <v>0.17102574209104901</v>
      </c>
      <c r="Z456">
        <v>0.29091282477904301</v>
      </c>
      <c r="AA456">
        <v>186.727906465486</v>
      </c>
      <c r="AB456">
        <v>7.73456917861155</v>
      </c>
      <c r="AC456">
        <v>1.3840289970347399</v>
      </c>
      <c r="AD456">
        <v>3.30200759398693</v>
      </c>
      <c r="AE456">
        <v>1.2633839379252501</v>
      </c>
      <c r="AF456">
        <v>81.380952380952394</v>
      </c>
      <c r="AG456">
        <v>3.14854489868917E-2</v>
      </c>
      <c r="AH456">
        <v>12.5557142857143</v>
      </c>
      <c r="AI456">
        <v>4.4729437936213099</v>
      </c>
      <c r="AJ456">
        <v>-5088.0219047620203</v>
      </c>
      <c r="AK456">
        <v>0.516266926565355</v>
      </c>
      <c r="AL456">
        <v>23641001.190000001</v>
      </c>
      <c r="AM456">
        <v>1663.36475852381</v>
      </c>
    </row>
    <row r="457" spans="1:39" ht="15" x14ac:dyDescent="0.25">
      <c r="A457" t="s">
        <v>634</v>
      </c>
      <c r="B457">
        <v>653417.6</v>
      </c>
      <c r="C457">
        <v>0.58575893717971095</v>
      </c>
      <c r="D457">
        <v>655132.55000000005</v>
      </c>
      <c r="E457">
        <v>6.53698726723653E-3</v>
      </c>
      <c r="F457">
        <v>0.66663127147367995</v>
      </c>
      <c r="G457">
        <v>51.25</v>
      </c>
      <c r="H457">
        <v>25.316288400000001</v>
      </c>
      <c r="I457">
        <v>0.9</v>
      </c>
      <c r="J457">
        <v>48.984999999999999</v>
      </c>
      <c r="K457">
        <v>16915.001761281499</v>
      </c>
      <c r="L457">
        <v>930.66255775000002</v>
      </c>
      <c r="M457">
        <v>1134.8100388954099</v>
      </c>
      <c r="N457">
        <v>0.40878394589094003</v>
      </c>
      <c r="O457">
        <v>0.13158790474613399</v>
      </c>
      <c r="P457">
        <v>1.29675486560639E-3</v>
      </c>
      <c r="Q457">
        <v>13872.0651597539</v>
      </c>
      <c r="R457">
        <v>70.677499999999995</v>
      </c>
      <c r="S457">
        <v>63380.739075377598</v>
      </c>
      <c r="T457">
        <v>16.386403027837702</v>
      </c>
      <c r="U457">
        <v>13.1677345371582</v>
      </c>
      <c r="V457">
        <v>9.6750000000000007</v>
      </c>
      <c r="W457">
        <v>96.192512428940603</v>
      </c>
      <c r="X457">
        <v>0.11229218610135699</v>
      </c>
      <c r="Y457">
        <v>0.196115216258436</v>
      </c>
      <c r="Z457">
        <v>0.31539701712301299</v>
      </c>
      <c r="AA457">
        <v>218.092850421219</v>
      </c>
      <c r="AB457">
        <v>8.9161866371451897</v>
      </c>
      <c r="AC457">
        <v>1.48570338302273</v>
      </c>
      <c r="AD457">
        <v>3.4410745557798101</v>
      </c>
      <c r="AE457">
        <v>1.5141734888440901</v>
      </c>
      <c r="AF457">
        <v>150.1</v>
      </c>
      <c r="AG457">
        <v>1.5316629653224801E-2</v>
      </c>
      <c r="AH457">
        <v>4.1139999999999999</v>
      </c>
      <c r="AI457">
        <v>4.2934326688443099</v>
      </c>
      <c r="AJ457">
        <v>-53528.4395</v>
      </c>
      <c r="AK457">
        <v>0.52475339129794596</v>
      </c>
      <c r="AL457">
        <v>15742158.8035</v>
      </c>
      <c r="AM457">
        <v>930.66255775000002</v>
      </c>
    </row>
    <row r="458" spans="1:39" ht="15" x14ac:dyDescent="0.25">
      <c r="A458" t="s">
        <v>635</v>
      </c>
      <c r="B458">
        <v>755377.33333333302</v>
      </c>
      <c r="C458">
        <v>0.46159471755624398</v>
      </c>
      <c r="D458">
        <v>691320.71428571397</v>
      </c>
      <c r="E458">
        <v>4.2165018317460697E-3</v>
      </c>
      <c r="F458">
        <v>0.70094664203229795</v>
      </c>
      <c r="G458">
        <v>104.666666666667</v>
      </c>
      <c r="H458">
        <v>43.517788476190503</v>
      </c>
      <c r="I458">
        <v>3.7266666666666701</v>
      </c>
      <c r="J458">
        <v>61.027142857142898</v>
      </c>
      <c r="K458">
        <v>14504.567101561001</v>
      </c>
      <c r="L458">
        <v>1339.8807524761901</v>
      </c>
      <c r="M458">
        <v>1629.5298505421299</v>
      </c>
      <c r="N458">
        <v>0.40688652290038602</v>
      </c>
      <c r="O458">
        <v>0.14966156574959599</v>
      </c>
      <c r="P458">
        <v>4.3875366830343496E-3</v>
      </c>
      <c r="Q458">
        <v>11926.378811603399</v>
      </c>
      <c r="R458">
        <v>93.464285714285694</v>
      </c>
      <c r="S458">
        <v>62917.0088447331</v>
      </c>
      <c r="T458">
        <v>14.887784995542001</v>
      </c>
      <c r="U458">
        <v>14.3357512683735</v>
      </c>
      <c r="V458">
        <v>12.735238095238101</v>
      </c>
      <c r="W458">
        <v>105.210498810948</v>
      </c>
      <c r="X458">
        <v>0.11406807478815501</v>
      </c>
      <c r="Y458">
        <v>0.16964597466787901</v>
      </c>
      <c r="Z458">
        <v>0.288631762142249</v>
      </c>
      <c r="AA458">
        <v>180.88414959934801</v>
      </c>
      <c r="AB458">
        <v>7.3938824161377701</v>
      </c>
      <c r="AC458">
        <v>1.4327989143408699</v>
      </c>
      <c r="AD458">
        <v>3.40235499575902</v>
      </c>
      <c r="AE458">
        <v>1.22379258895311</v>
      </c>
      <c r="AF458">
        <v>97.047619047619094</v>
      </c>
      <c r="AG458">
        <v>3.5537795567499302E-2</v>
      </c>
      <c r="AH458">
        <v>8.56952380952381</v>
      </c>
      <c r="AI458">
        <v>4.2814832756691796</v>
      </c>
      <c r="AJ458">
        <v>4114.4195238095699</v>
      </c>
      <c r="AK458">
        <v>0.46366619287520999</v>
      </c>
      <c r="AL458">
        <v>19434390.282381002</v>
      </c>
      <c r="AM458">
        <v>1339.8807524761901</v>
      </c>
    </row>
    <row r="459" spans="1:39" ht="15" x14ac:dyDescent="0.25">
      <c r="A459" t="s">
        <v>636</v>
      </c>
      <c r="B459">
        <v>897239.42857142899</v>
      </c>
      <c r="C459">
        <v>0.515044578066988</v>
      </c>
      <c r="D459">
        <v>839266.23809523799</v>
      </c>
      <c r="E459">
        <v>2.2036931650354199E-3</v>
      </c>
      <c r="F459">
        <v>0.72154266990687899</v>
      </c>
      <c r="G459">
        <v>49.35</v>
      </c>
      <c r="H459">
        <v>31.617004666666698</v>
      </c>
      <c r="I459">
        <v>0.98809523809523803</v>
      </c>
      <c r="J459">
        <v>54.023333333333298</v>
      </c>
      <c r="K459">
        <v>14538.182089551599</v>
      </c>
      <c r="L459">
        <v>996.14953276190499</v>
      </c>
      <c r="M459">
        <v>1175.74998787411</v>
      </c>
      <c r="N459">
        <v>0.37637402528218999</v>
      </c>
      <c r="O459">
        <v>0.12800624088441601</v>
      </c>
      <c r="P459">
        <v>7.7491631846795502E-3</v>
      </c>
      <c r="Q459">
        <v>12317.4173464375</v>
      </c>
      <c r="R459">
        <v>70.364761904761906</v>
      </c>
      <c r="S459">
        <v>65812.496900504804</v>
      </c>
      <c r="T459">
        <v>15.1252656226737</v>
      </c>
      <c r="U459">
        <v>14.156937447044699</v>
      </c>
      <c r="V459">
        <v>9.2628571428571398</v>
      </c>
      <c r="W459">
        <v>107.542361649188</v>
      </c>
      <c r="X459">
        <v>0.11857451985412699</v>
      </c>
      <c r="Y459">
        <v>0.169509622359653</v>
      </c>
      <c r="Z459">
        <v>0.291426276675675</v>
      </c>
      <c r="AA459">
        <v>193.28887151487501</v>
      </c>
      <c r="AB459">
        <v>8.5244176921762307</v>
      </c>
      <c r="AC459">
        <v>1.3386908835231</v>
      </c>
      <c r="AD459">
        <v>3.5781708506896499</v>
      </c>
      <c r="AE459">
        <v>1.09669647804876</v>
      </c>
      <c r="AF459">
        <v>35</v>
      </c>
      <c r="AG459">
        <v>3.79625442155236E-2</v>
      </c>
      <c r="AH459">
        <v>15.656190476190501</v>
      </c>
      <c r="AI459">
        <v>4.9634680849218098</v>
      </c>
      <c r="AJ459">
        <v>-38253.904285714299</v>
      </c>
      <c r="AK459">
        <v>0.44969741819167602</v>
      </c>
      <c r="AL459">
        <v>14482203.2957143</v>
      </c>
      <c r="AM459">
        <v>996.14953276190499</v>
      </c>
    </row>
    <row r="460" spans="1:39" ht="15" x14ac:dyDescent="0.25">
      <c r="A460" t="s">
        <v>637</v>
      </c>
      <c r="B460">
        <v>1085792.23809524</v>
      </c>
      <c r="C460">
        <v>0.55516956488341995</v>
      </c>
      <c r="D460">
        <v>1074777.57142857</v>
      </c>
      <c r="E460">
        <v>1.0371817938542699E-3</v>
      </c>
      <c r="F460">
        <v>0.69264978681366296</v>
      </c>
      <c r="G460">
        <v>85.15</v>
      </c>
      <c r="H460">
        <v>49.4019197619048</v>
      </c>
      <c r="I460">
        <v>4.5742857142857103</v>
      </c>
      <c r="J460">
        <v>43.150952380952397</v>
      </c>
      <c r="K460">
        <v>14450.442901205501</v>
      </c>
      <c r="L460">
        <v>1368.8341718095201</v>
      </c>
      <c r="M460">
        <v>1660.44050655516</v>
      </c>
      <c r="N460">
        <v>0.38168323481315702</v>
      </c>
      <c r="O460">
        <v>0.142046135981341</v>
      </c>
      <c r="P460">
        <v>5.9875255804090902E-3</v>
      </c>
      <c r="Q460">
        <v>11912.658094561601</v>
      </c>
      <c r="R460">
        <v>91.3857142857143</v>
      </c>
      <c r="S460">
        <v>65516.553670991598</v>
      </c>
      <c r="T460">
        <v>15.908498775467701</v>
      </c>
      <c r="U460">
        <v>14.978644994007601</v>
      </c>
      <c r="V460">
        <v>10.649523809523799</v>
      </c>
      <c r="W460">
        <v>128.53477735646601</v>
      </c>
      <c r="X460">
        <v>0.114293141708663</v>
      </c>
      <c r="Y460">
        <v>0.17261170138069001</v>
      </c>
      <c r="Z460">
        <v>0.292348798299365</v>
      </c>
      <c r="AA460">
        <v>176.85769549632801</v>
      </c>
      <c r="AB460">
        <v>7.8978748436721196</v>
      </c>
      <c r="AC460">
        <v>1.43310487137151</v>
      </c>
      <c r="AD460">
        <v>3.6740640272579999</v>
      </c>
      <c r="AE460">
        <v>1.1662418190835899</v>
      </c>
      <c r="AF460">
        <v>61.380952380952401</v>
      </c>
      <c r="AG460">
        <v>4.02060521987481E-2</v>
      </c>
      <c r="AH460">
        <v>13.313333333333301</v>
      </c>
      <c r="AI460">
        <v>4.3912447063376598</v>
      </c>
      <c r="AJ460">
        <v>11549.248095238299</v>
      </c>
      <c r="AK460">
        <v>0.45710914195651903</v>
      </c>
      <c r="AL460">
        <v>19780260.040952399</v>
      </c>
      <c r="AM460">
        <v>1368.8341718095201</v>
      </c>
    </row>
    <row r="461" spans="1:39" ht="15" x14ac:dyDescent="0.25">
      <c r="A461" t="s">
        <v>639</v>
      </c>
      <c r="B461">
        <v>699837.85</v>
      </c>
      <c r="C461">
        <v>0.62243307531133796</v>
      </c>
      <c r="D461">
        <v>717499.15</v>
      </c>
      <c r="E461">
        <v>5.8906625205000897E-4</v>
      </c>
      <c r="F461">
        <v>0.67626295439462003</v>
      </c>
      <c r="G461">
        <v>50.85</v>
      </c>
      <c r="H461">
        <v>14.8156903</v>
      </c>
      <c r="I461">
        <v>1.165</v>
      </c>
      <c r="J461">
        <v>25.9255</v>
      </c>
      <c r="K461">
        <v>16101.922116216099</v>
      </c>
      <c r="L461">
        <v>711.06615905000001</v>
      </c>
      <c r="M461">
        <v>858.42910260652195</v>
      </c>
      <c r="N461">
        <v>0.36608779378248502</v>
      </c>
      <c r="O461">
        <v>0.146067929443815</v>
      </c>
      <c r="P461">
        <v>3.7932042126762799E-3</v>
      </c>
      <c r="Q461">
        <v>13337.772307270099</v>
      </c>
      <c r="R461">
        <v>54.361499999999999</v>
      </c>
      <c r="S461">
        <v>62334.325984382303</v>
      </c>
      <c r="T461">
        <v>15.3923272904537</v>
      </c>
      <c r="U461">
        <v>13.0803263164188</v>
      </c>
      <c r="V461">
        <v>8.1195000000000004</v>
      </c>
      <c r="W461">
        <v>87.575116577375397</v>
      </c>
      <c r="X461">
        <v>0.11697449199790499</v>
      </c>
      <c r="Y461">
        <v>0.17148397209413799</v>
      </c>
      <c r="Z461">
        <v>0.29415609933648101</v>
      </c>
      <c r="AA461">
        <v>231.01303290746199</v>
      </c>
      <c r="AB461">
        <v>8.1388415556396296</v>
      </c>
      <c r="AC461">
        <v>1.32246233005034</v>
      </c>
      <c r="AD461">
        <v>3.3726561747122301</v>
      </c>
      <c r="AE461">
        <v>1.32744174531416</v>
      </c>
      <c r="AF461">
        <v>96.15</v>
      </c>
      <c r="AG461">
        <v>1.60265269650985E-2</v>
      </c>
      <c r="AH461">
        <v>3.9079999999999999</v>
      </c>
      <c r="AI461">
        <v>4.4180466462135604</v>
      </c>
      <c r="AJ461">
        <v>-29075.424999999999</v>
      </c>
      <c r="AK461">
        <v>0.55575935043039904</v>
      </c>
      <c r="AL461">
        <v>11449531.9125</v>
      </c>
      <c r="AM461">
        <v>711.06615905000001</v>
      </c>
    </row>
    <row r="462" spans="1:39" ht="15" x14ac:dyDescent="0.25">
      <c r="A462" t="s">
        <v>640</v>
      </c>
      <c r="B462">
        <v>610554.19999999995</v>
      </c>
      <c r="C462">
        <v>0.64330123079629298</v>
      </c>
      <c r="D462">
        <v>636932.9</v>
      </c>
      <c r="E462">
        <v>3.2759635457110499E-3</v>
      </c>
      <c r="F462">
        <v>0.67969203964791902</v>
      </c>
      <c r="G462">
        <v>48.8</v>
      </c>
      <c r="H462">
        <v>21.155143800000001</v>
      </c>
      <c r="I462">
        <v>2.0314999999999999</v>
      </c>
      <c r="J462">
        <v>36.956499999999998</v>
      </c>
      <c r="K462">
        <v>15766.169914636601</v>
      </c>
      <c r="L462">
        <v>827.16127994999999</v>
      </c>
      <c r="M462">
        <v>1001.11792863611</v>
      </c>
      <c r="N462">
        <v>0.39771809322347101</v>
      </c>
      <c r="O462">
        <v>0.14829111894286801</v>
      </c>
      <c r="P462">
        <v>3.7157100126661898E-3</v>
      </c>
      <c r="Q462">
        <v>13026.6024745625</v>
      </c>
      <c r="R462">
        <v>62.967500000000001</v>
      </c>
      <c r="S462">
        <v>63891.851129551003</v>
      </c>
      <c r="T462">
        <v>15.675546909119801</v>
      </c>
      <c r="U462">
        <v>13.1363207996189</v>
      </c>
      <c r="V462">
        <v>8.8505000000000003</v>
      </c>
      <c r="W462">
        <v>93.459271221964897</v>
      </c>
      <c r="X462">
        <v>0.116629055601548</v>
      </c>
      <c r="Y462">
        <v>0.176977148851688</v>
      </c>
      <c r="Z462">
        <v>0.29771664257837199</v>
      </c>
      <c r="AA462">
        <v>211.485177365379</v>
      </c>
      <c r="AB462">
        <v>8.7447412356833905</v>
      </c>
      <c r="AC462">
        <v>1.4313195472421201</v>
      </c>
      <c r="AD462">
        <v>3.3696792645842799</v>
      </c>
      <c r="AE462">
        <v>1.3536491193425499</v>
      </c>
      <c r="AF462">
        <v>115.55</v>
      </c>
      <c r="AG462">
        <v>1.6533121910429899E-2</v>
      </c>
      <c r="AH462">
        <v>4.0609999999999999</v>
      </c>
      <c r="AI462">
        <v>4.5909463556253298</v>
      </c>
      <c r="AJ462">
        <v>-40949.930500000002</v>
      </c>
      <c r="AK462">
        <v>0.53713325817208202</v>
      </c>
      <c r="AL462">
        <v>13041165.286499999</v>
      </c>
      <c r="AM462">
        <v>827.16127994999999</v>
      </c>
    </row>
    <row r="463" spans="1:39" ht="15" x14ac:dyDescent="0.25">
      <c r="A463" t="s">
        <v>641</v>
      </c>
      <c r="B463">
        <v>283794.3</v>
      </c>
      <c r="C463">
        <v>0.45525309712085699</v>
      </c>
      <c r="D463">
        <v>249529.45</v>
      </c>
      <c r="E463">
        <v>4.8676592382271896E-3</v>
      </c>
      <c r="F463">
        <v>0.70707141374239701</v>
      </c>
      <c r="G463">
        <v>106.15</v>
      </c>
      <c r="H463">
        <v>37.143111349999998</v>
      </c>
      <c r="I463">
        <v>3.9620000000000002</v>
      </c>
      <c r="J463">
        <v>85.733500000000006</v>
      </c>
      <c r="K463">
        <v>14135.574515553801</v>
      </c>
      <c r="L463">
        <v>1522.952084</v>
      </c>
      <c r="M463">
        <v>1848.23934679387</v>
      </c>
      <c r="N463">
        <v>0.36865011105628498</v>
      </c>
      <c r="O463">
        <v>0.137968441133175</v>
      </c>
      <c r="P463">
        <v>1.5626280202785401E-3</v>
      </c>
      <c r="Q463">
        <v>11647.735291613701</v>
      </c>
      <c r="R463">
        <v>101.301</v>
      </c>
      <c r="S463">
        <v>65297.879877789899</v>
      </c>
      <c r="T463">
        <v>15.6632214884355</v>
      </c>
      <c r="U463">
        <v>15.033929418268301</v>
      </c>
      <c r="V463">
        <v>14.093</v>
      </c>
      <c r="W463">
        <v>108.064435109629</v>
      </c>
      <c r="X463">
        <v>0.113624269789509</v>
      </c>
      <c r="Y463">
        <v>0.17691283876671601</v>
      </c>
      <c r="Z463">
        <v>0.29661217341953999</v>
      </c>
      <c r="AA463">
        <v>174.19579564395499</v>
      </c>
      <c r="AB463">
        <v>7.6584050263888601</v>
      </c>
      <c r="AC463">
        <v>1.51886583398623</v>
      </c>
      <c r="AD463">
        <v>3.3064010956235599</v>
      </c>
      <c r="AE463">
        <v>1.3635461821841599</v>
      </c>
      <c r="AF463">
        <v>140.6</v>
      </c>
      <c r="AG463">
        <v>2.5117378158660501E-2</v>
      </c>
      <c r="AH463">
        <v>6.5389999999999997</v>
      </c>
      <c r="AI463">
        <v>4.8081082020392296</v>
      </c>
      <c r="AJ463">
        <v>-36660.603000000097</v>
      </c>
      <c r="AK463">
        <v>0.48248326169196099</v>
      </c>
      <c r="AL463">
        <v>21527802.666999999</v>
      </c>
      <c r="AM463">
        <v>1522.952084</v>
      </c>
    </row>
    <row r="464" spans="1:39" ht="15" x14ac:dyDescent="0.25">
      <c r="A464" t="s">
        <v>642</v>
      </c>
      <c r="B464">
        <v>168843.3</v>
      </c>
      <c r="C464">
        <v>0.51071273344111401</v>
      </c>
      <c r="D464">
        <v>233857.15</v>
      </c>
      <c r="E464">
        <v>8.7418322744638802E-3</v>
      </c>
      <c r="F464">
        <v>0.72769780458713096</v>
      </c>
      <c r="G464">
        <v>53.588235294117602</v>
      </c>
      <c r="H464">
        <v>29.414011049999999</v>
      </c>
      <c r="I464">
        <v>5.4024999999999999</v>
      </c>
      <c r="J464">
        <v>-17.399999999999999</v>
      </c>
      <c r="K464">
        <v>17487.107066159901</v>
      </c>
      <c r="L464">
        <v>1090.2026101500001</v>
      </c>
      <c r="M464">
        <v>1518.0338032090699</v>
      </c>
      <c r="N464">
        <v>0.93546892784422797</v>
      </c>
      <c r="O464">
        <v>0.18101419503375399</v>
      </c>
      <c r="P464">
        <v>5.6286541995672701E-4</v>
      </c>
      <c r="Q464">
        <v>12558.672756297199</v>
      </c>
      <c r="R464">
        <v>85.576499999999996</v>
      </c>
      <c r="S464">
        <v>63812.587597062302</v>
      </c>
      <c r="T464">
        <v>14.935759232966999</v>
      </c>
      <c r="U464">
        <v>12.739509212809599</v>
      </c>
      <c r="V464">
        <v>11.606</v>
      </c>
      <c r="W464">
        <v>93.934396876615594</v>
      </c>
      <c r="X464">
        <v>0.10515794763538</v>
      </c>
      <c r="Y464">
        <v>0.193126386361548</v>
      </c>
      <c r="Z464">
        <v>0.301706273028156</v>
      </c>
      <c r="AA464">
        <v>222.300834490439</v>
      </c>
      <c r="AB464">
        <v>9.2118626717768493</v>
      </c>
      <c r="AC464">
        <v>1.4792691568227201</v>
      </c>
      <c r="AD464">
        <v>4.1720391602412903</v>
      </c>
      <c r="AE464">
        <v>1.28435291630231</v>
      </c>
      <c r="AF464">
        <v>151.1</v>
      </c>
      <c r="AG464">
        <v>1.6068683732936399E-2</v>
      </c>
      <c r="AH464">
        <v>5.0590000000000002</v>
      </c>
      <c r="AI464">
        <v>3.82179172645625</v>
      </c>
      <c r="AJ464">
        <v>-120929.34299999999</v>
      </c>
      <c r="AK464">
        <v>0.65729448819433001</v>
      </c>
      <c r="AL464">
        <v>19064489.767499998</v>
      </c>
      <c r="AM464">
        <v>1090.2026101500001</v>
      </c>
    </row>
    <row r="465" spans="1:39" ht="15" x14ac:dyDescent="0.25">
      <c r="A465" t="s">
        <v>643</v>
      </c>
      <c r="B465">
        <v>406181.5</v>
      </c>
      <c r="C465">
        <v>0.48805062008162398</v>
      </c>
      <c r="D465">
        <v>383713.45</v>
      </c>
      <c r="E465">
        <v>5.7474071875066703E-3</v>
      </c>
      <c r="F465">
        <v>0.71640256952439296</v>
      </c>
      <c r="G465">
        <v>104.631578947368</v>
      </c>
      <c r="H465">
        <v>42.644343300000003</v>
      </c>
      <c r="I465">
        <v>3.7069999999999999</v>
      </c>
      <c r="J465">
        <v>23.3735</v>
      </c>
      <c r="K465">
        <v>14524.6255235116</v>
      </c>
      <c r="L465">
        <v>1433.5415482000001</v>
      </c>
      <c r="M465">
        <v>1766.1191823095501</v>
      </c>
      <c r="N465">
        <v>0.43475189019289601</v>
      </c>
      <c r="O465">
        <v>0.14804620093954199</v>
      </c>
      <c r="P465">
        <v>1.34260991766628E-3</v>
      </c>
      <c r="Q465">
        <v>11789.4955043586</v>
      </c>
      <c r="R465">
        <v>94.382000000000005</v>
      </c>
      <c r="S465">
        <v>63588.223692017498</v>
      </c>
      <c r="T465">
        <v>15.147485749401399</v>
      </c>
      <c r="U465">
        <v>15.1887176389566</v>
      </c>
      <c r="V465">
        <v>14.3155</v>
      </c>
      <c r="W465">
        <v>100.139118312319</v>
      </c>
      <c r="X465">
        <v>0.113507481153605</v>
      </c>
      <c r="Y465">
        <v>0.18028512141488301</v>
      </c>
      <c r="Z465">
        <v>0.29874580912684201</v>
      </c>
      <c r="AA465">
        <v>185.922445243851</v>
      </c>
      <c r="AB465">
        <v>8.1027222157709407</v>
      </c>
      <c r="AC465">
        <v>1.53042530687728</v>
      </c>
      <c r="AD465">
        <v>3.4722929374468001</v>
      </c>
      <c r="AE465">
        <v>1.3865589118066299</v>
      </c>
      <c r="AF465">
        <v>145.94999999999999</v>
      </c>
      <c r="AG465">
        <v>1.8853818824286599E-2</v>
      </c>
      <c r="AH465">
        <v>6.3354999999999997</v>
      </c>
      <c r="AI465">
        <v>4.1902817566105002</v>
      </c>
      <c r="AJ465">
        <v>-28388.528499999898</v>
      </c>
      <c r="AK465">
        <v>0.50991294239551799</v>
      </c>
      <c r="AL465">
        <v>20821654.16</v>
      </c>
      <c r="AM465">
        <v>1433.5415482000001</v>
      </c>
    </row>
    <row r="466" spans="1:39" ht="15" x14ac:dyDescent="0.25">
      <c r="A466" t="s">
        <v>644</v>
      </c>
      <c r="B466">
        <v>1752698.15</v>
      </c>
      <c r="C466">
        <v>0.54083734985588505</v>
      </c>
      <c r="D466">
        <v>1711563.8</v>
      </c>
      <c r="E466">
        <v>2.1060595032799398E-3</v>
      </c>
      <c r="F466">
        <v>0.73739261367855002</v>
      </c>
      <c r="G466">
        <v>116.210526315789</v>
      </c>
      <c r="H466">
        <v>73.450757550000006</v>
      </c>
      <c r="I466">
        <v>6.7255000000000003</v>
      </c>
      <c r="J466">
        <v>15.920999999999999</v>
      </c>
      <c r="K466">
        <v>13535.342459044899</v>
      </c>
      <c r="L466">
        <v>2659.1271529999999</v>
      </c>
      <c r="M466">
        <v>3297.6991002520499</v>
      </c>
      <c r="N466">
        <v>0.381480105438192</v>
      </c>
      <c r="O466">
        <v>0.16228151687412001</v>
      </c>
      <c r="P466">
        <v>1.89641471800653E-2</v>
      </c>
      <c r="Q466">
        <v>10914.3361973956</v>
      </c>
      <c r="R466">
        <v>160.28649999999999</v>
      </c>
      <c r="S466">
        <v>71081.734098005705</v>
      </c>
      <c r="T466">
        <v>15.702195755724899</v>
      </c>
      <c r="U466">
        <v>16.5898385266382</v>
      </c>
      <c r="V466">
        <v>17.923500000000001</v>
      </c>
      <c r="W466">
        <v>148.359815493626</v>
      </c>
      <c r="X466">
        <v>0.11440441618908199</v>
      </c>
      <c r="Y466">
        <v>0.17110327864477901</v>
      </c>
      <c r="Z466">
        <v>0.29155839047667997</v>
      </c>
      <c r="AA466">
        <v>176.50835142293801</v>
      </c>
      <c r="AB466">
        <v>6.8875296114491604</v>
      </c>
      <c r="AC466">
        <v>1.36874965844313</v>
      </c>
      <c r="AD466">
        <v>3.0641990705818101</v>
      </c>
      <c r="AE466">
        <v>1.26378544114584</v>
      </c>
      <c r="AF466">
        <v>83.95</v>
      </c>
      <c r="AG466">
        <v>3.1232267511407199E-2</v>
      </c>
      <c r="AH466">
        <v>18.788</v>
      </c>
      <c r="AI466">
        <v>4.4454271612334901</v>
      </c>
      <c r="AJ466">
        <v>41477.376500000202</v>
      </c>
      <c r="AK466">
        <v>0.45254594947239901</v>
      </c>
      <c r="AL466">
        <v>35992196.658</v>
      </c>
      <c r="AM466">
        <v>2659.1271529999999</v>
      </c>
    </row>
    <row r="467" spans="1:39" ht="15" x14ac:dyDescent="0.25">
      <c r="A467" t="s">
        <v>645</v>
      </c>
      <c r="B467">
        <v>394925.85</v>
      </c>
      <c r="C467">
        <v>0.49525708770403098</v>
      </c>
      <c r="D467">
        <v>395527.4</v>
      </c>
      <c r="E467">
        <v>4.09905562014361E-3</v>
      </c>
      <c r="F467">
        <v>0.696835883452119</v>
      </c>
      <c r="G467">
        <v>92.65</v>
      </c>
      <c r="H467">
        <v>30.89437955</v>
      </c>
      <c r="I467">
        <v>4.0350000000000001</v>
      </c>
      <c r="J467">
        <v>31.396000000000001</v>
      </c>
      <c r="K467">
        <v>14306.773077658499</v>
      </c>
      <c r="L467">
        <v>1284.5382075499999</v>
      </c>
      <c r="M467">
        <v>1570.4591008335201</v>
      </c>
      <c r="N467">
        <v>0.42599646961353599</v>
      </c>
      <c r="O467">
        <v>0.15761731711053001</v>
      </c>
      <c r="P467">
        <v>3.5822435432080299E-3</v>
      </c>
      <c r="Q467">
        <v>11702.053644852</v>
      </c>
      <c r="R467">
        <v>88.4465</v>
      </c>
      <c r="S467">
        <v>62796.986110247402</v>
      </c>
      <c r="T467">
        <v>15.0537330476616</v>
      </c>
      <c r="U467">
        <v>14.5233356611059</v>
      </c>
      <c r="V467">
        <v>13.093500000000001</v>
      </c>
      <c r="W467">
        <v>98.105029789590304</v>
      </c>
      <c r="X467">
        <v>0.115154295295799</v>
      </c>
      <c r="Y467">
        <v>0.170173876725282</v>
      </c>
      <c r="Z467">
        <v>0.29122995348854702</v>
      </c>
      <c r="AA467">
        <v>184.46742074877301</v>
      </c>
      <c r="AB467">
        <v>7.8700223544130301</v>
      </c>
      <c r="AC467">
        <v>1.51114480169163</v>
      </c>
      <c r="AD467">
        <v>3.3540200510264699</v>
      </c>
      <c r="AE467">
        <v>1.427529817533</v>
      </c>
      <c r="AF467">
        <v>139.65</v>
      </c>
      <c r="AG467">
        <v>1.76749855914742E-2</v>
      </c>
      <c r="AH467">
        <v>5.6014999999999997</v>
      </c>
      <c r="AI467">
        <v>4.2693324402097996</v>
      </c>
      <c r="AJ467">
        <v>-24550.369500000001</v>
      </c>
      <c r="AK467">
        <v>0.52414037151723003</v>
      </c>
      <c r="AL467">
        <v>18377596.645</v>
      </c>
      <c r="AM467">
        <v>1284.5382075499999</v>
      </c>
    </row>
    <row r="468" spans="1:39" ht="15" x14ac:dyDescent="0.25">
      <c r="A468" t="s">
        <v>646</v>
      </c>
      <c r="B468">
        <v>48793.7</v>
      </c>
      <c r="C468">
        <v>0.48900919642123403</v>
      </c>
      <c r="D468">
        <v>113936.45</v>
      </c>
      <c r="E468">
        <v>9.1241951585400698E-3</v>
      </c>
      <c r="F468">
        <v>0.729946638251595</v>
      </c>
      <c r="G468">
        <v>54.3888888888889</v>
      </c>
      <c r="H468">
        <v>28.549595149999998</v>
      </c>
      <c r="I468">
        <v>5.4820000000000002</v>
      </c>
      <c r="J468">
        <v>-19.030999999999999</v>
      </c>
      <c r="K468">
        <v>17760.083623098799</v>
      </c>
      <c r="L468">
        <v>1062.923777</v>
      </c>
      <c r="M468">
        <v>1489.3926807001101</v>
      </c>
      <c r="N468">
        <v>0.93599002861519398</v>
      </c>
      <c r="O468">
        <v>0.18871304127388999</v>
      </c>
      <c r="P468">
        <v>5.7731077550257897E-4</v>
      </c>
      <c r="Q468">
        <v>12674.706549267001</v>
      </c>
      <c r="R468">
        <v>84.403499999999994</v>
      </c>
      <c r="S468">
        <v>63419.532596397097</v>
      </c>
      <c r="T468">
        <v>14.7718992695801</v>
      </c>
      <c r="U468">
        <v>12.5933613771941</v>
      </c>
      <c r="V468">
        <v>11.831</v>
      </c>
      <c r="W468">
        <v>89.842259910404906</v>
      </c>
      <c r="X468">
        <v>0.10546086312585699</v>
      </c>
      <c r="Y468">
        <v>0.193416201189586</v>
      </c>
      <c r="Z468">
        <v>0.30229077436563301</v>
      </c>
      <c r="AA468">
        <v>222.73530343653201</v>
      </c>
      <c r="AB468">
        <v>9.5407629292675704</v>
      </c>
      <c r="AC468">
        <v>1.4874673987167499</v>
      </c>
      <c r="AD468">
        <v>4.2786473384550403</v>
      </c>
      <c r="AE468">
        <v>1.31218232884812</v>
      </c>
      <c r="AF468">
        <v>145</v>
      </c>
      <c r="AG468">
        <v>1.5543571065701501E-2</v>
      </c>
      <c r="AH468">
        <v>5.4379999999999997</v>
      </c>
      <c r="AI468">
        <v>3.8818758255131902</v>
      </c>
      <c r="AJ468">
        <v>-115921.9495</v>
      </c>
      <c r="AK468">
        <v>0.65624988941338902</v>
      </c>
      <c r="AL468">
        <v>18877615.164500002</v>
      </c>
      <c r="AM468">
        <v>1062.923777</v>
      </c>
    </row>
    <row r="469" spans="1:39" ht="15" x14ac:dyDescent="0.25">
      <c r="A469" t="s">
        <v>648</v>
      </c>
      <c r="B469">
        <v>76818.25</v>
      </c>
      <c r="C469">
        <v>0.46306789845017599</v>
      </c>
      <c r="D469">
        <v>123022.9</v>
      </c>
      <c r="E469">
        <v>8.8416754729869103E-3</v>
      </c>
      <c r="F469">
        <v>0.74401062817783004</v>
      </c>
      <c r="G469">
        <v>54.947368421052602</v>
      </c>
      <c r="H469">
        <v>28.2930545</v>
      </c>
      <c r="I469">
        <v>5.2119999999999997</v>
      </c>
      <c r="J469">
        <v>-16.7685</v>
      </c>
      <c r="K469">
        <v>17714.2657039728</v>
      </c>
      <c r="L469">
        <v>1136.3569022500001</v>
      </c>
      <c r="M469">
        <v>1581.58239726031</v>
      </c>
      <c r="N469">
        <v>0.93110127404077203</v>
      </c>
      <c r="O469">
        <v>0.18675319693118</v>
      </c>
      <c r="P469">
        <v>7.0817302064748403E-4</v>
      </c>
      <c r="Q469">
        <v>12727.5873428218</v>
      </c>
      <c r="R469">
        <v>88.995000000000005</v>
      </c>
      <c r="S469">
        <v>63542.884600258403</v>
      </c>
      <c r="T469">
        <v>15.089611775942499</v>
      </c>
      <c r="U469">
        <v>12.768772428226301</v>
      </c>
      <c r="V469">
        <v>12.118499999999999</v>
      </c>
      <c r="W469">
        <v>93.7704255683459</v>
      </c>
      <c r="X469">
        <v>0.103512053741242</v>
      </c>
      <c r="Y469">
        <v>0.204939441070003</v>
      </c>
      <c r="Z469">
        <v>0.31180188462238501</v>
      </c>
      <c r="AA469">
        <v>213.971595999957</v>
      </c>
      <c r="AB469">
        <v>9.6404037415879493</v>
      </c>
      <c r="AC469">
        <v>1.4569603422769899</v>
      </c>
      <c r="AD469">
        <v>4.1296963866877796</v>
      </c>
      <c r="AE469">
        <v>1.34693937285761</v>
      </c>
      <c r="AF469">
        <v>139.4</v>
      </c>
      <c r="AG469">
        <v>1.3692349537359601E-2</v>
      </c>
      <c r="AH469">
        <v>6.1265000000000001</v>
      </c>
      <c r="AI469">
        <v>3.7924389212059202</v>
      </c>
      <c r="AJ469">
        <v>-123447.086</v>
      </c>
      <c r="AK469">
        <v>0.67255082999411397</v>
      </c>
      <c r="AL469">
        <v>20129728.101</v>
      </c>
      <c r="AM469">
        <v>1136.3569022500001</v>
      </c>
    </row>
    <row r="470" spans="1:39" ht="15" x14ac:dyDescent="0.25">
      <c r="A470" t="s">
        <v>649</v>
      </c>
      <c r="B470">
        <v>708287.25</v>
      </c>
      <c r="C470">
        <v>0.36533286647760299</v>
      </c>
      <c r="D470">
        <v>805775.7</v>
      </c>
      <c r="E470">
        <v>6.2795059766869504E-3</v>
      </c>
      <c r="F470">
        <v>0.746840100076967</v>
      </c>
      <c r="G470">
        <v>69.894736842105303</v>
      </c>
      <c r="H470">
        <v>49.926121549999998</v>
      </c>
      <c r="I470">
        <v>7.6719999999999997</v>
      </c>
      <c r="J470">
        <v>-8.7369999999999894</v>
      </c>
      <c r="K470">
        <v>15891.1356687726</v>
      </c>
      <c r="L470">
        <v>1602.2588513000001</v>
      </c>
      <c r="M470">
        <v>2196.9014631739401</v>
      </c>
      <c r="N470">
        <v>0.81969138456273805</v>
      </c>
      <c r="O470">
        <v>0.19355539271846001</v>
      </c>
      <c r="P470">
        <v>3.17621047677217E-3</v>
      </c>
      <c r="Q470">
        <v>11589.829225073499</v>
      </c>
      <c r="R470">
        <v>114.5615</v>
      </c>
      <c r="S470">
        <v>64454.439864177803</v>
      </c>
      <c r="T470">
        <v>15.0067867477294</v>
      </c>
      <c r="U470">
        <v>13.9860149465571</v>
      </c>
      <c r="V470">
        <v>14.156000000000001</v>
      </c>
      <c r="W470">
        <v>113.185847082509</v>
      </c>
      <c r="X470">
        <v>0.10101170729042799</v>
      </c>
      <c r="Y470">
        <v>0.215096038092078</v>
      </c>
      <c r="Z470">
        <v>0.31918143884428901</v>
      </c>
      <c r="AA470">
        <v>207.50763818857399</v>
      </c>
      <c r="AB470">
        <v>8.9082189235202804</v>
      </c>
      <c r="AC470">
        <v>1.4759635311436601</v>
      </c>
      <c r="AD470">
        <v>3.7919649005454299</v>
      </c>
      <c r="AE470">
        <v>1.29810441965336</v>
      </c>
      <c r="AF470">
        <v>118.45</v>
      </c>
      <c r="AG470">
        <v>2.5621202757881899E-2</v>
      </c>
      <c r="AH470">
        <v>8.1</v>
      </c>
      <c r="AI470">
        <v>3.87846355758718</v>
      </c>
      <c r="AJ470">
        <v>-83808.052999999796</v>
      </c>
      <c r="AK470">
        <v>0.58369851435197395</v>
      </c>
      <c r="AL470">
        <v>25461712.782499999</v>
      </c>
      <c r="AM470">
        <v>1602.2588513000001</v>
      </c>
    </row>
    <row r="471" spans="1:39" ht="15" x14ac:dyDescent="0.25">
      <c r="A471" t="s">
        <v>650</v>
      </c>
      <c r="B471">
        <v>108590.05</v>
      </c>
      <c r="C471">
        <v>0.49670778772275898</v>
      </c>
      <c r="D471">
        <v>161577.29999999999</v>
      </c>
      <c r="E471">
        <v>7.6386036348214297E-3</v>
      </c>
      <c r="F471">
        <v>0.72539026852384303</v>
      </c>
      <c r="G471">
        <v>45.941176470588204</v>
      </c>
      <c r="H471">
        <v>27.019605949999999</v>
      </c>
      <c r="I471">
        <v>4.6639999999999997</v>
      </c>
      <c r="J471">
        <v>-13.1915</v>
      </c>
      <c r="K471">
        <v>17651.803542985199</v>
      </c>
      <c r="L471">
        <v>1015.0283137</v>
      </c>
      <c r="M471">
        <v>1419.6677012570401</v>
      </c>
      <c r="N471">
        <v>0.93094622415556005</v>
      </c>
      <c r="O471">
        <v>0.18603192049065301</v>
      </c>
      <c r="P471">
        <v>6.4242690691358197E-4</v>
      </c>
      <c r="Q471">
        <v>12620.6156328945</v>
      </c>
      <c r="R471">
        <v>80.466499999999996</v>
      </c>
      <c r="S471">
        <v>64175.743588946898</v>
      </c>
      <c r="T471">
        <v>15.226212150398</v>
      </c>
      <c r="U471">
        <v>12.6142968030174</v>
      </c>
      <c r="V471">
        <v>11.3035</v>
      </c>
      <c r="W471">
        <v>89.797701039501007</v>
      </c>
      <c r="X471">
        <v>0.10465634454970001</v>
      </c>
      <c r="Y471">
        <v>0.196396978344511</v>
      </c>
      <c r="Z471">
        <v>0.30444931199256903</v>
      </c>
      <c r="AA471">
        <v>221.90415475106801</v>
      </c>
      <c r="AB471">
        <v>9.4038752280910494</v>
      </c>
      <c r="AC471">
        <v>1.42367407065384</v>
      </c>
      <c r="AD471">
        <v>4.2447232939233404</v>
      </c>
      <c r="AE471">
        <v>1.3352654301582301</v>
      </c>
      <c r="AF471">
        <v>129.05000000000001</v>
      </c>
      <c r="AG471">
        <v>1.5736487863082699E-2</v>
      </c>
      <c r="AH471">
        <v>6.0385</v>
      </c>
      <c r="AI471">
        <v>3.82368059205126</v>
      </c>
      <c r="AJ471">
        <v>-113868.3725</v>
      </c>
      <c r="AK471">
        <v>0.66666421657628205</v>
      </c>
      <c r="AL471">
        <v>17917080.384</v>
      </c>
      <c r="AM471">
        <v>1015.0283137</v>
      </c>
    </row>
    <row r="472" spans="1:39" ht="15" x14ac:dyDescent="0.25">
      <c r="A472" t="s">
        <v>651</v>
      </c>
      <c r="B472">
        <v>2645932.2000000002</v>
      </c>
      <c r="C472">
        <v>0.38173193682992301</v>
      </c>
      <c r="D472">
        <v>2205265.6</v>
      </c>
      <c r="E472">
        <v>3.5168634374665802E-3</v>
      </c>
      <c r="F472">
        <v>0.77173657073490798</v>
      </c>
      <c r="G472">
        <v>115</v>
      </c>
      <c r="H472">
        <v>59.919648350000003</v>
      </c>
      <c r="I472">
        <v>3.681</v>
      </c>
      <c r="J472">
        <v>-24.991499999999998</v>
      </c>
      <c r="K472">
        <v>14918.734082679301</v>
      </c>
      <c r="L472">
        <v>3969.8671674000002</v>
      </c>
      <c r="M472">
        <v>4728.8527540859805</v>
      </c>
      <c r="N472">
        <v>0.14773456487817699</v>
      </c>
      <c r="O472">
        <v>0.103825230938381</v>
      </c>
      <c r="P472">
        <v>2.6047369569224901E-2</v>
      </c>
      <c r="Q472">
        <v>12524.262372691999</v>
      </c>
      <c r="R472">
        <v>247.44499999999999</v>
      </c>
      <c r="S472">
        <v>81964.616777465693</v>
      </c>
      <c r="T472">
        <v>16.704116066196502</v>
      </c>
      <c r="U472">
        <v>16.043432550263699</v>
      </c>
      <c r="V472">
        <v>25.413</v>
      </c>
      <c r="W472">
        <v>156.214030905442</v>
      </c>
      <c r="X472">
        <v>0.11819803923170399</v>
      </c>
      <c r="Y472">
        <v>0.144613609790121</v>
      </c>
      <c r="Z472">
        <v>0.26880232480851901</v>
      </c>
      <c r="AA472">
        <v>174.69026563279101</v>
      </c>
      <c r="AB472">
        <v>7.9437290722824203</v>
      </c>
      <c r="AC472">
        <v>1.2645765256569499</v>
      </c>
      <c r="AD472">
        <v>3.4392137437046402</v>
      </c>
      <c r="AE472">
        <v>0.97986711635132095</v>
      </c>
      <c r="AF472">
        <v>25.05</v>
      </c>
      <c r="AG472">
        <v>8.6904706308224902E-2</v>
      </c>
      <c r="AH472">
        <v>110.42</v>
      </c>
      <c r="AI472">
        <v>5.1604716161785804</v>
      </c>
      <c r="AJ472">
        <v>169285.78950000001</v>
      </c>
      <c r="AK472">
        <v>0.36726102877514599</v>
      </c>
      <c r="AL472">
        <v>59225392.614</v>
      </c>
      <c r="AM472">
        <v>3969.8671674000002</v>
      </c>
    </row>
    <row r="473" spans="1:39" ht="15" x14ac:dyDescent="0.25">
      <c r="A473" t="s">
        <v>652</v>
      </c>
      <c r="B473">
        <v>391730.454545455</v>
      </c>
      <c r="C473">
        <v>0.42249920321005702</v>
      </c>
      <c r="D473">
        <v>418978.318181818</v>
      </c>
      <c r="E473">
        <v>4.6736146772824397E-3</v>
      </c>
      <c r="F473">
        <v>0.703813148708062</v>
      </c>
      <c r="G473">
        <v>100.28571428571399</v>
      </c>
      <c r="H473">
        <v>39.100615590909101</v>
      </c>
      <c r="I473">
        <v>3.34772727272727</v>
      </c>
      <c r="J473">
        <v>75.782272727272698</v>
      </c>
      <c r="K473">
        <v>14363.118354419999</v>
      </c>
      <c r="L473">
        <v>1373.57642568182</v>
      </c>
      <c r="M473">
        <v>1654.0624422829101</v>
      </c>
      <c r="N473">
        <v>0.37662662415779402</v>
      </c>
      <c r="O473">
        <v>0.142651364132414</v>
      </c>
      <c r="P473">
        <v>4.59756884563848E-3</v>
      </c>
      <c r="Q473">
        <v>11927.506644597799</v>
      </c>
      <c r="R473">
        <v>91.646818181818205</v>
      </c>
      <c r="S473">
        <v>65125.199491129497</v>
      </c>
      <c r="T473">
        <v>15.155513011908401</v>
      </c>
      <c r="U473">
        <v>14.9877153722542</v>
      </c>
      <c r="V473">
        <v>11.464090909090899</v>
      </c>
      <c r="W473">
        <v>119.815555945442</v>
      </c>
      <c r="X473">
        <v>0.114687563743448</v>
      </c>
      <c r="Y473">
        <v>0.16777365337019501</v>
      </c>
      <c r="Z473">
        <v>0.28789234631185301</v>
      </c>
      <c r="AA473">
        <v>182.835741019436</v>
      </c>
      <c r="AB473">
        <v>7.3769690075483396</v>
      </c>
      <c r="AC473">
        <v>1.5087178770166101</v>
      </c>
      <c r="AD473">
        <v>3.3716484813273402</v>
      </c>
      <c r="AE473">
        <v>1.1853092562255201</v>
      </c>
      <c r="AF473">
        <v>80.727272727272705</v>
      </c>
      <c r="AG473">
        <v>3.4295806228841499E-2</v>
      </c>
      <c r="AH473">
        <v>11.8054545454545</v>
      </c>
      <c r="AI473">
        <v>4.4018514762716201</v>
      </c>
      <c r="AJ473">
        <v>27844.338636363998</v>
      </c>
      <c r="AK473">
        <v>0.47157344841270399</v>
      </c>
      <c r="AL473">
        <v>19728840.770909101</v>
      </c>
      <c r="AM473">
        <v>1373.57642568182</v>
      </c>
    </row>
    <row r="474" spans="1:39" ht="15" x14ac:dyDescent="0.25">
      <c r="A474" t="s">
        <v>653</v>
      </c>
      <c r="B474">
        <v>411536.27777777798</v>
      </c>
      <c r="C474">
        <v>0.49832847325609803</v>
      </c>
      <c r="D474">
        <v>242357.72222222199</v>
      </c>
      <c r="E474">
        <v>3.38158992594102E-3</v>
      </c>
      <c r="F474">
        <v>0.74396033123661698</v>
      </c>
      <c r="G474">
        <v>88.8</v>
      </c>
      <c r="H474">
        <v>59.546209300000001</v>
      </c>
      <c r="I474">
        <v>9.3045000000000009</v>
      </c>
      <c r="J474">
        <v>40.572499999999998</v>
      </c>
      <c r="K474">
        <v>14010.4881574756</v>
      </c>
      <c r="L474">
        <v>1992.1896909500001</v>
      </c>
      <c r="M474">
        <v>2444.93627554564</v>
      </c>
      <c r="N474">
        <v>0.36838968246042397</v>
      </c>
      <c r="O474">
        <v>0.12747573351255401</v>
      </c>
      <c r="P474">
        <v>1.8290062068649901E-2</v>
      </c>
      <c r="Q474">
        <v>11416.0644396635</v>
      </c>
      <c r="R474">
        <v>128.785</v>
      </c>
      <c r="S474">
        <v>70803.738808867507</v>
      </c>
      <c r="T474">
        <v>16.602865240517101</v>
      </c>
      <c r="U474">
        <v>15.4691127922507</v>
      </c>
      <c r="V474">
        <v>15.259</v>
      </c>
      <c r="W474">
        <v>130.55833874762399</v>
      </c>
      <c r="X474">
        <v>0.11806357009537501</v>
      </c>
      <c r="Y474">
        <v>0.15954959523484299</v>
      </c>
      <c r="Z474">
        <v>0.28254523681114502</v>
      </c>
      <c r="AA474">
        <v>190.427373318599</v>
      </c>
      <c r="AB474">
        <v>7.5546215390909301</v>
      </c>
      <c r="AC474">
        <v>1.3391252346504701</v>
      </c>
      <c r="AD474">
        <v>3.3665207426203798</v>
      </c>
      <c r="AE474">
        <v>1.1295979608225499</v>
      </c>
      <c r="AF474">
        <v>39.450000000000003</v>
      </c>
      <c r="AG474">
        <v>5.9080902974693497E-2</v>
      </c>
      <c r="AH474">
        <v>28.651</v>
      </c>
      <c r="AI474">
        <v>4.4393373545867298</v>
      </c>
      <c r="AJ474">
        <v>27737.864499999901</v>
      </c>
      <c r="AK474">
        <v>0.44816194721164199</v>
      </c>
      <c r="AL474">
        <v>27911550.072500002</v>
      </c>
      <c r="AM474">
        <v>1992.1896909500001</v>
      </c>
    </row>
    <row r="475" spans="1:39" ht="15" x14ac:dyDescent="0.25">
      <c r="A475" t="s">
        <v>654</v>
      </c>
      <c r="B475">
        <v>515030.1</v>
      </c>
      <c r="C475">
        <v>0.41633191187388702</v>
      </c>
      <c r="D475">
        <v>373174.9</v>
      </c>
      <c r="E475">
        <v>9.8051028736161096E-3</v>
      </c>
      <c r="F475">
        <v>0.71187540595955201</v>
      </c>
      <c r="G475">
        <v>85.736842105263193</v>
      </c>
      <c r="H475">
        <v>36.579605000000001</v>
      </c>
      <c r="I475">
        <v>1.0075000000000001</v>
      </c>
      <c r="J475">
        <v>80.122</v>
      </c>
      <c r="K475">
        <v>14381.300685841499</v>
      </c>
      <c r="L475">
        <v>1250.9223665500001</v>
      </c>
      <c r="M475">
        <v>1502.25518354425</v>
      </c>
      <c r="N475">
        <v>0.37418161015933099</v>
      </c>
      <c r="O475">
        <v>0.13115742346385001</v>
      </c>
      <c r="P475">
        <v>2.2041262301546599E-3</v>
      </c>
      <c r="Q475">
        <v>11975.2561915325</v>
      </c>
      <c r="R475">
        <v>86.944999999999993</v>
      </c>
      <c r="S475">
        <v>63675.937402955897</v>
      </c>
      <c r="T475">
        <v>16.0699292656277</v>
      </c>
      <c r="U475">
        <v>14.387513560871801</v>
      </c>
      <c r="V475">
        <v>11.6875</v>
      </c>
      <c r="W475">
        <v>107.030790720856</v>
      </c>
      <c r="X475">
        <v>0.11263952116913301</v>
      </c>
      <c r="Y475">
        <v>0.18475017053095</v>
      </c>
      <c r="Z475">
        <v>0.30227873758537199</v>
      </c>
      <c r="AA475">
        <v>177.82278576846301</v>
      </c>
      <c r="AB475">
        <v>8.0293350843476397</v>
      </c>
      <c r="AC475">
        <v>1.5560749676882799</v>
      </c>
      <c r="AD475">
        <v>3.7027052766445299</v>
      </c>
      <c r="AE475">
        <v>1.20035767542817</v>
      </c>
      <c r="AF475">
        <v>84.4</v>
      </c>
      <c r="AG475">
        <v>2.70566511016604E-2</v>
      </c>
      <c r="AH475">
        <v>9.1135000000000002</v>
      </c>
      <c r="AI475">
        <v>4.7222027398028903</v>
      </c>
      <c r="AJ475">
        <v>-52312.3014999999</v>
      </c>
      <c r="AK475">
        <v>0.45368034345255698</v>
      </c>
      <c r="AL475">
        <v>17989890.688000001</v>
      </c>
      <c r="AM475">
        <v>1250.9223665500001</v>
      </c>
    </row>
    <row r="476" spans="1:39" ht="15" x14ac:dyDescent="0.25">
      <c r="A476" t="s">
        <v>655</v>
      </c>
      <c r="B476">
        <v>789207.6</v>
      </c>
      <c r="C476">
        <v>0.47308648852652202</v>
      </c>
      <c r="D476">
        <v>656234.75</v>
      </c>
      <c r="E476">
        <v>2.8050989527592502E-3</v>
      </c>
      <c r="F476">
        <v>0.719793716063994</v>
      </c>
      <c r="G476">
        <v>62</v>
      </c>
      <c r="H476">
        <v>33.677531700000003</v>
      </c>
      <c r="I476">
        <v>3.7875000000000001</v>
      </c>
      <c r="J476">
        <v>46.386000000000003</v>
      </c>
      <c r="K476">
        <v>13533.490170340399</v>
      </c>
      <c r="L476">
        <v>1218.6834191999999</v>
      </c>
      <c r="M476">
        <v>1434.2315978030899</v>
      </c>
      <c r="N476">
        <v>0.30110352817541602</v>
      </c>
      <c r="O476">
        <v>0.116572202232191</v>
      </c>
      <c r="P476">
        <v>7.0262372615367101E-3</v>
      </c>
      <c r="Q476">
        <v>11499.5654117254</v>
      </c>
      <c r="R476">
        <v>80.094499999999996</v>
      </c>
      <c r="S476">
        <v>66375.238312243702</v>
      </c>
      <c r="T476">
        <v>15.8856101230422</v>
      </c>
      <c r="U476">
        <v>15.215569348706801</v>
      </c>
      <c r="V476">
        <v>10.2905</v>
      </c>
      <c r="W476">
        <v>118.42800827948101</v>
      </c>
      <c r="X476">
        <v>0.120321650163365</v>
      </c>
      <c r="Y476">
        <v>0.170081226816546</v>
      </c>
      <c r="Z476">
        <v>0.29397966348742199</v>
      </c>
      <c r="AA476">
        <v>166.692675718321</v>
      </c>
      <c r="AB476">
        <v>8.5224054323598395</v>
      </c>
      <c r="AC476">
        <v>1.37078230589292</v>
      </c>
      <c r="AD476">
        <v>3.5733327155498298</v>
      </c>
      <c r="AE476">
        <v>1.1501255563641499</v>
      </c>
      <c r="AF476">
        <v>40.35</v>
      </c>
      <c r="AG476">
        <v>4.0708513160415002E-2</v>
      </c>
      <c r="AH476">
        <v>16.263000000000002</v>
      </c>
      <c r="AI476">
        <v>4.6322831769369897</v>
      </c>
      <c r="AJ476">
        <v>-725.20849999995005</v>
      </c>
      <c r="AK476">
        <v>0.43532657408766501</v>
      </c>
      <c r="AL476">
        <v>16493040.0745</v>
      </c>
      <c r="AM476">
        <v>1218.6834191999999</v>
      </c>
    </row>
    <row r="477" spans="1:39" ht="15" x14ac:dyDescent="0.25">
      <c r="A477" t="s">
        <v>656</v>
      </c>
      <c r="B477">
        <v>551404.44999999995</v>
      </c>
      <c r="C477">
        <v>0.42589187648759702</v>
      </c>
      <c r="D477">
        <v>480418.7</v>
      </c>
      <c r="E477">
        <v>3.0968237568658398E-3</v>
      </c>
      <c r="F477">
        <v>0.72032414871591599</v>
      </c>
      <c r="G477">
        <v>103.6</v>
      </c>
      <c r="H477">
        <v>38.867851450000003</v>
      </c>
      <c r="I477">
        <v>3.4350000000000001</v>
      </c>
      <c r="J477">
        <v>11.346</v>
      </c>
      <c r="K477">
        <v>14466.171801807001</v>
      </c>
      <c r="L477">
        <v>1436.4580474500001</v>
      </c>
      <c r="M477">
        <v>1784.5043183421101</v>
      </c>
      <c r="N477">
        <v>0.446545690797369</v>
      </c>
      <c r="O477">
        <v>0.15709643271559201</v>
      </c>
      <c r="P477">
        <v>2.3391993284906298E-3</v>
      </c>
      <c r="Q477">
        <v>11644.7176321802</v>
      </c>
      <c r="R477">
        <v>101.6345</v>
      </c>
      <c r="S477">
        <v>62621.120210164903</v>
      </c>
      <c r="T477">
        <v>15.811068092035701</v>
      </c>
      <c r="U477">
        <v>14.133567316708399</v>
      </c>
      <c r="V477">
        <v>13.071</v>
      </c>
      <c r="W477">
        <v>109.89656854486999</v>
      </c>
      <c r="X477">
        <v>0.113423358522794</v>
      </c>
      <c r="Y477">
        <v>0.18851814211401599</v>
      </c>
      <c r="Z477">
        <v>0.30619852046135299</v>
      </c>
      <c r="AA477">
        <v>186.25538732227599</v>
      </c>
      <c r="AB477">
        <v>7.4829650318886598</v>
      </c>
      <c r="AC477">
        <v>1.4574771092519601</v>
      </c>
      <c r="AD477">
        <v>3.3571029745871801</v>
      </c>
      <c r="AE477">
        <v>1.3472603968526999</v>
      </c>
      <c r="AF477">
        <v>123.7</v>
      </c>
      <c r="AG477">
        <v>2.0996402053861E-2</v>
      </c>
      <c r="AH477">
        <v>7.476</v>
      </c>
      <c r="AI477">
        <v>4.3371080848034298</v>
      </c>
      <c r="AJ477">
        <v>-42878.634500000197</v>
      </c>
      <c r="AK477">
        <v>0.49857781254557698</v>
      </c>
      <c r="AL477">
        <v>20780048.9005</v>
      </c>
      <c r="AM477">
        <v>1436.4580474500001</v>
      </c>
    </row>
    <row r="478" spans="1:39" ht="15" x14ac:dyDescent="0.25">
      <c r="A478" t="s">
        <v>657</v>
      </c>
      <c r="B478">
        <v>1049885.3888888899</v>
      </c>
      <c r="C478">
        <v>0.42936135769753397</v>
      </c>
      <c r="D478">
        <v>815927.11111111101</v>
      </c>
      <c r="E478">
        <v>1.53641506853402E-3</v>
      </c>
      <c r="F478">
        <v>0.76875520266499697</v>
      </c>
      <c r="G478">
        <v>96.25</v>
      </c>
      <c r="H478">
        <v>81.311972249999997</v>
      </c>
      <c r="I478">
        <v>10.730499999999999</v>
      </c>
      <c r="J478">
        <v>12.026</v>
      </c>
      <c r="K478">
        <v>14504.719096135401</v>
      </c>
      <c r="L478">
        <v>2352.6859765999998</v>
      </c>
      <c r="M478">
        <v>2935.1608872475099</v>
      </c>
      <c r="N478">
        <v>0.43855691320993601</v>
      </c>
      <c r="O478">
        <v>0.15317240285538899</v>
      </c>
      <c r="P478">
        <v>2.91802890963005E-2</v>
      </c>
      <c r="Q478">
        <v>11626.2959758915</v>
      </c>
      <c r="R478">
        <v>155.61000000000001</v>
      </c>
      <c r="S478">
        <v>73733.272684917407</v>
      </c>
      <c r="T478">
        <v>16.088297667245001</v>
      </c>
      <c r="U478">
        <v>15.1191181582161</v>
      </c>
      <c r="V478">
        <v>19.386500000000002</v>
      </c>
      <c r="W478">
        <v>121.35692242539901</v>
      </c>
      <c r="X478">
        <v>0.116418661072042</v>
      </c>
      <c r="Y478">
        <v>0.15948896629095999</v>
      </c>
      <c r="Z478">
        <v>0.28163154704412902</v>
      </c>
      <c r="AA478">
        <v>172.32236007369599</v>
      </c>
      <c r="AB478">
        <v>7.6825255290557699</v>
      </c>
      <c r="AC478">
        <v>1.26543444533132</v>
      </c>
      <c r="AD478">
        <v>3.5131377281459</v>
      </c>
      <c r="AE478">
        <v>1.0788518192109</v>
      </c>
      <c r="AF478">
        <v>26.75</v>
      </c>
      <c r="AG478">
        <v>5.7757644597505403E-2</v>
      </c>
      <c r="AH478">
        <v>58.024999999999999</v>
      </c>
      <c r="AI478">
        <v>4.46618813661647</v>
      </c>
      <c r="AJ478">
        <v>87306.665499999697</v>
      </c>
      <c r="AK478">
        <v>0.50618078922944898</v>
      </c>
      <c r="AL478">
        <v>34125049.211999997</v>
      </c>
      <c r="AM478">
        <v>2352.6859765999998</v>
      </c>
    </row>
    <row r="479" spans="1:39" ht="15" x14ac:dyDescent="0.25">
      <c r="A479" t="s">
        <v>658</v>
      </c>
      <c r="B479">
        <v>696328.05</v>
      </c>
      <c r="C479">
        <v>0.62798680998077605</v>
      </c>
      <c r="D479">
        <v>723974.2</v>
      </c>
      <c r="E479">
        <v>5.3885866767179698E-3</v>
      </c>
      <c r="F479">
        <v>0.66909100086894202</v>
      </c>
      <c r="G479">
        <v>65.947368421052602</v>
      </c>
      <c r="H479">
        <v>28.5099202</v>
      </c>
      <c r="I479">
        <v>3.1524999999999999</v>
      </c>
      <c r="J479">
        <v>24.068999999999999</v>
      </c>
      <c r="K479">
        <v>15414.693973645801</v>
      </c>
      <c r="L479">
        <v>924.91173100000003</v>
      </c>
      <c r="M479">
        <v>1123.00683621143</v>
      </c>
      <c r="N479">
        <v>0.428725537107497</v>
      </c>
      <c r="O479">
        <v>0.141477556954027</v>
      </c>
      <c r="P479">
        <v>5.0776121035056897E-3</v>
      </c>
      <c r="Q479">
        <v>12695.5872629397</v>
      </c>
      <c r="R479">
        <v>65.757000000000005</v>
      </c>
      <c r="S479">
        <v>62176.3044390711</v>
      </c>
      <c r="T479">
        <v>14.0722660705324</v>
      </c>
      <c r="U479">
        <v>14.065601091899</v>
      </c>
      <c r="V479">
        <v>10.224</v>
      </c>
      <c r="W479">
        <v>90.464762421752695</v>
      </c>
      <c r="X479">
        <v>0.11317713452612101</v>
      </c>
      <c r="Y479">
        <v>0.17541198910700101</v>
      </c>
      <c r="Z479">
        <v>0.29394656315150602</v>
      </c>
      <c r="AA479">
        <v>198.28329974982199</v>
      </c>
      <c r="AB479">
        <v>8.7387742302047702</v>
      </c>
      <c r="AC479">
        <v>1.4966954743202601</v>
      </c>
      <c r="AD479">
        <v>3.7392973155418199</v>
      </c>
      <c r="AE479">
        <v>1.3305457357677899</v>
      </c>
      <c r="AF479">
        <v>78.099999999999994</v>
      </c>
      <c r="AG479">
        <v>2.33636782788012E-2</v>
      </c>
      <c r="AH479">
        <v>7.0720000000000001</v>
      </c>
      <c r="AI479">
        <v>4.4374567485523899</v>
      </c>
      <c r="AJ479">
        <v>-5430.89300000004</v>
      </c>
      <c r="AK479">
        <v>0.49962455402256201</v>
      </c>
      <c r="AL479">
        <v>14257231.286</v>
      </c>
      <c r="AM479">
        <v>924.91173100000003</v>
      </c>
    </row>
    <row r="480" spans="1:39" ht="15" x14ac:dyDescent="0.25">
      <c r="A480" t="s">
        <v>659</v>
      </c>
      <c r="B480">
        <v>987468.25</v>
      </c>
      <c r="C480">
        <v>0.70508877501258405</v>
      </c>
      <c r="D480">
        <v>1042294.4</v>
      </c>
      <c r="E480">
        <v>3.6093991670217902E-3</v>
      </c>
      <c r="F480">
        <v>0.69248781761992895</v>
      </c>
      <c r="G480">
        <v>71</v>
      </c>
      <c r="H480">
        <v>44.777471149999997</v>
      </c>
      <c r="I480">
        <v>4.726</v>
      </c>
      <c r="J480">
        <v>-11.337</v>
      </c>
      <c r="K480">
        <v>16264.2520416071</v>
      </c>
      <c r="L480">
        <v>1098.7879531000001</v>
      </c>
      <c r="M480">
        <v>1376.03639730127</v>
      </c>
      <c r="N480">
        <v>0.55260603739504199</v>
      </c>
      <c r="O480">
        <v>0.175323478162003</v>
      </c>
      <c r="P480">
        <v>3.3871303735173801E-3</v>
      </c>
      <c r="Q480">
        <v>12987.2758050217</v>
      </c>
      <c r="R480">
        <v>83.260499999999993</v>
      </c>
      <c r="S480">
        <v>61917.201596195096</v>
      </c>
      <c r="T480">
        <v>14.905026993592401</v>
      </c>
      <c r="U480">
        <v>13.1969896061157</v>
      </c>
      <c r="V480">
        <v>11.551500000000001</v>
      </c>
      <c r="W480">
        <v>95.120802761546102</v>
      </c>
      <c r="X480">
        <v>0.110331495718346</v>
      </c>
      <c r="Y480">
        <v>0.194122067373455</v>
      </c>
      <c r="Z480">
        <v>0.30897466410397001</v>
      </c>
      <c r="AA480">
        <v>223.742396616561</v>
      </c>
      <c r="AB480">
        <v>8.9674470485420805</v>
      </c>
      <c r="AC480">
        <v>1.3872669475884101</v>
      </c>
      <c r="AD480">
        <v>3.2906985262489101</v>
      </c>
      <c r="AE480">
        <v>1.47982160995905</v>
      </c>
      <c r="AF480">
        <v>133.25</v>
      </c>
      <c r="AG480">
        <v>2.5236035219760599E-2</v>
      </c>
      <c r="AH480">
        <v>5.835</v>
      </c>
      <c r="AI480">
        <v>4.3457142484253799</v>
      </c>
      <c r="AJ480">
        <v>-48633.286000000102</v>
      </c>
      <c r="AK480">
        <v>0.54630043188933997</v>
      </c>
      <c r="AL480">
        <v>17870964.2095</v>
      </c>
      <c r="AM480">
        <v>1098.7879531000001</v>
      </c>
    </row>
    <row r="481" spans="1:39" ht="15" x14ac:dyDescent="0.25">
      <c r="A481" t="s">
        <v>660</v>
      </c>
      <c r="B481">
        <v>399249.5</v>
      </c>
      <c r="C481">
        <v>0.47834884253204202</v>
      </c>
      <c r="D481">
        <v>352439.25</v>
      </c>
      <c r="E481">
        <v>1.28916441664836E-2</v>
      </c>
      <c r="F481">
        <v>0.71160792185047395</v>
      </c>
      <c r="G481">
        <v>76.599999999999994</v>
      </c>
      <c r="H481">
        <v>38.132320649999997</v>
      </c>
      <c r="I481">
        <v>2.0579999999999998</v>
      </c>
      <c r="J481">
        <v>53.234499999999997</v>
      </c>
      <c r="K481">
        <v>14687.7986373603</v>
      </c>
      <c r="L481">
        <v>1328.3731259000001</v>
      </c>
      <c r="M481">
        <v>1623.8247860757201</v>
      </c>
      <c r="N481">
        <v>0.42495937665671801</v>
      </c>
      <c r="O481">
        <v>0.13252626311656701</v>
      </c>
      <c r="P481">
        <v>1.4616816707161901E-3</v>
      </c>
      <c r="Q481">
        <v>12015.383159442799</v>
      </c>
      <c r="R481">
        <v>92.291499999999999</v>
      </c>
      <c r="S481">
        <v>63642.868752810398</v>
      </c>
      <c r="T481">
        <v>15.890412443182701</v>
      </c>
      <c r="U481">
        <v>14.3932336769908</v>
      </c>
      <c r="V481">
        <v>12.695</v>
      </c>
      <c r="W481">
        <v>104.637504994092</v>
      </c>
      <c r="X481">
        <v>0.110128329378021</v>
      </c>
      <c r="Y481">
        <v>0.19980776659074101</v>
      </c>
      <c r="Z481">
        <v>0.31453128481154402</v>
      </c>
      <c r="AA481">
        <v>182.3958910911</v>
      </c>
      <c r="AB481">
        <v>7.9885301424162298</v>
      </c>
      <c r="AC481">
        <v>1.5851612098404499</v>
      </c>
      <c r="AD481">
        <v>3.55261709531313</v>
      </c>
      <c r="AE481">
        <v>1.39291943479175</v>
      </c>
      <c r="AF481">
        <v>116.9</v>
      </c>
      <c r="AG481">
        <v>2.3238337844414599E-2</v>
      </c>
      <c r="AH481">
        <v>6.9005000000000001</v>
      </c>
      <c r="AI481">
        <v>4.7238223120479104</v>
      </c>
      <c r="AJ481">
        <v>-54346.826000000001</v>
      </c>
      <c r="AK481">
        <v>0.50267231086633402</v>
      </c>
      <c r="AL481">
        <v>19510876.988499999</v>
      </c>
      <c r="AM481">
        <v>1328.3731259000001</v>
      </c>
    </row>
    <row r="482" spans="1:39" ht="15" x14ac:dyDescent="0.25">
      <c r="A482" t="s">
        <v>661</v>
      </c>
      <c r="B482">
        <v>702014.9</v>
      </c>
      <c r="C482">
        <v>0.59196225558183702</v>
      </c>
      <c r="D482">
        <v>701651</v>
      </c>
      <c r="E482">
        <v>1.41291087328614E-2</v>
      </c>
      <c r="F482">
        <v>0.66510041095011696</v>
      </c>
      <c r="G482">
        <v>53.35</v>
      </c>
      <c r="H482">
        <v>25.432789199999998</v>
      </c>
      <c r="I482">
        <v>0.84899999999999998</v>
      </c>
      <c r="J482">
        <v>62.942500000000003</v>
      </c>
      <c r="K482">
        <v>15340.6297820373</v>
      </c>
      <c r="L482">
        <v>848.24074255000005</v>
      </c>
      <c r="M482">
        <v>1025.02532267622</v>
      </c>
      <c r="N482">
        <v>0.38891468771974802</v>
      </c>
      <c r="O482">
        <v>0.13269594379730601</v>
      </c>
      <c r="P482">
        <v>1.8439272267186601E-3</v>
      </c>
      <c r="Q482">
        <v>12694.854370549399</v>
      </c>
      <c r="R482">
        <v>65.760999999999996</v>
      </c>
      <c r="S482">
        <v>62395.715583704601</v>
      </c>
      <c r="T482">
        <v>16.142546494122701</v>
      </c>
      <c r="U482">
        <v>12.898841905536701</v>
      </c>
      <c r="V482">
        <v>8.6615000000000002</v>
      </c>
      <c r="W482">
        <v>97.932314558679195</v>
      </c>
      <c r="X482">
        <v>0.11171143384381201</v>
      </c>
      <c r="Y482">
        <v>0.18913886067668001</v>
      </c>
      <c r="Z482">
        <v>0.30448524418266498</v>
      </c>
      <c r="AA482">
        <v>208.89329067986299</v>
      </c>
      <c r="AB482">
        <v>7.6468825193942402</v>
      </c>
      <c r="AC482">
        <v>1.48204289081097</v>
      </c>
      <c r="AD482">
        <v>3.4944525931786901</v>
      </c>
      <c r="AE482">
        <v>1.37597605104288</v>
      </c>
      <c r="AF482">
        <v>94.8</v>
      </c>
      <c r="AG482">
        <v>1.97230588259651E-2</v>
      </c>
      <c r="AH482">
        <v>5.3585000000000003</v>
      </c>
      <c r="AI482">
        <v>5.4522288395366703</v>
      </c>
      <c r="AJ482">
        <v>-44495.200499999999</v>
      </c>
      <c r="AK482">
        <v>0.48550551146307402</v>
      </c>
      <c r="AL482">
        <v>13012547.1975</v>
      </c>
      <c r="AM482">
        <v>848.24074255000005</v>
      </c>
    </row>
    <row r="483" spans="1:39" ht="15" x14ac:dyDescent="0.25">
      <c r="A483" t="s">
        <v>662</v>
      </c>
      <c r="B483">
        <v>738473.9</v>
      </c>
      <c r="C483">
        <v>0.57150844903471298</v>
      </c>
      <c r="D483">
        <v>712560.85</v>
      </c>
      <c r="E483">
        <v>1.0928710658934301E-3</v>
      </c>
      <c r="F483">
        <v>0.68948969789628001</v>
      </c>
      <c r="G483">
        <v>44.631578947368403</v>
      </c>
      <c r="H483">
        <v>13.7690795</v>
      </c>
      <c r="I483">
        <v>0.49199999999999999</v>
      </c>
      <c r="J483">
        <v>69.515000000000001</v>
      </c>
      <c r="K483">
        <v>15278.981631644199</v>
      </c>
      <c r="L483">
        <v>772.11998144999995</v>
      </c>
      <c r="M483">
        <v>913.37727637333705</v>
      </c>
      <c r="N483">
        <v>0.32137902413042102</v>
      </c>
      <c r="O483">
        <v>0.13557775451350501</v>
      </c>
      <c r="P483">
        <v>5.2516190455078699E-3</v>
      </c>
      <c r="Q483">
        <v>12916.028588801901</v>
      </c>
      <c r="R483">
        <v>57.31</v>
      </c>
      <c r="S483">
        <v>66873.553655557494</v>
      </c>
      <c r="T483">
        <v>16.136799860408299</v>
      </c>
      <c r="U483">
        <v>13.472692051125501</v>
      </c>
      <c r="V483">
        <v>8.0259999999999998</v>
      </c>
      <c r="W483">
        <v>96.202340076002997</v>
      </c>
      <c r="X483">
        <v>0.117553080872843</v>
      </c>
      <c r="Y483">
        <v>0.16985722561101199</v>
      </c>
      <c r="Z483">
        <v>0.29748314820920602</v>
      </c>
      <c r="AA483">
        <v>209.19624395248201</v>
      </c>
      <c r="AB483">
        <v>7.3582156216452503</v>
      </c>
      <c r="AC483">
        <v>1.34848586531092</v>
      </c>
      <c r="AD483">
        <v>2.93349795634844</v>
      </c>
      <c r="AE483">
        <v>1.1356013968712599</v>
      </c>
      <c r="AF483">
        <v>81.599999999999994</v>
      </c>
      <c r="AG483">
        <v>3.3347184392665298E-2</v>
      </c>
      <c r="AH483">
        <v>4.8140000000000001</v>
      </c>
      <c r="AI483">
        <v>4.5189156347981703</v>
      </c>
      <c r="AJ483">
        <v>2757.2034999999501</v>
      </c>
      <c r="AK483">
        <v>0.51802649940488898</v>
      </c>
      <c r="AL483">
        <v>11797207.014</v>
      </c>
      <c r="AM483">
        <v>772.11998144999995</v>
      </c>
    </row>
    <row r="484" spans="1:39" ht="15" x14ac:dyDescent="0.25">
      <c r="A484" t="s">
        <v>664</v>
      </c>
      <c r="B484">
        <v>543412.1</v>
      </c>
      <c r="C484">
        <v>0.66864446324301596</v>
      </c>
      <c r="D484">
        <v>553061.94999999995</v>
      </c>
      <c r="E484">
        <v>4.17124780552857E-4</v>
      </c>
      <c r="F484">
        <v>0.67070214487810198</v>
      </c>
      <c r="G484">
        <v>43.842105263157897</v>
      </c>
      <c r="H484">
        <v>12.5239388</v>
      </c>
      <c r="I484">
        <v>0.86199999999999999</v>
      </c>
      <c r="J484">
        <v>26.276</v>
      </c>
      <c r="K484">
        <v>16885.1776596811</v>
      </c>
      <c r="L484">
        <v>592.37328694999997</v>
      </c>
      <c r="M484">
        <v>718.86173201051702</v>
      </c>
      <c r="N484">
        <v>0.40326041950666702</v>
      </c>
      <c r="O484">
        <v>0.16033626277954799</v>
      </c>
      <c r="P484">
        <v>4.3073641337499496E-3</v>
      </c>
      <c r="Q484">
        <v>13914.119705642701</v>
      </c>
      <c r="R484">
        <v>46.81</v>
      </c>
      <c r="S484">
        <v>63095.511066011502</v>
      </c>
      <c r="T484">
        <v>15.4817346720786</v>
      </c>
      <c r="U484">
        <v>12.6548448397778</v>
      </c>
      <c r="V484">
        <v>7.5655000000000001</v>
      </c>
      <c r="W484">
        <v>78.299291117573205</v>
      </c>
      <c r="X484">
        <v>0.114618231848116</v>
      </c>
      <c r="Y484">
        <v>0.17340229910601501</v>
      </c>
      <c r="Z484">
        <v>0.29325509782011799</v>
      </c>
      <c r="AA484">
        <v>236.317712300582</v>
      </c>
      <c r="AB484">
        <v>9.3827155840880998</v>
      </c>
      <c r="AC484">
        <v>1.3783264529964301</v>
      </c>
      <c r="AD484">
        <v>3.1276492178274902</v>
      </c>
      <c r="AE484">
        <v>1.3249094662206999</v>
      </c>
      <c r="AF484">
        <v>79.599999999999994</v>
      </c>
      <c r="AG484">
        <v>1.4591374342667E-2</v>
      </c>
      <c r="AH484">
        <v>4.0019999999999998</v>
      </c>
      <c r="AI484">
        <v>4.7034424529633103</v>
      </c>
      <c r="AJ484">
        <v>-28568.812999999998</v>
      </c>
      <c r="AK484">
        <v>0.55869144706524099</v>
      </c>
      <c r="AL484">
        <v>10002328.191</v>
      </c>
      <c r="AM484">
        <v>592.37328694999997</v>
      </c>
    </row>
    <row r="485" spans="1:39" ht="15" x14ac:dyDescent="0.25">
      <c r="A485" t="s">
        <v>665</v>
      </c>
      <c r="B485">
        <v>927503</v>
      </c>
      <c r="C485">
        <v>0.74785921614809603</v>
      </c>
      <c r="D485">
        <v>884926.55</v>
      </c>
      <c r="E485">
        <v>2.9589934620646101E-3</v>
      </c>
      <c r="F485">
        <v>0.67204542903487896</v>
      </c>
      <c r="G485">
        <v>31.05</v>
      </c>
      <c r="H485">
        <v>8.8328334736842091</v>
      </c>
      <c r="I485">
        <v>9.7000000000000003E-2</v>
      </c>
      <c r="J485">
        <v>65.503</v>
      </c>
      <c r="K485">
        <v>14897.998710743001</v>
      </c>
      <c r="L485">
        <v>594.65577044999998</v>
      </c>
      <c r="M485">
        <v>683.73242792271401</v>
      </c>
      <c r="N485">
        <v>0.20255647415789699</v>
      </c>
      <c r="O485">
        <v>0.107937127224761</v>
      </c>
      <c r="P485">
        <v>1.1589889214031401E-3</v>
      </c>
      <c r="Q485">
        <v>12957.0875092404</v>
      </c>
      <c r="R485">
        <v>44.247</v>
      </c>
      <c r="S485">
        <v>62043.7262639275</v>
      </c>
      <c r="T485">
        <v>16.983072298686899</v>
      </c>
      <c r="U485">
        <v>13.4394596345515</v>
      </c>
      <c r="V485">
        <v>5.9755000000000003</v>
      </c>
      <c r="W485">
        <v>99.515650648481298</v>
      </c>
      <c r="X485">
        <v>0.11364929674222</v>
      </c>
      <c r="Y485">
        <v>0.18805610562517</v>
      </c>
      <c r="Z485">
        <v>0.30768070506137202</v>
      </c>
      <c r="AA485">
        <v>226.35196140136901</v>
      </c>
      <c r="AB485">
        <v>7.0156542794842496</v>
      </c>
      <c r="AC485">
        <v>1.3328131855885701</v>
      </c>
      <c r="AD485">
        <v>3.0041543779229798</v>
      </c>
      <c r="AE485">
        <v>1.23908407913105</v>
      </c>
      <c r="AF485">
        <v>56.45</v>
      </c>
      <c r="AG485">
        <v>2.3514120714813999E-2</v>
      </c>
      <c r="AH485">
        <v>5.3944999999999999</v>
      </c>
      <c r="AI485">
        <v>4.8505995508625004</v>
      </c>
      <c r="AJ485">
        <v>-36106.464</v>
      </c>
      <c r="AK485">
        <v>0.60874573939260901</v>
      </c>
      <c r="AL485">
        <v>8859180.9014999997</v>
      </c>
      <c r="AM485">
        <v>594.65577044999998</v>
      </c>
    </row>
    <row r="486" spans="1:39" ht="15" x14ac:dyDescent="0.25">
      <c r="A486" t="s">
        <v>666</v>
      </c>
      <c r="B486">
        <v>922514.625</v>
      </c>
      <c r="C486">
        <v>0.77876496655954797</v>
      </c>
      <c r="D486">
        <v>870020.25</v>
      </c>
      <c r="E486">
        <v>2.1781310501199202E-3</v>
      </c>
      <c r="F486">
        <v>0.68491491770924995</v>
      </c>
      <c r="G486">
        <v>23.625</v>
      </c>
      <c r="H486">
        <v>3.1599270000000002</v>
      </c>
      <c r="I486">
        <v>0</v>
      </c>
      <c r="J486">
        <v>67.832499999999996</v>
      </c>
      <c r="K486">
        <v>13778.4065492063</v>
      </c>
      <c r="L486">
        <v>625.527168125</v>
      </c>
      <c r="M486">
        <v>694.59707385988804</v>
      </c>
      <c r="N486">
        <v>0.13163742551234101</v>
      </c>
      <c r="O486">
        <v>0.10231359705260799</v>
      </c>
      <c r="P486">
        <v>1.8976879590348801E-3</v>
      </c>
      <c r="Q486">
        <v>12408.2982125239</v>
      </c>
      <c r="R486">
        <v>42.984999999999999</v>
      </c>
      <c r="S486">
        <v>65924.860329184594</v>
      </c>
      <c r="T486">
        <v>17.4944748167966</v>
      </c>
      <c r="U486">
        <v>14.5522198005118</v>
      </c>
      <c r="V486">
        <v>5.8324999999999996</v>
      </c>
      <c r="W486">
        <v>107.248550042863</v>
      </c>
      <c r="X486">
        <v>0.112603777707148</v>
      </c>
      <c r="Y486">
        <v>0.18449927168628999</v>
      </c>
      <c r="Z486">
        <v>0.30381791005867198</v>
      </c>
      <c r="AA486">
        <v>216.49259520721299</v>
      </c>
      <c r="AB486">
        <v>6.86223557656806</v>
      </c>
      <c r="AC486">
        <v>1.2265927526546601</v>
      </c>
      <c r="AD486">
        <v>3.2960099263782801</v>
      </c>
      <c r="AE486">
        <v>1.1536204898682001</v>
      </c>
      <c r="AF486">
        <v>45</v>
      </c>
      <c r="AG486">
        <v>4.9196436833444804E-3</v>
      </c>
      <c r="AH486">
        <v>7.0274999999999999</v>
      </c>
      <c r="AI486">
        <v>4.6655937920567201</v>
      </c>
      <c r="AJ486">
        <v>-34809.724999999999</v>
      </c>
      <c r="AK486">
        <v>0.69519473590241398</v>
      </c>
      <c r="AL486">
        <v>8618767.6300000008</v>
      </c>
      <c r="AM486">
        <v>625.527168125</v>
      </c>
    </row>
    <row r="487" spans="1:39" ht="15" x14ac:dyDescent="0.25">
      <c r="A487" t="s">
        <v>667</v>
      </c>
      <c r="B487">
        <v>546447.5</v>
      </c>
      <c r="C487">
        <v>0.54968165363351795</v>
      </c>
      <c r="D487">
        <v>523818.2</v>
      </c>
      <c r="E487">
        <v>4.7823216046955297E-3</v>
      </c>
      <c r="F487">
        <v>0.70231944072119901</v>
      </c>
      <c r="G487">
        <v>37.789473684210499</v>
      </c>
      <c r="H487">
        <v>14.362916650000001</v>
      </c>
      <c r="I487">
        <v>0.82499999999999996</v>
      </c>
      <c r="J487">
        <v>22.616</v>
      </c>
      <c r="K487">
        <v>16118.222287589</v>
      </c>
      <c r="L487">
        <v>689.0500333</v>
      </c>
      <c r="M487">
        <v>832.92812690212395</v>
      </c>
      <c r="N487">
        <v>0.37993338538309002</v>
      </c>
      <c r="O487">
        <v>0.15541641880071599</v>
      </c>
      <c r="P487">
        <v>7.3757088809068899E-3</v>
      </c>
      <c r="Q487">
        <v>13333.997550673501</v>
      </c>
      <c r="R487">
        <v>52.151000000000003</v>
      </c>
      <c r="S487">
        <v>64556.835564035202</v>
      </c>
      <c r="T487">
        <v>15.710149373933399</v>
      </c>
      <c r="U487">
        <v>13.212594836148901</v>
      </c>
      <c r="V487">
        <v>7.6550000000000002</v>
      </c>
      <c r="W487">
        <v>90.013067707380799</v>
      </c>
      <c r="X487">
        <v>0.117243862915029</v>
      </c>
      <c r="Y487">
        <v>0.17388107078243101</v>
      </c>
      <c r="Z487">
        <v>0.30064271828572903</v>
      </c>
      <c r="AA487">
        <v>222.33494317719499</v>
      </c>
      <c r="AB487">
        <v>7.9002425034219996</v>
      </c>
      <c r="AC487">
        <v>1.5314408136036599</v>
      </c>
      <c r="AD487">
        <v>3.0920291299145801</v>
      </c>
      <c r="AE487">
        <v>1.1809454878251999</v>
      </c>
      <c r="AF487">
        <v>90.5</v>
      </c>
      <c r="AG487">
        <v>1.6863915522623299E-2</v>
      </c>
      <c r="AH487">
        <v>4.1224999999999996</v>
      </c>
      <c r="AI487">
        <v>4.6878859091398901</v>
      </c>
      <c r="AJ487">
        <v>-12541.334000000001</v>
      </c>
      <c r="AK487">
        <v>0.57482843975584996</v>
      </c>
      <c r="AL487">
        <v>11106261.604</v>
      </c>
      <c r="AM487">
        <v>689.0500333</v>
      </c>
    </row>
    <row r="488" spans="1:39" ht="15" x14ac:dyDescent="0.25">
      <c r="A488" t="s">
        <v>668</v>
      </c>
      <c r="B488">
        <v>655052.44999999995</v>
      </c>
      <c r="C488">
        <v>0.68693697142225696</v>
      </c>
      <c r="D488">
        <v>639701.80000000005</v>
      </c>
      <c r="E488">
        <v>8.3534541223292795E-4</v>
      </c>
      <c r="F488">
        <v>0.68429143165650597</v>
      </c>
      <c r="G488">
        <v>33.049999999999997</v>
      </c>
      <c r="H488">
        <v>6.69615452631579</v>
      </c>
      <c r="I488">
        <v>0.436</v>
      </c>
      <c r="J488">
        <v>70.22</v>
      </c>
      <c r="K488">
        <v>14597.1722389267</v>
      </c>
      <c r="L488">
        <v>653.47613965000005</v>
      </c>
      <c r="M488">
        <v>744.81454598785399</v>
      </c>
      <c r="N488">
        <v>0.205046751931549</v>
      </c>
      <c r="O488">
        <v>0.118747309184941</v>
      </c>
      <c r="P488">
        <v>2.5156628532458499E-3</v>
      </c>
      <c r="Q488">
        <v>12807.0857583057</v>
      </c>
      <c r="R488">
        <v>46.4955</v>
      </c>
      <c r="S488">
        <v>64758.7561054295</v>
      </c>
      <c r="T488">
        <v>16.758611048380999</v>
      </c>
      <c r="U488">
        <v>14.0546104386446</v>
      </c>
      <c r="V488">
        <v>6.2035</v>
      </c>
      <c r="W488">
        <v>105.339911283953</v>
      </c>
      <c r="X488">
        <v>0.11245872239525601</v>
      </c>
      <c r="Y488">
        <v>0.186400323058585</v>
      </c>
      <c r="Z488">
        <v>0.30402007941701198</v>
      </c>
      <c r="AA488">
        <v>211.28659735602599</v>
      </c>
      <c r="AB488">
        <v>7.8187474428870702</v>
      </c>
      <c r="AC488">
        <v>1.3067719774101301</v>
      </c>
      <c r="AD488">
        <v>3.19416975355026</v>
      </c>
      <c r="AE488">
        <v>1.15214102862362</v>
      </c>
      <c r="AF488">
        <v>58</v>
      </c>
      <c r="AG488">
        <v>2.676185960151E-2</v>
      </c>
      <c r="AH488">
        <v>5.6475</v>
      </c>
      <c r="AI488">
        <v>4.7820302788875697</v>
      </c>
      <c r="AJ488">
        <v>-36992.370999999999</v>
      </c>
      <c r="AK488">
        <v>0.59876410447843298</v>
      </c>
      <c r="AL488">
        <v>9538903.7644999996</v>
      </c>
      <c r="AM488">
        <v>653.47613965000005</v>
      </c>
    </row>
    <row r="489" spans="1:39" ht="15" x14ac:dyDescent="0.25">
      <c r="A489" t="s">
        <v>669</v>
      </c>
      <c r="B489">
        <v>1238363.6000000001</v>
      </c>
      <c r="C489">
        <v>0.47164173416143801</v>
      </c>
      <c r="D489">
        <v>857856.35</v>
      </c>
      <c r="E489">
        <v>0</v>
      </c>
      <c r="F489">
        <v>0.70627983180450804</v>
      </c>
      <c r="G489">
        <v>97.842105263157904</v>
      </c>
      <c r="H489">
        <v>50.4863462</v>
      </c>
      <c r="I489">
        <v>3.419</v>
      </c>
      <c r="J489">
        <v>48.827500000000001</v>
      </c>
      <c r="K489">
        <v>13713.1410388231</v>
      </c>
      <c r="L489">
        <v>1693.5717769</v>
      </c>
      <c r="M489">
        <v>1993.55913475019</v>
      </c>
      <c r="N489">
        <v>0.25069598616431699</v>
      </c>
      <c r="O489">
        <v>9.6383547379839396E-2</v>
      </c>
      <c r="P489">
        <v>2.1742647936305499E-2</v>
      </c>
      <c r="Q489">
        <v>11649.6111056721</v>
      </c>
      <c r="R489">
        <v>108.20099999999999</v>
      </c>
      <c r="S489">
        <v>68758.425435069905</v>
      </c>
      <c r="T489">
        <v>16.331642036580099</v>
      </c>
      <c r="U489">
        <v>15.6520898780972</v>
      </c>
      <c r="V489">
        <v>13.060499999999999</v>
      </c>
      <c r="W489">
        <v>129.67128187282299</v>
      </c>
      <c r="X489">
        <v>0.11474233351697501</v>
      </c>
      <c r="Y489">
        <v>0.16542299089766799</v>
      </c>
      <c r="Z489">
        <v>0.28527119113675198</v>
      </c>
      <c r="AA489">
        <v>176.65991727120399</v>
      </c>
      <c r="AB489">
        <v>8.2445036762217505</v>
      </c>
      <c r="AC489">
        <v>1.32580729395151</v>
      </c>
      <c r="AD489">
        <v>3.2536082674253901</v>
      </c>
      <c r="AE489">
        <v>1.13803146223036</v>
      </c>
      <c r="AF489">
        <v>52.35</v>
      </c>
      <c r="AG489">
        <v>4.9158269487307997E-2</v>
      </c>
      <c r="AH489">
        <v>18.776499999999999</v>
      </c>
      <c r="AI489">
        <v>4.9596302971327297</v>
      </c>
      <c r="AJ489">
        <v>3654.12299999991</v>
      </c>
      <c r="AK489">
        <v>0.43684760685608798</v>
      </c>
      <c r="AL489">
        <v>23224188.636</v>
      </c>
      <c r="AM489">
        <v>1693.5717769</v>
      </c>
    </row>
    <row r="490" spans="1:39" ht="15" x14ac:dyDescent="0.25">
      <c r="A490" t="s">
        <v>670</v>
      </c>
      <c r="B490">
        <v>904853.75</v>
      </c>
      <c r="C490">
        <v>0.729015228214417</v>
      </c>
      <c r="D490">
        <v>850820.2</v>
      </c>
      <c r="E490">
        <v>2.6733308258468499E-3</v>
      </c>
      <c r="F490">
        <v>0.66185101237884802</v>
      </c>
      <c r="G490">
        <v>37.35</v>
      </c>
      <c r="H490">
        <v>8.6899027368421091</v>
      </c>
      <c r="I490">
        <v>4.7E-2</v>
      </c>
      <c r="J490">
        <v>65.513999999999996</v>
      </c>
      <c r="K490">
        <v>14624.086896791299</v>
      </c>
      <c r="L490">
        <v>655.05271670000002</v>
      </c>
      <c r="M490">
        <v>745.44396695870603</v>
      </c>
      <c r="N490">
        <v>0.17991422330666301</v>
      </c>
      <c r="O490">
        <v>0.105077380102712</v>
      </c>
      <c r="P490">
        <v>2.0566976758559299E-3</v>
      </c>
      <c r="Q490">
        <v>12850.795332187099</v>
      </c>
      <c r="R490">
        <v>46.240499999999997</v>
      </c>
      <c r="S490">
        <v>64249.771974784002</v>
      </c>
      <c r="T490">
        <v>17.226241065732399</v>
      </c>
      <c r="U490">
        <v>14.166211799180401</v>
      </c>
      <c r="V490">
        <v>6.1455000000000002</v>
      </c>
      <c r="W490">
        <v>106.590630005695</v>
      </c>
      <c r="X490">
        <v>0.111711614566793</v>
      </c>
      <c r="Y490">
        <v>0.19366066948906799</v>
      </c>
      <c r="Z490">
        <v>0.31036495150475601</v>
      </c>
      <c r="AA490">
        <v>223.04151448457</v>
      </c>
      <c r="AB490">
        <v>6.3655748150546199</v>
      </c>
      <c r="AC490">
        <v>1.28632794322125</v>
      </c>
      <c r="AD490">
        <v>3.0424412618550001</v>
      </c>
      <c r="AE490">
        <v>1.16028929253149</v>
      </c>
      <c r="AF490">
        <v>57.75</v>
      </c>
      <c r="AG490">
        <v>2.7518041585030299E-2</v>
      </c>
      <c r="AH490">
        <v>5.8274999999999997</v>
      </c>
      <c r="AI490">
        <v>4.7695542746822497</v>
      </c>
      <c r="AJ490">
        <v>-34852.726000000002</v>
      </c>
      <c r="AK490">
        <v>0.59972738917053303</v>
      </c>
      <c r="AL490">
        <v>9579547.8509999998</v>
      </c>
      <c r="AM490">
        <v>655.05271670000002</v>
      </c>
    </row>
    <row r="491" spans="1:39" ht="15" x14ac:dyDescent="0.25">
      <c r="A491" t="s">
        <v>671</v>
      </c>
      <c r="B491">
        <v>728321.3</v>
      </c>
      <c r="C491">
        <v>0.587943810426789</v>
      </c>
      <c r="D491">
        <v>679667.85</v>
      </c>
      <c r="E491">
        <v>9.954815040206259E-4</v>
      </c>
      <c r="F491">
        <v>0.66347065400282701</v>
      </c>
      <c r="G491">
        <v>43.75</v>
      </c>
      <c r="H491">
        <v>13.733372900000001</v>
      </c>
      <c r="I491">
        <v>0.98099999999999998</v>
      </c>
      <c r="J491">
        <v>49.774000000000001</v>
      </c>
      <c r="K491">
        <v>15787.7664971951</v>
      </c>
      <c r="L491">
        <v>617.73955509999996</v>
      </c>
      <c r="M491">
        <v>728.852439310102</v>
      </c>
      <c r="N491">
        <v>0.317062798120955</v>
      </c>
      <c r="O491">
        <v>0.14070077184215601</v>
      </c>
      <c r="P491">
        <v>1.0978506142288601E-3</v>
      </c>
      <c r="Q491">
        <v>13380.936011178699</v>
      </c>
      <c r="R491">
        <v>47.266500000000001</v>
      </c>
      <c r="S491">
        <v>63119.408397067702</v>
      </c>
      <c r="T491">
        <v>16.092792992923101</v>
      </c>
      <c r="U491">
        <v>13.0692891392424</v>
      </c>
      <c r="V491">
        <v>6.944</v>
      </c>
      <c r="W491">
        <v>88.960189386520796</v>
      </c>
      <c r="X491">
        <v>0.115813237257584</v>
      </c>
      <c r="Y491">
        <v>0.17491642198424101</v>
      </c>
      <c r="Z491">
        <v>0.295722577538508</v>
      </c>
      <c r="AA491">
        <v>216.38981816270601</v>
      </c>
      <c r="AB491">
        <v>8.5565967807152603</v>
      </c>
      <c r="AC491">
        <v>1.4936131763776499</v>
      </c>
      <c r="AD491">
        <v>3.1674468430504201</v>
      </c>
      <c r="AE491">
        <v>1.17075753419926</v>
      </c>
      <c r="AF491">
        <v>72.849999999999994</v>
      </c>
      <c r="AG491">
        <v>3.7444427056168399E-2</v>
      </c>
      <c r="AH491">
        <v>4.4480000000000004</v>
      </c>
      <c r="AI491">
        <v>4.7994920475216896</v>
      </c>
      <c r="AJ491">
        <v>-30910.787</v>
      </c>
      <c r="AK491">
        <v>0.54461373189868501</v>
      </c>
      <c r="AL491">
        <v>9752727.852</v>
      </c>
      <c r="AM491">
        <v>617.73955509999996</v>
      </c>
    </row>
    <row r="492" spans="1:39" ht="15" x14ac:dyDescent="0.25">
      <c r="A492" t="s">
        <v>672</v>
      </c>
      <c r="B492">
        <v>492787.55</v>
      </c>
      <c r="C492">
        <v>0.47897985900661699</v>
      </c>
      <c r="D492">
        <v>460617.55</v>
      </c>
      <c r="E492">
        <v>8.9782139794929005E-3</v>
      </c>
      <c r="F492">
        <v>0.72831282660505203</v>
      </c>
      <c r="G492">
        <v>103.7</v>
      </c>
      <c r="H492">
        <v>39.587730749999999</v>
      </c>
      <c r="I492">
        <v>2.9620000000000002</v>
      </c>
      <c r="J492">
        <v>57.695500000000003</v>
      </c>
      <c r="K492">
        <v>14597.1904212141</v>
      </c>
      <c r="L492">
        <v>1388.1172685500001</v>
      </c>
      <c r="M492">
        <v>1685.0128512900201</v>
      </c>
      <c r="N492">
        <v>0.399064414621571</v>
      </c>
      <c r="O492">
        <v>0.138242280135634</v>
      </c>
      <c r="P492">
        <v>4.0047773166937998E-3</v>
      </c>
      <c r="Q492">
        <v>12025.197363027401</v>
      </c>
      <c r="R492">
        <v>97</v>
      </c>
      <c r="S492">
        <v>64391.067788659799</v>
      </c>
      <c r="T492">
        <v>16.018556701030899</v>
      </c>
      <c r="U492">
        <v>14.310487304639199</v>
      </c>
      <c r="V492">
        <v>13.102499999999999</v>
      </c>
      <c r="W492">
        <v>105.942932154169</v>
      </c>
      <c r="X492">
        <v>0.113817592878794</v>
      </c>
      <c r="Y492">
        <v>0.180256146136721</v>
      </c>
      <c r="Z492">
        <v>0.29799640600655702</v>
      </c>
      <c r="AA492">
        <v>193.13231387146499</v>
      </c>
      <c r="AB492">
        <v>7.1915544762343098</v>
      </c>
      <c r="AC492">
        <v>1.45513131209895</v>
      </c>
      <c r="AD492">
        <v>3.2586880800983899</v>
      </c>
      <c r="AE492">
        <v>1.3926647065305899</v>
      </c>
      <c r="AF492">
        <v>118.7</v>
      </c>
      <c r="AG492">
        <v>2.9017656678019501E-2</v>
      </c>
      <c r="AH492">
        <v>6.8879999999999999</v>
      </c>
      <c r="AI492">
        <v>4.8285299340529404</v>
      </c>
      <c r="AJ492">
        <v>-44018.942000000199</v>
      </c>
      <c r="AK492">
        <v>0.483577459506292</v>
      </c>
      <c r="AL492">
        <v>20262612.096000001</v>
      </c>
      <c r="AM492">
        <v>1388.1172685500001</v>
      </c>
    </row>
    <row r="493" spans="1:39" ht="15" x14ac:dyDescent="0.25">
      <c r="A493" t="s">
        <v>673</v>
      </c>
      <c r="B493">
        <v>448958</v>
      </c>
      <c r="C493">
        <v>0.497038754668228</v>
      </c>
      <c r="D493">
        <v>432912.25</v>
      </c>
      <c r="E493">
        <v>1.4177813002338601E-2</v>
      </c>
      <c r="F493">
        <v>0.67477031375707197</v>
      </c>
      <c r="G493">
        <v>69.400000000000006</v>
      </c>
      <c r="H493">
        <v>28.563796100000001</v>
      </c>
      <c r="I493">
        <v>1.4359999999999999</v>
      </c>
      <c r="J493">
        <v>36.439</v>
      </c>
      <c r="K493">
        <v>15138.0823591838</v>
      </c>
      <c r="L493">
        <v>936.92457360000003</v>
      </c>
      <c r="M493">
        <v>1146.8680835986199</v>
      </c>
      <c r="N493">
        <v>0.44058751289219</v>
      </c>
      <c r="O493">
        <v>0.162178710305523</v>
      </c>
      <c r="P493">
        <v>3.8682215752698199E-3</v>
      </c>
      <c r="Q493">
        <v>12366.9335317068</v>
      </c>
      <c r="R493">
        <v>68.674999999999997</v>
      </c>
      <c r="S493">
        <v>62492.60456498</v>
      </c>
      <c r="T493">
        <v>15.111030214779801</v>
      </c>
      <c r="U493">
        <v>13.642876936294099</v>
      </c>
      <c r="V493">
        <v>9.5649999999999995</v>
      </c>
      <c r="W493">
        <v>97.953431636173605</v>
      </c>
      <c r="X493">
        <v>0.111137885788279</v>
      </c>
      <c r="Y493">
        <v>0.18688203532814199</v>
      </c>
      <c r="Z493">
        <v>0.301727241135758</v>
      </c>
      <c r="AA493">
        <v>207.33483299898401</v>
      </c>
      <c r="AB493">
        <v>7.4770646143693096</v>
      </c>
      <c r="AC493">
        <v>1.4957571846794799</v>
      </c>
      <c r="AD493">
        <v>3.2053671088469899</v>
      </c>
      <c r="AE493">
        <v>1.4159942578636699</v>
      </c>
      <c r="AF493">
        <v>92.15</v>
      </c>
      <c r="AG493">
        <v>2.7149748157543601E-2</v>
      </c>
      <c r="AH493">
        <v>5.8659999999999997</v>
      </c>
      <c r="AI493">
        <v>5.20800850062371</v>
      </c>
      <c r="AJ493">
        <v>-37396.520500000101</v>
      </c>
      <c r="AK493">
        <v>0.48666878561252502</v>
      </c>
      <c r="AL493">
        <v>14183241.3595</v>
      </c>
      <c r="AM493">
        <v>936.92457360000003</v>
      </c>
    </row>
    <row r="494" spans="1:39" ht="15" x14ac:dyDescent="0.25">
      <c r="A494" t="s">
        <v>674</v>
      </c>
      <c r="B494">
        <v>124854.15</v>
      </c>
      <c r="C494">
        <v>0.42026015629412999</v>
      </c>
      <c r="D494">
        <v>27793.7</v>
      </c>
      <c r="E494">
        <v>3.6382554583412698E-3</v>
      </c>
      <c r="F494">
        <v>0.74117440300619297</v>
      </c>
      <c r="G494">
        <v>95.263157894736807</v>
      </c>
      <c r="H494">
        <v>54.563698000000002</v>
      </c>
      <c r="I494">
        <v>4.077</v>
      </c>
      <c r="J494">
        <v>46.68</v>
      </c>
      <c r="K494">
        <v>13698.084789115301</v>
      </c>
      <c r="L494">
        <v>2110.7613068999999</v>
      </c>
      <c r="M494">
        <v>2524.7766830569999</v>
      </c>
      <c r="N494">
        <v>0.32284406473265198</v>
      </c>
      <c r="O494">
        <v>0.12303622733231399</v>
      </c>
      <c r="P494">
        <v>1.78977480667783E-2</v>
      </c>
      <c r="Q494">
        <v>11451.859305232399</v>
      </c>
      <c r="R494">
        <v>131.94300000000001</v>
      </c>
      <c r="S494">
        <v>70639.779154634904</v>
      </c>
      <c r="T494">
        <v>16.771636236859901</v>
      </c>
      <c r="U494">
        <v>15.9975239830836</v>
      </c>
      <c r="V494">
        <v>15.215999999999999</v>
      </c>
      <c r="W494">
        <v>138.719854554416</v>
      </c>
      <c r="X494">
        <v>0.112698454395842</v>
      </c>
      <c r="Y494">
        <v>0.16157553807296299</v>
      </c>
      <c r="Z494">
        <v>0.27858906456805099</v>
      </c>
      <c r="AA494">
        <v>175.037176772306</v>
      </c>
      <c r="AB494">
        <v>8.30863698185766</v>
      </c>
      <c r="AC494">
        <v>1.34895741831968</v>
      </c>
      <c r="AD494">
        <v>3.2990350190561002</v>
      </c>
      <c r="AE494">
        <v>1.0785611924604599</v>
      </c>
      <c r="AF494">
        <v>47.1</v>
      </c>
      <c r="AG494">
        <v>5.2867029198564598E-2</v>
      </c>
      <c r="AH494">
        <v>27.218</v>
      </c>
      <c r="AI494">
        <v>4.6174142166205598</v>
      </c>
      <c r="AJ494">
        <v>40043.3284999998</v>
      </c>
      <c r="AK494">
        <v>0.431671131758807</v>
      </c>
      <c r="AL494">
        <v>28913387.351500001</v>
      </c>
      <c r="AM494">
        <v>2110.7613068999999</v>
      </c>
    </row>
    <row r="495" spans="1:39" ht="15" x14ac:dyDescent="0.25">
      <c r="A495" t="s">
        <v>675</v>
      </c>
      <c r="B495">
        <v>543189.6</v>
      </c>
      <c r="C495">
        <v>0.58189252469392105</v>
      </c>
      <c r="D495">
        <v>525505.30000000005</v>
      </c>
      <c r="E495">
        <v>6.6700187626657498E-3</v>
      </c>
      <c r="F495">
        <v>0.65698587052572599</v>
      </c>
      <c r="G495">
        <v>45.65</v>
      </c>
      <c r="H495">
        <v>14.93020615</v>
      </c>
      <c r="I495">
        <v>0.51700000000000002</v>
      </c>
      <c r="J495">
        <v>43.777999999999999</v>
      </c>
      <c r="K495">
        <v>16353.412378630101</v>
      </c>
      <c r="L495">
        <v>610.26979879999999</v>
      </c>
      <c r="M495">
        <v>726.25365453218603</v>
      </c>
      <c r="N495">
        <v>0.36930713856915198</v>
      </c>
      <c r="O495">
        <v>0.14804583927904499</v>
      </c>
      <c r="P495">
        <v>1.74161805498149E-3</v>
      </c>
      <c r="Q495">
        <v>13741.746591868899</v>
      </c>
      <c r="R495">
        <v>46.583500000000001</v>
      </c>
      <c r="S495">
        <v>63228.6853606964</v>
      </c>
      <c r="T495">
        <v>15.1673875943199</v>
      </c>
      <c r="U495">
        <v>13.100557038436399</v>
      </c>
      <c r="V495">
        <v>6.8064999999999998</v>
      </c>
      <c r="W495">
        <v>89.659854374494998</v>
      </c>
      <c r="X495">
        <v>0.11155856200063</v>
      </c>
      <c r="Y495">
        <v>0.18936319850491101</v>
      </c>
      <c r="Z495">
        <v>0.30451882321734203</v>
      </c>
      <c r="AA495">
        <v>216.57871692142501</v>
      </c>
      <c r="AB495">
        <v>8.2738003441741803</v>
      </c>
      <c r="AC495">
        <v>1.5025969110575701</v>
      </c>
      <c r="AD495">
        <v>3.4087129747006601</v>
      </c>
      <c r="AE495">
        <v>1.26008292894081</v>
      </c>
      <c r="AF495">
        <v>64.25</v>
      </c>
      <c r="AG495">
        <v>3.0054939667673902E-2</v>
      </c>
      <c r="AH495">
        <v>5.0854999999999997</v>
      </c>
      <c r="AI495">
        <v>4.8729279000588299</v>
      </c>
      <c r="AJ495">
        <v>-34447.508000000002</v>
      </c>
      <c r="AK495">
        <v>0.49739020809991003</v>
      </c>
      <c r="AL495">
        <v>9979993.682</v>
      </c>
      <c r="AM495">
        <v>610.26979879999999</v>
      </c>
    </row>
    <row r="496" spans="1:39" ht="15" x14ac:dyDescent="0.25">
      <c r="A496" t="s">
        <v>676</v>
      </c>
      <c r="B496">
        <v>936453.85714285704</v>
      </c>
      <c r="C496">
        <v>0.36924986688822198</v>
      </c>
      <c r="D496">
        <v>914416</v>
      </c>
      <c r="E496">
        <v>4.51813989970509E-3</v>
      </c>
      <c r="F496">
        <v>0.71644780782170103</v>
      </c>
      <c r="G496">
        <v>97.5</v>
      </c>
      <c r="H496">
        <v>101.934665</v>
      </c>
      <c r="I496">
        <v>7.5223809523809502</v>
      </c>
      <c r="J496">
        <v>-98.199047619047604</v>
      </c>
      <c r="K496">
        <v>14569.7958144927</v>
      </c>
      <c r="L496">
        <v>2151.7773552857102</v>
      </c>
      <c r="M496">
        <v>2812.62087185675</v>
      </c>
      <c r="N496">
        <v>0.55158686419931502</v>
      </c>
      <c r="O496">
        <v>0.165364937737113</v>
      </c>
      <c r="P496">
        <v>2.0319187116122499E-2</v>
      </c>
      <c r="Q496">
        <v>11146.527787822901</v>
      </c>
      <c r="R496">
        <v>144.788095238095</v>
      </c>
      <c r="S496">
        <v>68657.485112890805</v>
      </c>
      <c r="T496">
        <v>15.7247866339971</v>
      </c>
      <c r="U496">
        <v>14.8615626978672</v>
      </c>
      <c r="V496">
        <v>17.578571428571401</v>
      </c>
      <c r="W496">
        <v>122.409114075579</v>
      </c>
      <c r="X496">
        <v>0.110333096459468</v>
      </c>
      <c r="Y496">
        <v>0.157884520225334</v>
      </c>
      <c r="Z496">
        <v>0.29205700475091001</v>
      </c>
      <c r="AA496">
        <v>196.54011619265199</v>
      </c>
      <c r="AB496">
        <v>6.5525973092138603</v>
      </c>
      <c r="AC496">
        <v>1.26900415960956</v>
      </c>
      <c r="AD496">
        <v>3.2899307790164398</v>
      </c>
      <c r="AE496">
        <v>1.2110804735543099</v>
      </c>
      <c r="AF496">
        <v>37.714285714285701</v>
      </c>
      <c r="AG496">
        <v>3.4687669042151897E-2</v>
      </c>
      <c r="AH496">
        <v>39.188095238095201</v>
      </c>
      <c r="AI496">
        <v>4.3275322091730404</v>
      </c>
      <c r="AJ496">
        <v>-60418.657619047401</v>
      </c>
      <c r="AK496">
        <v>0.51210968878316598</v>
      </c>
      <c r="AL496">
        <v>31350956.7047619</v>
      </c>
      <c r="AM496">
        <v>2151.7773552857102</v>
      </c>
    </row>
    <row r="497" spans="1:39" ht="15" x14ac:dyDescent="0.25">
      <c r="A497" t="s">
        <v>677</v>
      </c>
      <c r="B497">
        <v>249687.05</v>
      </c>
      <c r="C497">
        <v>0.64381508787099095</v>
      </c>
      <c r="D497">
        <v>298482.15000000002</v>
      </c>
      <c r="E497">
        <v>5.2970767204005599E-3</v>
      </c>
      <c r="F497">
        <v>0.66681931299947395</v>
      </c>
      <c r="G497">
        <v>42.8</v>
      </c>
      <c r="H497">
        <v>19.820228950000001</v>
      </c>
      <c r="I497">
        <v>1.4710000000000001</v>
      </c>
      <c r="J497">
        <v>6.2800000000000198</v>
      </c>
      <c r="K497">
        <v>16605.575620318799</v>
      </c>
      <c r="L497">
        <v>687.92664685</v>
      </c>
      <c r="M497">
        <v>865.82669764967704</v>
      </c>
      <c r="N497">
        <v>0.55368220949733404</v>
      </c>
      <c r="O497">
        <v>0.17612155177413599</v>
      </c>
      <c r="P497">
        <v>4.5708849401288497E-3</v>
      </c>
      <c r="Q497">
        <v>13193.6540955706</v>
      </c>
      <c r="R497">
        <v>54.275500000000001</v>
      </c>
      <c r="S497">
        <v>59600.109754861798</v>
      </c>
      <c r="T497">
        <v>15.3715764939982</v>
      </c>
      <c r="U497">
        <v>12.674717816510199</v>
      </c>
      <c r="V497">
        <v>8.1120000000000001</v>
      </c>
      <c r="W497">
        <v>84.803580726084803</v>
      </c>
      <c r="X497">
        <v>0.114027166668326</v>
      </c>
      <c r="Y497">
        <v>0.18593289706972099</v>
      </c>
      <c r="Z497">
        <v>0.30495048560585802</v>
      </c>
      <c r="AA497">
        <v>234.64907303583101</v>
      </c>
      <c r="AB497">
        <v>9.1798078011365902</v>
      </c>
      <c r="AC497">
        <v>1.5044820589098</v>
      </c>
      <c r="AD497">
        <v>3.0125053718111001</v>
      </c>
      <c r="AE497">
        <v>1.2782521965901299</v>
      </c>
      <c r="AF497">
        <v>85.95</v>
      </c>
      <c r="AG497">
        <v>2.3024170819573898E-2</v>
      </c>
      <c r="AH497">
        <v>4.6349999999999998</v>
      </c>
      <c r="AI497">
        <v>4.0834974667691499</v>
      </c>
      <c r="AJ497">
        <v>-16793.649000000001</v>
      </c>
      <c r="AK497">
        <v>0.57525472718291704</v>
      </c>
      <c r="AL497">
        <v>11423417.955499999</v>
      </c>
      <c r="AM497">
        <v>687.92664685</v>
      </c>
    </row>
    <row r="498" spans="1:39" ht="15" x14ac:dyDescent="0.25">
      <c r="A498" t="s">
        <v>678</v>
      </c>
      <c r="B498">
        <v>87291.947368421097</v>
      </c>
      <c r="C498">
        <v>0.44135269742197702</v>
      </c>
      <c r="D498">
        <v>-359223.89473684202</v>
      </c>
      <c r="E498">
        <v>7.2274925104954899E-3</v>
      </c>
      <c r="F498">
        <v>0.724338058979207</v>
      </c>
      <c r="G498">
        <v>74.421052631578902</v>
      </c>
      <c r="H498">
        <v>69.473727949999997</v>
      </c>
      <c r="I498">
        <v>5.4459999999999997</v>
      </c>
      <c r="J498">
        <v>46.226500000000001</v>
      </c>
      <c r="K498">
        <v>13973.6951426668</v>
      </c>
      <c r="L498">
        <v>1845.5280857499999</v>
      </c>
      <c r="M498">
        <v>2260.8470052216699</v>
      </c>
      <c r="N498">
        <v>0.39974131667044999</v>
      </c>
      <c r="O498">
        <v>0.13464162944397501</v>
      </c>
      <c r="P498">
        <v>8.9583543472768305E-3</v>
      </c>
      <c r="Q498">
        <v>11406.7191578811</v>
      </c>
      <c r="R498">
        <v>118.3445</v>
      </c>
      <c r="S498">
        <v>68993.001394234598</v>
      </c>
      <c r="T498">
        <v>15.682182103942299</v>
      </c>
      <c r="U498">
        <v>15.5945403947796</v>
      </c>
      <c r="V498">
        <v>14.7545</v>
      </c>
      <c r="W498">
        <v>125.08238745806401</v>
      </c>
      <c r="X498">
        <v>0.11664834005081499</v>
      </c>
      <c r="Y498">
        <v>0.16104414675798401</v>
      </c>
      <c r="Z498">
        <v>0.28261792871544</v>
      </c>
      <c r="AA498">
        <v>183.817820286456</v>
      </c>
      <c r="AB498">
        <v>8.1849345767366799</v>
      </c>
      <c r="AC498">
        <v>1.50039546228131</v>
      </c>
      <c r="AD498">
        <v>3.5580258117423602</v>
      </c>
      <c r="AE498">
        <v>1.2103414796441601</v>
      </c>
      <c r="AF498">
        <v>53.35</v>
      </c>
      <c r="AG498">
        <v>2.7212914580803799E-2</v>
      </c>
      <c r="AH498">
        <v>20.578499999999998</v>
      </c>
      <c r="AI498">
        <v>4.2525449834669002</v>
      </c>
      <c r="AJ498">
        <v>41575.133000000002</v>
      </c>
      <c r="AK498">
        <v>0.45559001413136102</v>
      </c>
      <c r="AL498">
        <v>25788846.8475</v>
      </c>
      <c r="AM498">
        <v>1845.5280857499999</v>
      </c>
    </row>
    <row r="499" spans="1:39" ht="15" x14ac:dyDescent="0.25">
      <c r="A499" t="s">
        <v>679</v>
      </c>
      <c r="B499">
        <v>426281</v>
      </c>
      <c r="C499">
        <v>0.55660262837611996</v>
      </c>
      <c r="D499">
        <v>401616.4</v>
      </c>
      <c r="E499">
        <v>3.20582169302089E-3</v>
      </c>
      <c r="F499">
        <v>0.71649801241643296</v>
      </c>
      <c r="G499">
        <v>83.5</v>
      </c>
      <c r="H499">
        <v>38.532473850000002</v>
      </c>
      <c r="I499">
        <v>4.4889999999999999</v>
      </c>
      <c r="J499">
        <v>5.3385000000000096</v>
      </c>
      <c r="K499">
        <v>15308.641411172001</v>
      </c>
      <c r="L499">
        <v>1065.4869068</v>
      </c>
      <c r="M499">
        <v>1327.5186760403799</v>
      </c>
      <c r="N499">
        <v>0.49534797028629202</v>
      </c>
      <c r="O499">
        <v>0.16807879309174401</v>
      </c>
      <c r="P499">
        <v>4.5903765393881801E-3</v>
      </c>
      <c r="Q499">
        <v>12286.9510455037</v>
      </c>
      <c r="R499">
        <v>75.869</v>
      </c>
      <c r="S499">
        <v>63405.768910885898</v>
      </c>
      <c r="T499">
        <v>15.8826398133625</v>
      </c>
      <c r="U499">
        <v>14.043771590504701</v>
      </c>
      <c r="V499">
        <v>11.079499999999999</v>
      </c>
      <c r="W499">
        <v>96.167417915970901</v>
      </c>
      <c r="X499">
        <v>0.113941960432447</v>
      </c>
      <c r="Y499">
        <v>0.184336028217362</v>
      </c>
      <c r="Z499">
        <v>0.30196185478955601</v>
      </c>
      <c r="AA499">
        <v>200.17613415876099</v>
      </c>
      <c r="AB499">
        <v>8.9506197785545698</v>
      </c>
      <c r="AC499">
        <v>1.4531820725362601</v>
      </c>
      <c r="AD499">
        <v>3.39484476056808</v>
      </c>
      <c r="AE499">
        <v>1.4993122677490101</v>
      </c>
      <c r="AF499">
        <v>127.6</v>
      </c>
      <c r="AG499">
        <v>2.59847647367577E-2</v>
      </c>
      <c r="AH499">
        <v>5.6064999999999996</v>
      </c>
      <c r="AI499">
        <v>4.3911261268031003</v>
      </c>
      <c r="AJ499">
        <v>2322.9425000000001</v>
      </c>
      <c r="AK499">
        <v>0.50210586240703903</v>
      </c>
      <c r="AL499">
        <v>16311156.9845</v>
      </c>
      <c r="AM499">
        <v>1065.4869068</v>
      </c>
    </row>
    <row r="500" spans="1:39" ht="15" x14ac:dyDescent="0.25">
      <c r="A500" t="s">
        <v>680</v>
      </c>
      <c r="B500">
        <v>414554</v>
      </c>
      <c r="C500">
        <v>0.46704739184896898</v>
      </c>
      <c r="D500">
        <v>462961.05</v>
      </c>
      <c r="E500">
        <v>8.3446925893574091E-3</v>
      </c>
      <c r="F500">
        <v>0.725920221182633</v>
      </c>
      <c r="G500">
        <v>54.5</v>
      </c>
      <c r="H500">
        <v>27.592325899999999</v>
      </c>
      <c r="I500">
        <v>6.0229999999999997</v>
      </c>
      <c r="J500">
        <v>-25.128499999999999</v>
      </c>
      <c r="K500">
        <v>17960.809999149998</v>
      </c>
      <c r="L500">
        <v>1081.7186981499999</v>
      </c>
      <c r="M500">
        <v>1505.75084082795</v>
      </c>
      <c r="N500">
        <v>0.93105628868434498</v>
      </c>
      <c r="O500">
        <v>0.18588744637944399</v>
      </c>
      <c r="P500">
        <v>7.7256370018309096E-4</v>
      </c>
      <c r="Q500">
        <v>12902.894345598999</v>
      </c>
      <c r="R500">
        <v>85.380499999999998</v>
      </c>
      <c r="S500">
        <v>63471.892106511397</v>
      </c>
      <c r="T500">
        <v>14.878690099027301</v>
      </c>
      <c r="U500">
        <v>12.669388187583801</v>
      </c>
      <c r="V500">
        <v>11.4825</v>
      </c>
      <c r="W500">
        <v>94.205852222947996</v>
      </c>
      <c r="X500">
        <v>0.10723438117937401</v>
      </c>
      <c r="Y500">
        <v>0.20605323426851299</v>
      </c>
      <c r="Z500">
        <v>0.31689629644483402</v>
      </c>
      <c r="AA500">
        <v>225.49078648373001</v>
      </c>
      <c r="AB500">
        <v>9.6465769136790502</v>
      </c>
      <c r="AC500">
        <v>1.47338395630328</v>
      </c>
      <c r="AD500">
        <v>4.0252924532711001</v>
      </c>
      <c r="AE500">
        <v>1.3504068090294099</v>
      </c>
      <c r="AF500">
        <v>144.35</v>
      </c>
      <c r="AG500">
        <v>1.2431139269024701E-2</v>
      </c>
      <c r="AH500">
        <v>5.4385000000000003</v>
      </c>
      <c r="AI500">
        <v>3.78163012161825</v>
      </c>
      <c r="AJ500">
        <v>-115218.798</v>
      </c>
      <c r="AK500">
        <v>0.66893212637112898</v>
      </c>
      <c r="AL500">
        <v>19428544.010000002</v>
      </c>
      <c r="AM500">
        <v>1081.7186981499999</v>
      </c>
    </row>
    <row r="501" spans="1:39" ht="15" x14ac:dyDescent="0.25">
      <c r="A501" t="s">
        <v>681</v>
      </c>
      <c r="B501">
        <v>235067.3</v>
      </c>
      <c r="C501">
        <v>0.48329733512371098</v>
      </c>
      <c r="D501">
        <v>273484.95</v>
      </c>
      <c r="E501">
        <v>1.02234103313898E-2</v>
      </c>
      <c r="F501">
        <v>0.73210707264529196</v>
      </c>
      <c r="G501">
        <v>53.8888888888889</v>
      </c>
      <c r="H501">
        <v>29.245014149999999</v>
      </c>
      <c r="I501">
        <v>5.383</v>
      </c>
      <c r="J501">
        <v>-11.0565</v>
      </c>
      <c r="K501">
        <v>17374.639903397401</v>
      </c>
      <c r="L501">
        <v>1127.9762765999999</v>
      </c>
      <c r="M501">
        <v>1580.40960437641</v>
      </c>
      <c r="N501">
        <v>0.94959937732789701</v>
      </c>
      <c r="O501">
        <v>0.18765375867480399</v>
      </c>
      <c r="P501">
        <v>7.2403216002176005E-4</v>
      </c>
      <c r="Q501">
        <v>12400.697623723299</v>
      </c>
      <c r="R501">
        <v>88.430499999999995</v>
      </c>
      <c r="S501">
        <v>63721.181379727597</v>
      </c>
      <c r="T501">
        <v>15.130526232465</v>
      </c>
      <c r="U501">
        <v>12.7555116911021</v>
      </c>
      <c r="V501">
        <v>12.188499999999999</v>
      </c>
      <c r="W501">
        <v>92.544306239488094</v>
      </c>
      <c r="X501">
        <v>0.10518461644534501</v>
      </c>
      <c r="Y501">
        <v>0.19684443049634401</v>
      </c>
      <c r="Z501">
        <v>0.30539707207829297</v>
      </c>
      <c r="AA501">
        <v>217.09694173545</v>
      </c>
      <c r="AB501">
        <v>9.3761927975393693</v>
      </c>
      <c r="AC501">
        <v>1.39632345122227</v>
      </c>
      <c r="AD501">
        <v>4.3025304189558797</v>
      </c>
      <c r="AE501">
        <v>1.32142522329431</v>
      </c>
      <c r="AF501">
        <v>144.25</v>
      </c>
      <c r="AG501">
        <v>1.2958878360440801E-2</v>
      </c>
      <c r="AH501">
        <v>5.8815</v>
      </c>
      <c r="AI501">
        <v>3.7489313988345798</v>
      </c>
      <c r="AJ501">
        <v>-119707.55250000001</v>
      </c>
      <c r="AK501">
        <v>0.66837447843143405</v>
      </c>
      <c r="AL501">
        <v>19598181.625500001</v>
      </c>
      <c r="AM501">
        <v>1127.9762765999999</v>
      </c>
    </row>
    <row r="502" spans="1:39" ht="15" x14ac:dyDescent="0.25">
      <c r="A502" t="s">
        <v>682</v>
      </c>
      <c r="B502">
        <v>716394.3</v>
      </c>
      <c r="C502">
        <v>0.58876238862584496</v>
      </c>
      <c r="D502">
        <v>717024.4</v>
      </c>
      <c r="E502">
        <v>6.1865666844306702E-3</v>
      </c>
      <c r="F502">
        <v>0.68461935734886403</v>
      </c>
      <c r="G502">
        <v>60.6</v>
      </c>
      <c r="H502">
        <v>31.795541849999999</v>
      </c>
      <c r="I502">
        <v>1.5095000000000001</v>
      </c>
      <c r="J502">
        <v>-6.6055000000000303</v>
      </c>
      <c r="K502">
        <v>15892.470998986701</v>
      </c>
      <c r="L502">
        <v>955.74127195000005</v>
      </c>
      <c r="M502">
        <v>1181.84324879416</v>
      </c>
      <c r="N502">
        <v>0.50750918620512997</v>
      </c>
      <c r="O502">
        <v>0.154283144589066</v>
      </c>
      <c r="P502">
        <v>1.89866709041203E-3</v>
      </c>
      <c r="Q502">
        <v>12852.0347029926</v>
      </c>
      <c r="R502">
        <v>70.310500000000005</v>
      </c>
      <c r="S502">
        <v>62169.119882521103</v>
      </c>
      <c r="T502">
        <v>16.330420065281899</v>
      </c>
      <c r="U502">
        <v>13.5931514062622</v>
      </c>
      <c r="V502">
        <v>10.1625</v>
      </c>
      <c r="W502">
        <v>94.0458816186962</v>
      </c>
      <c r="X502">
        <v>0.112458905216702</v>
      </c>
      <c r="Y502">
        <v>0.194887050629345</v>
      </c>
      <c r="Z502">
        <v>0.31203460991391202</v>
      </c>
      <c r="AA502">
        <v>217.49756560777101</v>
      </c>
      <c r="AB502">
        <v>8.6050603450017693</v>
      </c>
      <c r="AC502">
        <v>1.43098194604934</v>
      </c>
      <c r="AD502">
        <v>3.31104079252846</v>
      </c>
      <c r="AE502">
        <v>1.5351395832378401</v>
      </c>
      <c r="AF502">
        <v>141.30000000000001</v>
      </c>
      <c r="AG502">
        <v>2.45183577853E-2</v>
      </c>
      <c r="AH502">
        <v>4.4370000000000003</v>
      </c>
      <c r="AI502">
        <v>4.6912345539356499</v>
      </c>
      <c r="AJ502">
        <v>-23543.852500000001</v>
      </c>
      <c r="AK502">
        <v>0.52085923384996402</v>
      </c>
      <c r="AL502">
        <v>15189090.447000001</v>
      </c>
      <c r="AM502">
        <v>955.74127195000005</v>
      </c>
    </row>
    <row r="503" spans="1:39" ht="15" x14ac:dyDescent="0.25">
      <c r="A503" t="s">
        <v>683</v>
      </c>
      <c r="B503">
        <v>1472658.7</v>
      </c>
      <c r="C503">
        <v>0.47081009158880999</v>
      </c>
      <c r="D503">
        <v>1065940.45</v>
      </c>
      <c r="E503">
        <v>5.9612736622339903E-3</v>
      </c>
      <c r="F503">
        <v>0.71098721988160796</v>
      </c>
      <c r="G503">
        <v>87.25</v>
      </c>
      <c r="H503">
        <v>59.949996200000001</v>
      </c>
      <c r="I503">
        <v>5.0369999999999999</v>
      </c>
      <c r="J503">
        <v>35.862000000000002</v>
      </c>
      <c r="K503">
        <v>14173.6750486151</v>
      </c>
      <c r="L503">
        <v>1785.5630361000001</v>
      </c>
      <c r="M503">
        <v>2221.7687926600502</v>
      </c>
      <c r="N503">
        <v>0.48536687626157998</v>
      </c>
      <c r="O503">
        <v>0.16367043551053501</v>
      </c>
      <c r="P503">
        <v>1.15042167006696E-2</v>
      </c>
      <c r="Q503">
        <v>11390.919854536</v>
      </c>
      <c r="R503">
        <v>120.4465</v>
      </c>
      <c r="S503">
        <v>66137.501081392998</v>
      </c>
      <c r="T503">
        <v>16.340449909295799</v>
      </c>
      <c r="U503">
        <v>14.8245323533685</v>
      </c>
      <c r="V503">
        <v>14.651</v>
      </c>
      <c r="W503">
        <v>121.87311692717201</v>
      </c>
      <c r="X503">
        <v>0.115049086731091</v>
      </c>
      <c r="Y503">
        <v>0.17539405909720099</v>
      </c>
      <c r="Z503">
        <v>0.29690533852935602</v>
      </c>
      <c r="AA503">
        <v>184.269131555641</v>
      </c>
      <c r="AB503">
        <v>7.80870530780187</v>
      </c>
      <c r="AC503">
        <v>1.4599582796582</v>
      </c>
      <c r="AD503">
        <v>3.41390836204577</v>
      </c>
      <c r="AE503">
        <v>1.2810398380455501</v>
      </c>
      <c r="AF503">
        <v>76.599999999999994</v>
      </c>
      <c r="AG503">
        <v>2.6812755205776102E-2</v>
      </c>
      <c r="AH503">
        <v>14.919499999999999</v>
      </c>
      <c r="AI503">
        <v>4.2826492296384302</v>
      </c>
      <c r="AJ503">
        <v>7779.6019999999598</v>
      </c>
      <c r="AK503">
        <v>0.51815308745458599</v>
      </c>
      <c r="AL503">
        <v>25307990.252500001</v>
      </c>
      <c r="AM503">
        <v>1785.5630361000001</v>
      </c>
    </row>
    <row r="504" spans="1:39" ht="15" x14ac:dyDescent="0.25">
      <c r="A504" t="s">
        <v>684</v>
      </c>
      <c r="B504">
        <v>427066.95</v>
      </c>
      <c r="C504">
        <v>0.53855813351392801</v>
      </c>
      <c r="D504">
        <v>399014.6</v>
      </c>
      <c r="E504">
        <v>3.9068482763734199E-3</v>
      </c>
      <c r="F504">
        <v>0.69700009909905802</v>
      </c>
      <c r="G504">
        <v>97.65</v>
      </c>
      <c r="H504">
        <v>39.330136899999999</v>
      </c>
      <c r="I504">
        <v>2.4525000000000001</v>
      </c>
      <c r="J504">
        <v>30.119</v>
      </c>
      <c r="K504">
        <v>14467.396185010801</v>
      </c>
      <c r="L504">
        <v>1323.7177164499999</v>
      </c>
      <c r="M504">
        <v>1636.42729306148</v>
      </c>
      <c r="N504">
        <v>0.45098398905696702</v>
      </c>
      <c r="O504">
        <v>0.16117467621584</v>
      </c>
      <c r="P504">
        <v>2.5972504237687802E-3</v>
      </c>
      <c r="Q504">
        <v>11702.780027074799</v>
      </c>
      <c r="R504">
        <v>88.643000000000001</v>
      </c>
      <c r="S504">
        <v>63443.989361822103</v>
      </c>
      <c r="T504">
        <v>14.842683573435</v>
      </c>
      <c r="U504">
        <v>14.933133089471299</v>
      </c>
      <c r="V504">
        <v>13.861000000000001</v>
      </c>
      <c r="W504">
        <v>95.499438456821295</v>
      </c>
      <c r="X504">
        <v>0.116342681980797</v>
      </c>
      <c r="Y504">
        <v>0.16758446074288399</v>
      </c>
      <c r="Z504">
        <v>0.28894199443664897</v>
      </c>
      <c r="AA504">
        <v>183.15985877277299</v>
      </c>
      <c r="AB504">
        <v>8.1265871340692506</v>
      </c>
      <c r="AC504">
        <v>1.5551099052822599</v>
      </c>
      <c r="AD504">
        <v>3.4126888812401801</v>
      </c>
      <c r="AE504">
        <v>1.40824019184201</v>
      </c>
      <c r="AF504">
        <v>117.5</v>
      </c>
      <c r="AG504">
        <v>2.4720467441626301E-2</v>
      </c>
      <c r="AH504">
        <v>6.7469999999999999</v>
      </c>
      <c r="AI504">
        <v>4.3249325584268901</v>
      </c>
      <c r="AJ504">
        <v>-16075.720500000099</v>
      </c>
      <c r="AK504">
        <v>0.51745674939188602</v>
      </c>
      <c r="AL504">
        <v>19150748.640999999</v>
      </c>
      <c r="AM504">
        <v>1323.7177164499999</v>
      </c>
    </row>
    <row r="505" spans="1:39" ht="15" x14ac:dyDescent="0.25">
      <c r="A505" t="s">
        <v>685</v>
      </c>
      <c r="B505">
        <v>834053.5</v>
      </c>
      <c r="C505">
        <v>0.65040475679309995</v>
      </c>
      <c r="D505">
        <v>855305.4</v>
      </c>
      <c r="E505">
        <v>1.9512125446743201E-3</v>
      </c>
      <c r="F505">
        <v>0.69011723238039102</v>
      </c>
      <c r="G505">
        <v>59.842105263157897</v>
      </c>
      <c r="H505">
        <v>22.125174900000001</v>
      </c>
      <c r="I505">
        <v>0.97099999999999997</v>
      </c>
      <c r="J505">
        <v>18.648</v>
      </c>
      <c r="K505">
        <v>15355.2676890121</v>
      </c>
      <c r="L505">
        <v>878.77519095000002</v>
      </c>
      <c r="M505">
        <v>1076.2117485761501</v>
      </c>
      <c r="N505">
        <v>0.42879827170887902</v>
      </c>
      <c r="O505">
        <v>0.16362101807239199</v>
      </c>
      <c r="P505">
        <v>1.0316689118407101E-2</v>
      </c>
      <c r="Q505">
        <v>12538.265181877699</v>
      </c>
      <c r="R505">
        <v>64.661500000000004</v>
      </c>
      <c r="S505">
        <v>63006.994525335802</v>
      </c>
      <c r="T505">
        <v>14.922326268335899</v>
      </c>
      <c r="U505">
        <v>13.5903929069075</v>
      </c>
      <c r="V505">
        <v>10.23</v>
      </c>
      <c r="W505">
        <v>85.901778196480905</v>
      </c>
      <c r="X505">
        <v>0.118297745206229</v>
      </c>
      <c r="Y505">
        <v>0.173583554688964</v>
      </c>
      <c r="Z505">
        <v>0.29617139758260003</v>
      </c>
      <c r="AA505">
        <v>198.703492996009</v>
      </c>
      <c r="AB505">
        <v>8.7933011149627394</v>
      </c>
      <c r="AC505">
        <v>1.4959437553438799</v>
      </c>
      <c r="AD505">
        <v>3.1945176779636699</v>
      </c>
      <c r="AE505">
        <v>1.3439307511607801</v>
      </c>
      <c r="AF505">
        <v>108.7</v>
      </c>
      <c r="AG505">
        <v>2.5396669962693099E-2</v>
      </c>
      <c r="AH505">
        <v>4.3730000000000002</v>
      </c>
      <c r="AI505">
        <v>4.1938297125474602</v>
      </c>
      <c r="AJ505">
        <v>10661.138000000001</v>
      </c>
      <c r="AK505">
        <v>0.51521930649292202</v>
      </c>
      <c r="AL505">
        <v>13493828.295499999</v>
      </c>
      <c r="AM505">
        <v>878.77519095000002</v>
      </c>
    </row>
    <row r="506" spans="1:39" ht="15" x14ac:dyDescent="0.25">
      <c r="A506" t="s">
        <v>686</v>
      </c>
      <c r="B506">
        <v>567746.94999999995</v>
      </c>
      <c r="C506">
        <v>0.51587818556488696</v>
      </c>
      <c r="D506">
        <v>559500.35</v>
      </c>
      <c r="E506">
        <v>3.8714323731371802E-3</v>
      </c>
      <c r="F506">
        <v>0.69453746259119498</v>
      </c>
      <c r="G506">
        <v>60.947368421052602</v>
      </c>
      <c r="H506">
        <v>21.074658299999999</v>
      </c>
      <c r="I506">
        <v>1.0249999999999999</v>
      </c>
      <c r="J506">
        <v>87.426500000000004</v>
      </c>
      <c r="K506">
        <v>14971.123838913099</v>
      </c>
      <c r="L506">
        <v>948.68067529999996</v>
      </c>
      <c r="M506">
        <v>1119.4844164359599</v>
      </c>
      <c r="N506">
        <v>0.309629754719217</v>
      </c>
      <c r="O506">
        <v>0.133411849155646</v>
      </c>
      <c r="P506">
        <v>6.2203627138645899E-3</v>
      </c>
      <c r="Q506">
        <v>12686.925932132899</v>
      </c>
      <c r="R506">
        <v>66.588499999999996</v>
      </c>
      <c r="S506">
        <v>66975.863159554603</v>
      </c>
      <c r="T506">
        <v>15.791765845453799</v>
      </c>
      <c r="U506">
        <v>14.2469146369118</v>
      </c>
      <c r="V506">
        <v>8.9495000000000005</v>
      </c>
      <c r="W506">
        <v>106.003762813565</v>
      </c>
      <c r="X506">
        <v>0.117947910738274</v>
      </c>
      <c r="Y506">
        <v>0.16582816320298999</v>
      </c>
      <c r="Z506">
        <v>0.29316423075577303</v>
      </c>
      <c r="AA506">
        <v>198.52185767402</v>
      </c>
      <c r="AB506">
        <v>7.6102684647502299</v>
      </c>
      <c r="AC506">
        <v>1.47685711304686</v>
      </c>
      <c r="AD506">
        <v>2.9079323313360801</v>
      </c>
      <c r="AE506">
        <v>1.1004534957540899</v>
      </c>
      <c r="AF506">
        <v>75.8</v>
      </c>
      <c r="AG506">
        <v>3.3742729681362001E-2</v>
      </c>
      <c r="AH506">
        <v>7.5045000000000002</v>
      </c>
      <c r="AI506">
        <v>4.3336331973958</v>
      </c>
      <c r="AJ506">
        <v>13994.979499999899</v>
      </c>
      <c r="AK506">
        <v>0.49918242729300599</v>
      </c>
      <c r="AL506">
        <v>14202815.873500001</v>
      </c>
      <c r="AM506">
        <v>948.68067529999996</v>
      </c>
    </row>
    <row r="507" spans="1:39" ht="15" x14ac:dyDescent="0.25">
      <c r="A507" t="s">
        <v>687</v>
      </c>
      <c r="B507">
        <v>207804.3</v>
      </c>
      <c r="C507">
        <v>0.49951942476940098</v>
      </c>
      <c r="D507">
        <v>226070.35</v>
      </c>
      <c r="E507">
        <v>1.4145542870778601E-2</v>
      </c>
      <c r="F507">
        <v>0.665215908400004</v>
      </c>
      <c r="G507">
        <v>53.25</v>
      </c>
      <c r="H507">
        <v>25.998919050000001</v>
      </c>
      <c r="I507">
        <v>1.5275000000000001</v>
      </c>
      <c r="J507">
        <v>47.52</v>
      </c>
      <c r="K507">
        <v>15964.9525050294</v>
      </c>
      <c r="L507">
        <v>898.19302425000001</v>
      </c>
      <c r="M507">
        <v>1103.40505487477</v>
      </c>
      <c r="N507">
        <v>0.45689266846919602</v>
      </c>
      <c r="O507">
        <v>0.14566010046587199</v>
      </c>
      <c r="P507">
        <v>8.39522385101623E-4</v>
      </c>
      <c r="Q507">
        <v>12995.779663278299</v>
      </c>
      <c r="R507">
        <v>67.077500000000001</v>
      </c>
      <c r="S507">
        <v>62845.039484178698</v>
      </c>
      <c r="T507">
        <v>16.6456710521412</v>
      </c>
      <c r="U507">
        <v>13.3903771644739</v>
      </c>
      <c r="V507">
        <v>8.9525000000000006</v>
      </c>
      <c r="W507">
        <v>100.328737698967</v>
      </c>
      <c r="X507">
        <v>0.11074889722872</v>
      </c>
      <c r="Y507">
        <v>0.20028523398872</v>
      </c>
      <c r="Z507">
        <v>0.31795642145576503</v>
      </c>
      <c r="AA507">
        <v>216.992722875737</v>
      </c>
      <c r="AB507">
        <v>8.4696148384811103</v>
      </c>
      <c r="AC507">
        <v>1.4719306177202001</v>
      </c>
      <c r="AD507">
        <v>3.5128677507877701</v>
      </c>
      <c r="AE507">
        <v>1.40856728449494</v>
      </c>
      <c r="AF507">
        <v>123.45</v>
      </c>
      <c r="AG507">
        <v>1.47395916718909E-2</v>
      </c>
      <c r="AH507">
        <v>4.5815000000000001</v>
      </c>
      <c r="AI507">
        <v>5.2446160999304903</v>
      </c>
      <c r="AJ507">
        <v>-54092.850500000102</v>
      </c>
      <c r="AK507">
        <v>0.47411734158643298</v>
      </c>
      <c r="AL507">
        <v>14339608.9725</v>
      </c>
      <c r="AM507">
        <v>898.19302425000001</v>
      </c>
    </row>
    <row r="508" spans="1:39" ht="15" x14ac:dyDescent="0.25">
      <c r="A508" t="s">
        <v>688</v>
      </c>
      <c r="B508">
        <v>466525.2</v>
      </c>
      <c r="C508">
        <v>0.59338940600795398</v>
      </c>
      <c r="D508">
        <v>486754.55</v>
      </c>
      <c r="E508">
        <v>3.8003790524660901E-3</v>
      </c>
      <c r="F508">
        <v>0.66844464456879804</v>
      </c>
      <c r="G508">
        <v>40.549999999999997</v>
      </c>
      <c r="H508">
        <v>26.63257535</v>
      </c>
      <c r="I508">
        <v>2.9775</v>
      </c>
      <c r="J508">
        <v>19.436499999999999</v>
      </c>
      <c r="K508">
        <v>16202.999014827399</v>
      </c>
      <c r="L508">
        <v>812.69896625000001</v>
      </c>
      <c r="M508">
        <v>1023.86361474456</v>
      </c>
      <c r="N508">
        <v>0.56789214428264301</v>
      </c>
      <c r="O508">
        <v>0.16584641219850901</v>
      </c>
      <c r="P508">
        <v>1.7914838832859201E-3</v>
      </c>
      <c r="Q508">
        <v>12861.244759425501</v>
      </c>
      <c r="R508">
        <v>64.655500000000004</v>
      </c>
      <c r="S508">
        <v>60148.295009705304</v>
      </c>
      <c r="T508">
        <v>14.6530457579015</v>
      </c>
      <c r="U508">
        <v>12.569680324953</v>
      </c>
      <c r="V508">
        <v>8.8475000000000001</v>
      </c>
      <c r="W508">
        <v>91.8563397852501</v>
      </c>
      <c r="X508">
        <v>0.114495121165185</v>
      </c>
      <c r="Y508">
        <v>0.176438016700081</v>
      </c>
      <c r="Z508">
        <v>0.295487522284124</v>
      </c>
      <c r="AA508">
        <v>213.59809377018499</v>
      </c>
      <c r="AB508">
        <v>9.5662877298614895</v>
      </c>
      <c r="AC508">
        <v>1.5263470417092599</v>
      </c>
      <c r="AD508">
        <v>3.6532420872170999</v>
      </c>
      <c r="AE508">
        <v>1.19091644089466</v>
      </c>
      <c r="AF508">
        <v>55.45</v>
      </c>
      <c r="AG508">
        <v>3.0480784049305199E-2</v>
      </c>
      <c r="AH508">
        <v>10.254</v>
      </c>
      <c r="AI508">
        <v>4.54124306625814</v>
      </c>
      <c r="AJ508">
        <v>-58645.442500000099</v>
      </c>
      <c r="AK508">
        <v>0.49990493293828803</v>
      </c>
      <c r="AL508">
        <v>13168160.5495</v>
      </c>
      <c r="AM508">
        <v>812.69896625000001</v>
      </c>
    </row>
    <row r="509" spans="1:39" ht="15" x14ac:dyDescent="0.25">
      <c r="A509" t="s">
        <v>689</v>
      </c>
      <c r="B509">
        <v>484516.95</v>
      </c>
      <c r="C509">
        <v>0.55427632552685102</v>
      </c>
      <c r="D509">
        <v>473307.4</v>
      </c>
      <c r="E509">
        <v>6.5240153871174702E-3</v>
      </c>
      <c r="F509">
        <v>0.67127123990471804</v>
      </c>
      <c r="G509">
        <v>48.1</v>
      </c>
      <c r="H509">
        <v>24.769401899999998</v>
      </c>
      <c r="I509">
        <v>1.2044999999999999</v>
      </c>
      <c r="J509">
        <v>20.823499999999999</v>
      </c>
      <c r="K509">
        <v>16132.364657804001</v>
      </c>
      <c r="L509">
        <v>768.97146405000001</v>
      </c>
      <c r="M509">
        <v>949.40076816541603</v>
      </c>
      <c r="N509">
        <v>0.51263744999563199</v>
      </c>
      <c r="O509">
        <v>0.164093702821455</v>
      </c>
      <c r="P509">
        <v>1.0009745302459599E-3</v>
      </c>
      <c r="Q509">
        <v>13066.4820226252</v>
      </c>
      <c r="R509">
        <v>58.543999999999997</v>
      </c>
      <c r="S509">
        <v>61249.3380448893</v>
      </c>
      <c r="T509">
        <v>16.4372096201148</v>
      </c>
      <c r="U509">
        <v>13.1349320861233</v>
      </c>
      <c r="V509">
        <v>7.41</v>
      </c>
      <c r="W509">
        <v>103.77482645748999</v>
      </c>
      <c r="X509">
        <v>0.114011054481827</v>
      </c>
      <c r="Y509">
        <v>0.18786883509166799</v>
      </c>
      <c r="Z509">
        <v>0.30682151364521398</v>
      </c>
      <c r="AA509">
        <v>232.45869106578101</v>
      </c>
      <c r="AB509">
        <v>8.2757826897396995</v>
      </c>
      <c r="AC509">
        <v>1.4578250121256</v>
      </c>
      <c r="AD509">
        <v>3.31572281698713</v>
      </c>
      <c r="AE509">
        <v>1.41819713671544</v>
      </c>
      <c r="AF509">
        <v>89.7</v>
      </c>
      <c r="AG509">
        <v>1.34696821048459E-2</v>
      </c>
      <c r="AH509">
        <v>5.2089999999999996</v>
      </c>
      <c r="AI509">
        <v>4.4174233094888198</v>
      </c>
      <c r="AJ509">
        <v>-46464.151000000202</v>
      </c>
      <c r="AK509">
        <v>0.53062870653780503</v>
      </c>
      <c r="AL509">
        <v>12405328.069499999</v>
      </c>
      <c r="AM509">
        <v>768.97146405000001</v>
      </c>
    </row>
    <row r="510" spans="1:39" ht="15" x14ac:dyDescent="0.25">
      <c r="A510" t="s">
        <v>690</v>
      </c>
      <c r="B510">
        <v>382760.2</v>
      </c>
      <c r="C510">
        <v>0.57053608392451205</v>
      </c>
      <c r="D510">
        <v>281523.90000000002</v>
      </c>
      <c r="E510">
        <v>1.69780003263044E-2</v>
      </c>
      <c r="F510">
        <v>0.66229124987577603</v>
      </c>
      <c r="G510">
        <v>60.05</v>
      </c>
      <c r="H510">
        <v>28.783370550000001</v>
      </c>
      <c r="I510">
        <v>1.3</v>
      </c>
      <c r="J510">
        <v>50.341500000000003</v>
      </c>
      <c r="K510">
        <v>16763.559971080002</v>
      </c>
      <c r="L510">
        <v>1061.5682541000001</v>
      </c>
      <c r="M510">
        <v>1307.5092607919501</v>
      </c>
      <c r="N510">
        <v>0.44671216882991799</v>
      </c>
      <c r="O510">
        <v>0.14088039056592999</v>
      </c>
      <c r="P510">
        <v>1.0077468837903099E-3</v>
      </c>
      <c r="Q510">
        <v>13610.3533830585</v>
      </c>
      <c r="R510">
        <v>80.762</v>
      </c>
      <c r="S510">
        <v>62878.360683242099</v>
      </c>
      <c r="T510">
        <v>15.131497486441599</v>
      </c>
      <c r="U510">
        <v>13.144402740150101</v>
      </c>
      <c r="V510">
        <v>10.832000000000001</v>
      </c>
      <c r="W510">
        <v>98.002977668020705</v>
      </c>
      <c r="X510">
        <v>0.109587059310812</v>
      </c>
      <c r="Y510">
        <v>0.198412466032452</v>
      </c>
      <c r="Z510">
        <v>0.31557517135608099</v>
      </c>
      <c r="AA510">
        <v>191.49555312611199</v>
      </c>
      <c r="AB510">
        <v>10.538189982467999</v>
      </c>
      <c r="AC510">
        <v>1.6243293671563599</v>
      </c>
      <c r="AD510">
        <v>4.1252075995545203</v>
      </c>
      <c r="AE510">
        <v>1.3501768802132701</v>
      </c>
      <c r="AF510">
        <v>139.85</v>
      </c>
      <c r="AG510">
        <v>1.1837603922116101E-2</v>
      </c>
      <c r="AH510">
        <v>5.7755000000000001</v>
      </c>
      <c r="AI510">
        <v>4.3965455896522601</v>
      </c>
      <c r="AJ510">
        <v>-70267.864499999996</v>
      </c>
      <c r="AK510">
        <v>0.48497143333873699</v>
      </c>
      <c r="AL510">
        <v>17795663.090999998</v>
      </c>
      <c r="AM510">
        <v>1061.5682541000001</v>
      </c>
    </row>
    <row r="511" spans="1:39" ht="15" x14ac:dyDescent="0.25">
      <c r="A511" t="s">
        <v>691</v>
      </c>
      <c r="B511">
        <v>493392.4</v>
      </c>
      <c r="C511">
        <v>0.65950746361398604</v>
      </c>
      <c r="D511">
        <v>573317.1</v>
      </c>
      <c r="E511">
        <v>1.1115319049660601E-2</v>
      </c>
      <c r="F511">
        <v>0.68179152289294598</v>
      </c>
      <c r="G511">
        <v>42.8888888888889</v>
      </c>
      <c r="H511">
        <v>28.446031349999998</v>
      </c>
      <c r="I511">
        <v>5.2634999999999996</v>
      </c>
      <c r="J511">
        <v>-43.439</v>
      </c>
      <c r="K511">
        <v>18198.8731887137</v>
      </c>
      <c r="L511">
        <v>1031.9298484999999</v>
      </c>
      <c r="M511">
        <v>1369.5764689432699</v>
      </c>
      <c r="N511">
        <v>0.77733783199120299</v>
      </c>
      <c r="O511">
        <v>0.17743060544875799</v>
      </c>
      <c r="P511">
        <v>7.5468526385977501E-4</v>
      </c>
      <c r="Q511">
        <v>13712.239424637701</v>
      </c>
      <c r="R511">
        <v>82.638499999999993</v>
      </c>
      <c r="S511">
        <v>64291.245956787701</v>
      </c>
      <c r="T511">
        <v>14.9905915523636</v>
      </c>
      <c r="U511">
        <v>12.4872770984468</v>
      </c>
      <c r="V511">
        <v>11.422000000000001</v>
      </c>
      <c r="W511">
        <v>90.3458105848363</v>
      </c>
      <c r="X511">
        <v>0.10341572918610301</v>
      </c>
      <c r="Y511">
        <v>0.200463900489563</v>
      </c>
      <c r="Z511">
        <v>0.30724102223675898</v>
      </c>
      <c r="AA511">
        <v>236.85156539979701</v>
      </c>
      <c r="AB511">
        <v>9.0538737581531699</v>
      </c>
      <c r="AC511">
        <v>1.37354789942647</v>
      </c>
      <c r="AD511">
        <v>3.6494661684959402</v>
      </c>
      <c r="AE511">
        <v>1.45636950799012</v>
      </c>
      <c r="AF511">
        <v>162.1</v>
      </c>
      <c r="AG511">
        <v>2.20801338315686E-2</v>
      </c>
      <c r="AH511">
        <v>4.6319999999999997</v>
      </c>
      <c r="AI511">
        <v>3.8592869799399101</v>
      </c>
      <c r="AJ511">
        <v>-124127.73699999999</v>
      </c>
      <c r="AK511">
        <v>0.58450328747215097</v>
      </c>
      <c r="AL511">
        <v>18779960.452500001</v>
      </c>
      <c r="AM511">
        <v>1031.9298484999999</v>
      </c>
    </row>
    <row r="512" spans="1:39" ht="15" x14ac:dyDescent="0.25">
      <c r="A512" t="s">
        <v>692</v>
      </c>
      <c r="B512">
        <v>520897.28571428597</v>
      </c>
      <c r="C512">
        <v>0.370441033939723</v>
      </c>
      <c r="D512">
        <v>488188.23809523799</v>
      </c>
      <c r="E512">
        <v>4.4836939207581802E-3</v>
      </c>
      <c r="F512">
        <v>0.70911262253551399</v>
      </c>
      <c r="G512">
        <v>87.15</v>
      </c>
      <c r="H512">
        <v>46.202557380952399</v>
      </c>
      <c r="I512">
        <v>4.3328571428571401</v>
      </c>
      <c r="J512">
        <v>41.226190476190503</v>
      </c>
      <c r="K512">
        <v>14761.0035007838</v>
      </c>
      <c r="L512">
        <v>1215.0623275714299</v>
      </c>
      <c r="M512">
        <v>1496.25736012009</v>
      </c>
      <c r="N512">
        <v>0.47646221848355602</v>
      </c>
      <c r="O512">
        <v>0.16434401095729101</v>
      </c>
      <c r="P512">
        <v>4.6820683809139603E-3</v>
      </c>
      <c r="Q512">
        <v>11986.9347005337</v>
      </c>
      <c r="R512">
        <v>87.327619047618995</v>
      </c>
      <c r="S512">
        <v>62678.643869827902</v>
      </c>
      <c r="T512">
        <v>15.325975527297301</v>
      </c>
      <c r="U512">
        <v>13.9138378078173</v>
      </c>
      <c r="V512">
        <v>10.9561904761905</v>
      </c>
      <c r="W512">
        <v>110.901898813456</v>
      </c>
      <c r="X512">
        <v>0.11891190710619599</v>
      </c>
      <c r="Y512">
        <v>0.17801346119358699</v>
      </c>
      <c r="Z512">
        <v>0.302202056760069</v>
      </c>
      <c r="AA512">
        <v>190.50016297617799</v>
      </c>
      <c r="AB512">
        <v>8.2182651756550893</v>
      </c>
      <c r="AC512">
        <v>1.41754364710285</v>
      </c>
      <c r="AD512">
        <v>3.5068940523088399</v>
      </c>
      <c r="AE512">
        <v>1.25613687806913</v>
      </c>
      <c r="AF512">
        <v>78.142857142857096</v>
      </c>
      <c r="AG512">
        <v>2.7868289870203899E-2</v>
      </c>
      <c r="AH512">
        <v>9.6295238095238105</v>
      </c>
      <c r="AI512">
        <v>4.5506635469059997</v>
      </c>
      <c r="AJ512">
        <v>-9088.3185714286501</v>
      </c>
      <c r="AK512">
        <v>0.45964371911031499</v>
      </c>
      <c r="AL512">
        <v>17935539.2709524</v>
      </c>
      <c r="AM512">
        <v>1215.0623275714299</v>
      </c>
    </row>
    <row r="513" spans="1:39" ht="15" x14ac:dyDescent="0.25">
      <c r="A513" t="s">
        <v>693</v>
      </c>
      <c r="B513">
        <v>-128043.15</v>
      </c>
      <c r="C513">
        <v>0.330613965442902</v>
      </c>
      <c r="D513">
        <v>-62747</v>
      </c>
      <c r="E513">
        <v>9.8515573882203607E-3</v>
      </c>
      <c r="F513">
        <v>0.77463783434776701</v>
      </c>
      <c r="G513">
        <v>61.0555555555556</v>
      </c>
      <c r="H513">
        <v>36.893242049999998</v>
      </c>
      <c r="I513">
        <v>7.3819999999999997</v>
      </c>
      <c r="J513">
        <v>0.93499999999997396</v>
      </c>
      <c r="K513">
        <v>16922.3998894367</v>
      </c>
      <c r="L513">
        <v>1298.34526805</v>
      </c>
      <c r="M513">
        <v>1814.79113113006</v>
      </c>
      <c r="N513">
        <v>0.925088940905468</v>
      </c>
      <c r="O513">
        <v>0.196211920949666</v>
      </c>
      <c r="P513">
        <v>8.0067973872722305E-4</v>
      </c>
      <c r="Q513">
        <v>12106.692303934</v>
      </c>
      <c r="R513">
        <v>95.558499999999995</v>
      </c>
      <c r="S513">
        <v>64664.0283648236</v>
      </c>
      <c r="T513">
        <v>15.3110398342377</v>
      </c>
      <c r="U513">
        <v>13.5869155339399</v>
      </c>
      <c r="V513">
        <v>13.531499999999999</v>
      </c>
      <c r="W513">
        <v>95.949840597864196</v>
      </c>
      <c r="X513">
        <v>0.10204810807218</v>
      </c>
      <c r="Y513">
        <v>0.208813408914688</v>
      </c>
      <c r="Z513">
        <v>0.314414477493352</v>
      </c>
      <c r="AA513">
        <v>205.687813998114</v>
      </c>
      <c r="AB513">
        <v>9.4089801979975594</v>
      </c>
      <c r="AC513">
        <v>1.36832864576351</v>
      </c>
      <c r="AD513">
        <v>3.91641650109454</v>
      </c>
      <c r="AE513">
        <v>1.3158965847041599</v>
      </c>
      <c r="AF513">
        <v>124.35</v>
      </c>
      <c r="AG513">
        <v>1.9388233508057399E-2</v>
      </c>
      <c r="AH513">
        <v>7.702</v>
      </c>
      <c r="AI513">
        <v>3.6979873643277101</v>
      </c>
      <c r="AJ513">
        <v>-123974.0655</v>
      </c>
      <c r="AK513">
        <v>0.64930104895023899</v>
      </c>
      <c r="AL513">
        <v>21971117.820500001</v>
      </c>
      <c r="AM513">
        <v>1298.34526805</v>
      </c>
    </row>
    <row r="514" spans="1:39" ht="15" x14ac:dyDescent="0.25">
      <c r="A514" t="s">
        <v>694</v>
      </c>
      <c r="B514">
        <v>772843.35</v>
      </c>
      <c r="C514">
        <v>0.43595036597914399</v>
      </c>
      <c r="D514">
        <v>746963.85</v>
      </c>
      <c r="E514">
        <v>4.8171594605820297E-3</v>
      </c>
      <c r="F514">
        <v>0.743007517159324</v>
      </c>
      <c r="G514">
        <v>67.1111111111111</v>
      </c>
      <c r="H514">
        <v>51.023560349999997</v>
      </c>
      <c r="I514">
        <v>1.9950000000000001</v>
      </c>
      <c r="J514">
        <v>52.453499999999998</v>
      </c>
      <c r="K514">
        <v>13479.4003096007</v>
      </c>
      <c r="L514">
        <v>1624.3411017999999</v>
      </c>
      <c r="M514">
        <v>1963.8637853154401</v>
      </c>
      <c r="N514">
        <v>0.394107466246225</v>
      </c>
      <c r="O514">
        <v>0.13515689008098</v>
      </c>
      <c r="P514">
        <v>5.0653225119295601E-3</v>
      </c>
      <c r="Q514">
        <v>11149.013548810401</v>
      </c>
      <c r="R514">
        <v>106.9735</v>
      </c>
      <c r="S514">
        <v>64517.802624014403</v>
      </c>
      <c r="T514">
        <v>15.772597886392401</v>
      </c>
      <c r="U514">
        <v>15.1845186125536</v>
      </c>
      <c r="V514">
        <v>13.221</v>
      </c>
      <c r="W514">
        <v>122.86068389683101</v>
      </c>
      <c r="X514">
        <v>0.118006334847282</v>
      </c>
      <c r="Y514">
        <v>0.17358764961576401</v>
      </c>
      <c r="Z514">
        <v>0.295641073492587</v>
      </c>
      <c r="AA514">
        <v>173.874748159131</v>
      </c>
      <c r="AB514">
        <v>8.7295432279427398</v>
      </c>
      <c r="AC514">
        <v>1.31752029781338</v>
      </c>
      <c r="AD514">
        <v>3.9689442410719198</v>
      </c>
      <c r="AE514">
        <v>1.04524304739782</v>
      </c>
      <c r="AF514">
        <v>32.299999999999997</v>
      </c>
      <c r="AG514">
        <v>3.00867222842865E-2</v>
      </c>
      <c r="AH514">
        <v>29.169</v>
      </c>
      <c r="AI514">
        <v>4.2142714564812804</v>
      </c>
      <c r="AJ514">
        <v>29401.997499999899</v>
      </c>
      <c r="AK514">
        <v>0.46571293789733198</v>
      </c>
      <c r="AL514">
        <v>21895143.9505</v>
      </c>
      <c r="AM514">
        <v>1624.3411017999999</v>
      </c>
    </row>
    <row r="515" spans="1:39" ht="15" x14ac:dyDescent="0.25">
      <c r="A515" t="s">
        <v>695</v>
      </c>
      <c r="B515">
        <v>579943.1</v>
      </c>
      <c r="C515">
        <v>0.573750157009704</v>
      </c>
      <c r="D515">
        <v>565149</v>
      </c>
      <c r="E515">
        <v>4.2190338267598902E-3</v>
      </c>
      <c r="F515">
        <v>0.65804004670066296</v>
      </c>
      <c r="G515">
        <v>47.9</v>
      </c>
      <c r="H515">
        <v>16.162751449999998</v>
      </c>
      <c r="I515">
        <v>0.90600000000000003</v>
      </c>
      <c r="J515">
        <v>62.108499999999999</v>
      </c>
      <c r="K515">
        <v>15526.0866624716</v>
      </c>
      <c r="L515">
        <v>785.27806105000002</v>
      </c>
      <c r="M515">
        <v>940.36278652165402</v>
      </c>
      <c r="N515">
        <v>0.36345672508457799</v>
      </c>
      <c r="O515">
        <v>0.142836876914683</v>
      </c>
      <c r="P515">
        <v>3.9287125835081298E-3</v>
      </c>
      <c r="Q515">
        <v>12965.5228862241</v>
      </c>
      <c r="R515">
        <v>58.810499999999998</v>
      </c>
      <c r="S515">
        <v>65084.279218846998</v>
      </c>
      <c r="T515">
        <v>16.480050331148298</v>
      </c>
      <c r="U515">
        <v>13.3526846575016</v>
      </c>
      <c r="V515">
        <v>8.2155000000000005</v>
      </c>
      <c r="W515">
        <v>95.584938354330205</v>
      </c>
      <c r="X515">
        <v>0.11421652288497899</v>
      </c>
      <c r="Y515">
        <v>0.18019158208089001</v>
      </c>
      <c r="Z515">
        <v>0.29844013002014302</v>
      </c>
      <c r="AA515">
        <v>216.428814747161</v>
      </c>
      <c r="AB515">
        <v>7.8895071924159499</v>
      </c>
      <c r="AC515">
        <v>1.35931987716879</v>
      </c>
      <c r="AD515">
        <v>3.16301631944118</v>
      </c>
      <c r="AE515">
        <v>1.3474196513425301</v>
      </c>
      <c r="AF515">
        <v>105</v>
      </c>
      <c r="AG515">
        <v>1.9182541603635701E-2</v>
      </c>
      <c r="AH515">
        <v>3.9750000000000001</v>
      </c>
      <c r="AI515">
        <v>4.8413133206093697</v>
      </c>
      <c r="AJ515">
        <v>-23730.927</v>
      </c>
      <c r="AK515">
        <v>0.51607515872545995</v>
      </c>
      <c r="AL515">
        <v>12192295.23</v>
      </c>
      <c r="AM515">
        <v>785.27806105000002</v>
      </c>
    </row>
    <row r="516" spans="1:39" ht="15" x14ac:dyDescent="0.25">
      <c r="A516" t="s">
        <v>696</v>
      </c>
      <c r="B516">
        <v>649988.85</v>
      </c>
      <c r="C516">
        <v>0.54781254094348297</v>
      </c>
      <c r="D516">
        <v>630030</v>
      </c>
      <c r="E516">
        <v>5.6161043095197798E-3</v>
      </c>
      <c r="F516">
        <v>0.68201860895787303</v>
      </c>
      <c r="G516">
        <v>46.526315789473699</v>
      </c>
      <c r="H516">
        <v>15.902067949999999</v>
      </c>
      <c r="I516">
        <v>0.7</v>
      </c>
      <c r="J516">
        <v>76.147499999999994</v>
      </c>
      <c r="K516">
        <v>15406.4095378329</v>
      </c>
      <c r="L516">
        <v>803.21235075000004</v>
      </c>
      <c r="M516">
        <v>954.36518085004298</v>
      </c>
      <c r="N516">
        <v>0.33584998636800401</v>
      </c>
      <c r="O516">
        <v>0.14716954375716801</v>
      </c>
      <c r="P516">
        <v>4.4517412445926599E-3</v>
      </c>
      <c r="Q516">
        <v>12966.3347634687</v>
      </c>
      <c r="R516">
        <v>59.345500000000001</v>
      </c>
      <c r="S516">
        <v>66067.962482412302</v>
      </c>
      <c r="T516">
        <v>15.467895628143699</v>
      </c>
      <c r="U516">
        <v>13.534511475175</v>
      </c>
      <c r="V516">
        <v>8.2810000000000006</v>
      </c>
      <c r="W516">
        <v>96.994608229682399</v>
      </c>
      <c r="X516">
        <v>0.119482578610696</v>
      </c>
      <c r="Y516">
        <v>0.16082705243103901</v>
      </c>
      <c r="Z516">
        <v>0.29109811992530898</v>
      </c>
      <c r="AA516">
        <v>205.14668362126201</v>
      </c>
      <c r="AB516">
        <v>7.7098741779387598</v>
      </c>
      <c r="AC516">
        <v>1.4191462822182901</v>
      </c>
      <c r="AD516">
        <v>3.05728667372472</v>
      </c>
      <c r="AE516">
        <v>1.1357371855293401</v>
      </c>
      <c r="AF516">
        <v>75.400000000000006</v>
      </c>
      <c r="AG516">
        <v>2.9815302285842098E-2</v>
      </c>
      <c r="AH516">
        <v>5.3075000000000001</v>
      </c>
      <c r="AI516">
        <v>4.3884152818210502</v>
      </c>
      <c r="AJ516">
        <v>18010.710999999999</v>
      </c>
      <c r="AK516">
        <v>0.50316083862832695</v>
      </c>
      <c r="AL516">
        <v>12374618.421499999</v>
      </c>
      <c r="AM516">
        <v>803.21235075000004</v>
      </c>
    </row>
    <row r="517" spans="1:39" ht="15" x14ac:dyDescent="0.25">
      <c r="A517" t="s">
        <v>697</v>
      </c>
      <c r="B517">
        <v>573227.5</v>
      </c>
      <c r="C517">
        <v>0.63501979843210299</v>
      </c>
      <c r="D517">
        <v>567437.05000000005</v>
      </c>
      <c r="E517">
        <v>1.0939474890987099E-3</v>
      </c>
      <c r="F517">
        <v>0.68654868948611802</v>
      </c>
      <c r="G517">
        <v>38.526315789473699</v>
      </c>
      <c r="H517">
        <v>13.27936615</v>
      </c>
      <c r="I517">
        <v>0.753</v>
      </c>
      <c r="J517">
        <v>18.361999999999998</v>
      </c>
      <c r="K517">
        <v>17151.059101725401</v>
      </c>
      <c r="L517">
        <v>549.44905770000003</v>
      </c>
      <c r="M517">
        <v>651.82739702962795</v>
      </c>
      <c r="N517">
        <v>0.32410086177130198</v>
      </c>
      <c r="O517">
        <v>0.14550836402317099</v>
      </c>
      <c r="P517">
        <v>2.35323453899883E-3</v>
      </c>
      <c r="Q517">
        <v>14457.252494975501</v>
      </c>
      <c r="R517">
        <v>45.405999999999999</v>
      </c>
      <c r="S517">
        <v>61636.638351759699</v>
      </c>
      <c r="T517">
        <v>15.352596573140101</v>
      </c>
      <c r="U517">
        <v>12.100802926926001</v>
      </c>
      <c r="V517">
        <v>6.4809999999999999</v>
      </c>
      <c r="W517">
        <v>84.778438157691696</v>
      </c>
      <c r="X517">
        <v>0.11345517045235499</v>
      </c>
      <c r="Y517">
        <v>0.18793329211325099</v>
      </c>
      <c r="Z517">
        <v>0.30513119582717801</v>
      </c>
      <c r="AA517">
        <v>221.14470540477899</v>
      </c>
      <c r="AB517">
        <v>10.086969205668</v>
      </c>
      <c r="AC517">
        <v>1.5208314984023701</v>
      </c>
      <c r="AD517">
        <v>3.51101675819032</v>
      </c>
      <c r="AE517">
        <v>1.2031380295070999</v>
      </c>
      <c r="AF517">
        <v>76.349999999999994</v>
      </c>
      <c r="AG517">
        <v>2.3508359285183002E-2</v>
      </c>
      <c r="AH517">
        <v>3.8414999999999999</v>
      </c>
      <c r="AI517">
        <v>5.21269010772843</v>
      </c>
      <c r="AJ517">
        <v>-40215.105499999998</v>
      </c>
      <c r="AK517">
        <v>0.52566393828134395</v>
      </c>
      <c r="AL517">
        <v>9423633.2620000001</v>
      </c>
      <c r="AM517">
        <v>549.44905770000003</v>
      </c>
    </row>
    <row r="518" spans="1:39" ht="15" x14ac:dyDescent="0.25">
      <c r="A518" t="s">
        <v>698</v>
      </c>
      <c r="B518">
        <v>559731</v>
      </c>
      <c r="C518">
        <v>0.62707298354241303</v>
      </c>
      <c r="D518">
        <v>538684.6</v>
      </c>
      <c r="E518">
        <v>2.9271981390191801E-3</v>
      </c>
      <c r="F518">
        <v>0.68357462951861403</v>
      </c>
      <c r="G518">
        <v>46.157894736842103</v>
      </c>
      <c r="H518">
        <v>16.910798100000001</v>
      </c>
      <c r="I518">
        <v>1.4750000000000001</v>
      </c>
      <c r="J518">
        <v>9.8249999999999993</v>
      </c>
      <c r="K518">
        <v>15868.9390182441</v>
      </c>
      <c r="L518">
        <v>744.71169139999995</v>
      </c>
      <c r="M518">
        <v>902.86763291581099</v>
      </c>
      <c r="N518">
        <v>0.40252813728016101</v>
      </c>
      <c r="O518">
        <v>0.15997762681291</v>
      </c>
      <c r="P518">
        <v>7.8408279572230698E-3</v>
      </c>
      <c r="Q518">
        <v>13089.166103822399</v>
      </c>
      <c r="R518">
        <v>57.463999999999999</v>
      </c>
      <c r="S518">
        <v>63762.808889043597</v>
      </c>
      <c r="T518">
        <v>14.8258039816233</v>
      </c>
      <c r="U518">
        <v>12.959621526521</v>
      </c>
      <c r="V518">
        <v>8.7739999999999991</v>
      </c>
      <c r="W518">
        <v>84.877101823569703</v>
      </c>
      <c r="X518">
        <v>0.117492061273639</v>
      </c>
      <c r="Y518">
        <v>0.17770427753246301</v>
      </c>
      <c r="Z518">
        <v>0.29941276936043598</v>
      </c>
      <c r="AA518">
        <v>205.95728759361899</v>
      </c>
      <c r="AB518">
        <v>8.6422478465081198</v>
      </c>
      <c r="AC518">
        <v>1.57568519247771</v>
      </c>
      <c r="AD518">
        <v>3.2249463843764601</v>
      </c>
      <c r="AE518">
        <v>1.24952102228077</v>
      </c>
      <c r="AF518">
        <v>97.8</v>
      </c>
      <c r="AG518">
        <v>2.0368813501343001E-2</v>
      </c>
      <c r="AH518">
        <v>4.0274999999999999</v>
      </c>
      <c r="AI518">
        <v>4.3730577675789597</v>
      </c>
      <c r="AJ518">
        <v>-7029.1849999999404</v>
      </c>
      <c r="AK518">
        <v>0.54976159716147699</v>
      </c>
      <c r="AL518">
        <v>11817784.416999999</v>
      </c>
      <c r="AM518">
        <v>744.71169139999995</v>
      </c>
    </row>
    <row r="519" spans="1:39" ht="15" x14ac:dyDescent="0.25">
      <c r="A519" t="s">
        <v>699</v>
      </c>
      <c r="B519">
        <v>683777.2</v>
      </c>
      <c r="C519">
        <v>0.499421977736624</v>
      </c>
      <c r="D519">
        <v>728000.45</v>
      </c>
      <c r="E519">
        <v>2.1497958033929198E-3</v>
      </c>
      <c r="F519">
        <v>0.71168552257120499</v>
      </c>
      <c r="G519">
        <v>73.599999999999994</v>
      </c>
      <c r="H519">
        <v>21.068949150000002</v>
      </c>
      <c r="I519">
        <v>0.85</v>
      </c>
      <c r="J519">
        <v>74.640500000000003</v>
      </c>
      <c r="K519">
        <v>14017.785764176801</v>
      </c>
      <c r="L519">
        <v>1099.2018900999999</v>
      </c>
      <c r="M519">
        <v>1286.20554431409</v>
      </c>
      <c r="N519">
        <v>0.26690730573917498</v>
      </c>
      <c r="O519">
        <v>0.12733578722946601</v>
      </c>
      <c r="P519">
        <v>2.8995349978064998E-3</v>
      </c>
      <c r="Q519">
        <v>11979.715586762701</v>
      </c>
      <c r="R519">
        <v>74.599999999999994</v>
      </c>
      <c r="S519">
        <v>65539.675221179597</v>
      </c>
      <c r="T519">
        <v>15.6032171581769</v>
      </c>
      <c r="U519">
        <v>14.734609786863301</v>
      </c>
      <c r="V519">
        <v>9.9785000000000004</v>
      </c>
      <c r="W519">
        <v>110.157026617227</v>
      </c>
      <c r="X519">
        <v>0.11549303007117701</v>
      </c>
      <c r="Y519">
        <v>0.17335302484762599</v>
      </c>
      <c r="Z519">
        <v>0.29600759017835199</v>
      </c>
      <c r="AA519">
        <v>198.517444306931</v>
      </c>
      <c r="AB519">
        <v>6.9336995083881101</v>
      </c>
      <c r="AC519">
        <v>1.3133751728546801</v>
      </c>
      <c r="AD519">
        <v>2.8942822981910798</v>
      </c>
      <c r="AE519">
        <v>1.18420335432985</v>
      </c>
      <c r="AF519">
        <v>88.7</v>
      </c>
      <c r="AG519">
        <v>2.67189852486612E-2</v>
      </c>
      <c r="AH519">
        <v>7.1334999999999997</v>
      </c>
      <c r="AI519">
        <v>4.4354887267834897</v>
      </c>
      <c r="AJ519">
        <v>-16228.345999999799</v>
      </c>
      <c r="AK519">
        <v>0.50116210524639604</v>
      </c>
      <c r="AL519">
        <v>15408376.607000001</v>
      </c>
      <c r="AM519">
        <v>1099.2018900999999</v>
      </c>
    </row>
    <row r="520" spans="1:39" ht="15" x14ac:dyDescent="0.25">
      <c r="A520" t="s">
        <v>700</v>
      </c>
      <c r="B520">
        <v>736334.95</v>
      </c>
      <c r="C520">
        <v>0.58483987576465801</v>
      </c>
      <c r="D520">
        <v>699734.75</v>
      </c>
      <c r="E520">
        <v>4.58158353572026E-3</v>
      </c>
      <c r="F520">
        <v>0.66619965799877401</v>
      </c>
      <c r="G520">
        <v>43.45</v>
      </c>
      <c r="H520">
        <v>10.360702099999999</v>
      </c>
      <c r="I520">
        <v>0.56399999999999995</v>
      </c>
      <c r="J520">
        <v>74.137500000000003</v>
      </c>
      <c r="K520">
        <v>15119.284667744199</v>
      </c>
      <c r="L520">
        <v>695.18840784999998</v>
      </c>
      <c r="M520">
        <v>809.39930078351802</v>
      </c>
      <c r="N520">
        <v>0.27516775091461998</v>
      </c>
      <c r="O520">
        <v>0.126427998809445</v>
      </c>
      <c r="P520">
        <v>1.51932431276659E-3</v>
      </c>
      <c r="Q520">
        <v>12985.8667110601</v>
      </c>
      <c r="R520">
        <v>50.566499999999998</v>
      </c>
      <c r="S520">
        <v>65579.905945635895</v>
      </c>
      <c r="T520">
        <v>16.040263811021099</v>
      </c>
      <c r="U520">
        <v>13.7480032798394</v>
      </c>
      <c r="V520">
        <v>6.492</v>
      </c>
      <c r="W520">
        <v>107.083858264017</v>
      </c>
      <c r="X520">
        <v>0.11461991731692001</v>
      </c>
      <c r="Y520">
        <v>0.17691660308547499</v>
      </c>
      <c r="Z520">
        <v>0.29864662253480401</v>
      </c>
      <c r="AA520">
        <v>199.56841689733</v>
      </c>
      <c r="AB520">
        <v>8.8680836816826591</v>
      </c>
      <c r="AC520">
        <v>1.42929428313079</v>
      </c>
      <c r="AD520">
        <v>3.1993041578836001</v>
      </c>
      <c r="AE520">
        <v>1.18312967689825</v>
      </c>
      <c r="AF520">
        <v>61.35</v>
      </c>
      <c r="AG520">
        <v>3.4662615366379199E-2</v>
      </c>
      <c r="AH520">
        <v>5.4625000000000004</v>
      </c>
      <c r="AI520">
        <v>4.9850691202527599</v>
      </c>
      <c r="AJ520">
        <v>-23145.383000000002</v>
      </c>
      <c r="AK520">
        <v>0.53395796692999897</v>
      </c>
      <c r="AL520">
        <v>10510751.436000001</v>
      </c>
      <c r="AM520">
        <v>695.18840784999998</v>
      </c>
    </row>
    <row r="521" spans="1:39" ht="15" x14ac:dyDescent="0.25">
      <c r="A521" t="s">
        <v>701</v>
      </c>
      <c r="B521">
        <v>888877.35</v>
      </c>
      <c r="C521">
        <v>0.64494347700813304</v>
      </c>
      <c r="D521">
        <v>837486.2</v>
      </c>
      <c r="E521">
        <v>3.2929761369416399E-3</v>
      </c>
      <c r="F521">
        <v>0.65721753901014202</v>
      </c>
      <c r="G521">
        <v>44.15</v>
      </c>
      <c r="H521">
        <v>15.96603805</v>
      </c>
      <c r="I521">
        <v>0.73899999999999999</v>
      </c>
      <c r="J521">
        <v>51.210999999999999</v>
      </c>
      <c r="K521">
        <v>15572.7942417861</v>
      </c>
      <c r="L521">
        <v>675.75937180000005</v>
      </c>
      <c r="M521">
        <v>799.79357237081297</v>
      </c>
      <c r="N521">
        <v>0.31038101808534901</v>
      </c>
      <c r="O521">
        <v>0.12698208146404599</v>
      </c>
      <c r="P521">
        <v>1.61275062615417E-3</v>
      </c>
      <c r="Q521">
        <v>13157.722214252701</v>
      </c>
      <c r="R521">
        <v>51.23</v>
      </c>
      <c r="S521">
        <v>60431.609525668602</v>
      </c>
      <c r="T521">
        <v>16.007222330665599</v>
      </c>
      <c r="U521">
        <v>13.1906963068515</v>
      </c>
      <c r="V521">
        <v>7.202</v>
      </c>
      <c r="W521">
        <v>93.829404582060505</v>
      </c>
      <c r="X521">
        <v>0.11316528112881501</v>
      </c>
      <c r="Y521">
        <v>0.19381093065852001</v>
      </c>
      <c r="Z521">
        <v>0.31198392046175399</v>
      </c>
      <c r="AA521">
        <v>221.70658114726299</v>
      </c>
      <c r="AB521">
        <v>7.7214607199424901</v>
      </c>
      <c r="AC521">
        <v>1.36349114572591</v>
      </c>
      <c r="AD521">
        <v>3.3071568639229798</v>
      </c>
      <c r="AE521">
        <v>1.25085505006387</v>
      </c>
      <c r="AF521">
        <v>76.45</v>
      </c>
      <c r="AG521">
        <v>2.9953763496219699E-2</v>
      </c>
      <c r="AH521">
        <v>4.7190000000000003</v>
      </c>
      <c r="AI521">
        <v>4.9660688351265199</v>
      </c>
      <c r="AJ521">
        <v>-48387.828499999901</v>
      </c>
      <c r="AK521">
        <v>0.53643971773721</v>
      </c>
      <c r="AL521">
        <v>10523461.653999999</v>
      </c>
      <c r="AM521">
        <v>675.75937180000005</v>
      </c>
    </row>
    <row r="522" spans="1:39" ht="15" x14ac:dyDescent="0.25">
      <c r="A522" t="s">
        <v>702</v>
      </c>
      <c r="B522">
        <v>960675</v>
      </c>
      <c r="C522">
        <v>0.61894136279727496</v>
      </c>
      <c r="D522">
        <v>913814.05</v>
      </c>
      <c r="E522">
        <v>3.6889033577177902E-3</v>
      </c>
      <c r="F522">
        <v>0.69144383315358804</v>
      </c>
      <c r="G522">
        <v>42.8</v>
      </c>
      <c r="H522">
        <v>8.7389229999999998</v>
      </c>
      <c r="I522">
        <v>0.63349999999999995</v>
      </c>
      <c r="J522">
        <v>56.6815</v>
      </c>
      <c r="K522">
        <v>13600.081334094901</v>
      </c>
      <c r="L522">
        <v>850.52744544999996</v>
      </c>
      <c r="M522">
        <v>960.69836123674395</v>
      </c>
      <c r="N522">
        <v>0.185961768366354</v>
      </c>
      <c r="O522">
        <v>9.9748488486592193E-2</v>
      </c>
      <c r="P522">
        <v>2.98576496688641E-3</v>
      </c>
      <c r="Q522">
        <v>12040.4519271887</v>
      </c>
      <c r="R522">
        <v>56.133000000000003</v>
      </c>
      <c r="S522">
        <v>68022.246877950602</v>
      </c>
      <c r="T522">
        <v>17.816614112910401</v>
      </c>
      <c r="U522">
        <v>15.1520040876133</v>
      </c>
      <c r="V522">
        <v>7.5034999999999998</v>
      </c>
      <c r="W522">
        <v>113.350762370894</v>
      </c>
      <c r="X522">
        <v>0.113014298960845</v>
      </c>
      <c r="Y522">
        <v>0.183187968840337</v>
      </c>
      <c r="Z522">
        <v>0.30149383940119701</v>
      </c>
      <c r="AA522">
        <v>207.32094060375201</v>
      </c>
      <c r="AB522">
        <v>6.5308495331112404</v>
      </c>
      <c r="AC522">
        <v>1.1777416483607801</v>
      </c>
      <c r="AD522">
        <v>2.9504148250900402</v>
      </c>
      <c r="AE522">
        <v>1.18809567969296</v>
      </c>
      <c r="AF522">
        <v>54.3</v>
      </c>
      <c r="AG522">
        <v>1.8008745559874698E-2</v>
      </c>
      <c r="AH522">
        <v>7.7854999999999999</v>
      </c>
      <c r="AI522">
        <v>4.7673114412068696</v>
      </c>
      <c r="AJ522">
        <v>-33526.551500000103</v>
      </c>
      <c r="AK522">
        <v>0.60631820940820402</v>
      </c>
      <c r="AL522">
        <v>11567242.435000001</v>
      </c>
      <c r="AM522">
        <v>850.52744544999996</v>
      </c>
    </row>
    <row r="523" spans="1:39" ht="15" x14ac:dyDescent="0.25">
      <c r="A523" t="s">
        <v>703</v>
      </c>
      <c r="B523">
        <v>615879.1</v>
      </c>
      <c r="C523">
        <v>0.57391336092314105</v>
      </c>
      <c r="D523">
        <v>638131.44999999995</v>
      </c>
      <c r="E523">
        <v>3.5707300815786798E-3</v>
      </c>
      <c r="F523">
        <v>0.64581585572127997</v>
      </c>
      <c r="G523">
        <v>47.45</v>
      </c>
      <c r="H523">
        <v>17.889406749999999</v>
      </c>
      <c r="I523">
        <v>1.5589999999999999</v>
      </c>
      <c r="J523">
        <v>24.037500000000001</v>
      </c>
      <c r="K523">
        <v>15915.4315350139</v>
      </c>
      <c r="L523">
        <v>765.09843605000003</v>
      </c>
      <c r="M523">
        <v>930.35790850158901</v>
      </c>
      <c r="N523">
        <v>0.41368936451376498</v>
      </c>
      <c r="O523">
        <v>0.16110861333919199</v>
      </c>
      <c r="P523">
        <v>3.8074123050613998E-3</v>
      </c>
      <c r="Q523">
        <v>13088.373479956501</v>
      </c>
      <c r="R523">
        <v>58.564500000000002</v>
      </c>
      <c r="S523">
        <v>61869.837418572701</v>
      </c>
      <c r="T523">
        <v>14.860538380759699</v>
      </c>
      <c r="U523">
        <v>13.064201624704401</v>
      </c>
      <c r="V523">
        <v>8.8904999999999994</v>
      </c>
      <c r="W523">
        <v>86.057976047466397</v>
      </c>
      <c r="X523">
        <v>0.11347145439339</v>
      </c>
      <c r="Y523">
        <v>0.18029963848039099</v>
      </c>
      <c r="Z523">
        <v>0.29875682503913997</v>
      </c>
      <c r="AA523">
        <v>216.225575958684</v>
      </c>
      <c r="AB523">
        <v>8.60488015904847</v>
      </c>
      <c r="AC523">
        <v>1.5063854465092801</v>
      </c>
      <c r="AD523">
        <v>3.1507170811777598</v>
      </c>
      <c r="AE523">
        <v>1.3587638755589799</v>
      </c>
      <c r="AF523">
        <v>94.35</v>
      </c>
      <c r="AG523">
        <v>2.32425257376884E-2</v>
      </c>
      <c r="AH523">
        <v>4.4714999999999998</v>
      </c>
      <c r="AI523">
        <v>4.7295233596454596</v>
      </c>
      <c r="AJ523">
        <v>-25035.666499999999</v>
      </c>
      <c r="AK523">
        <v>0.51173444327448003</v>
      </c>
      <c r="AL523">
        <v>12176871.7765</v>
      </c>
      <c r="AM523">
        <v>765.09843605000003</v>
      </c>
    </row>
    <row r="524" spans="1:39" ht="15" x14ac:dyDescent="0.25">
      <c r="A524" t="s">
        <v>704</v>
      </c>
      <c r="B524">
        <v>806627.8</v>
      </c>
      <c r="C524">
        <v>0.67158071294675703</v>
      </c>
      <c r="D524">
        <v>755029.35</v>
      </c>
      <c r="E524">
        <v>3.6339449470106202E-3</v>
      </c>
      <c r="F524">
        <v>0.66797448412334104</v>
      </c>
      <c r="G524">
        <v>42.7</v>
      </c>
      <c r="H524">
        <v>12.306470450000001</v>
      </c>
      <c r="I524">
        <v>0.70299999999999996</v>
      </c>
      <c r="J524">
        <v>77.689499999999995</v>
      </c>
      <c r="K524">
        <v>15616.989319979901</v>
      </c>
      <c r="L524">
        <v>615.32212545000004</v>
      </c>
      <c r="M524">
        <v>724.21677233540299</v>
      </c>
      <c r="N524">
        <v>0.25938271093905102</v>
      </c>
      <c r="O524">
        <v>0.124154735934662</v>
      </c>
      <c r="P524">
        <v>1.43911491782032E-3</v>
      </c>
      <c r="Q524">
        <v>13268.7883360006</v>
      </c>
      <c r="R524">
        <v>45.896500000000003</v>
      </c>
      <c r="S524">
        <v>63037.036397110904</v>
      </c>
      <c r="T524">
        <v>16.725676249823</v>
      </c>
      <c r="U524">
        <v>13.4067330940268</v>
      </c>
      <c r="V524">
        <v>6.3380000000000001</v>
      </c>
      <c r="W524">
        <v>97.084589058062505</v>
      </c>
      <c r="X524">
        <v>0.112771894815256</v>
      </c>
      <c r="Y524">
        <v>0.190021508126161</v>
      </c>
      <c r="Z524">
        <v>0.308260797751225</v>
      </c>
      <c r="AA524">
        <v>228.37810341571901</v>
      </c>
      <c r="AB524">
        <v>7.6874864847170699</v>
      </c>
      <c r="AC524">
        <v>1.25322112404742</v>
      </c>
      <c r="AD524">
        <v>3.17061347678474</v>
      </c>
      <c r="AE524">
        <v>1.1633515268499599</v>
      </c>
      <c r="AF524">
        <v>64.650000000000006</v>
      </c>
      <c r="AG524">
        <v>3.1863258637695499E-2</v>
      </c>
      <c r="AH524">
        <v>4.8920000000000003</v>
      </c>
      <c r="AI524">
        <v>4.98438229400751</v>
      </c>
      <c r="AJ524">
        <v>-31512.425999999999</v>
      </c>
      <c r="AK524">
        <v>0.55531031323200397</v>
      </c>
      <c r="AL524">
        <v>9609479.0614999998</v>
      </c>
      <c r="AM524">
        <v>615.32212545000004</v>
      </c>
    </row>
    <row r="525" spans="1:39" ht="15" x14ac:dyDescent="0.25">
      <c r="A525" t="s">
        <v>705</v>
      </c>
      <c r="B525">
        <v>679987.15</v>
      </c>
      <c r="C525">
        <v>0.70459305842643505</v>
      </c>
      <c r="D525">
        <v>634475.25</v>
      </c>
      <c r="E525">
        <v>1.42680475448558E-3</v>
      </c>
      <c r="F525">
        <v>0.676824004938963</v>
      </c>
      <c r="G525">
        <v>32.799999999999997</v>
      </c>
      <c r="H525">
        <v>6.1834290000000003</v>
      </c>
      <c r="I525">
        <v>0</v>
      </c>
      <c r="J525">
        <v>53.352499999999999</v>
      </c>
      <c r="K525">
        <v>14201.4667257782</v>
      </c>
      <c r="L525">
        <v>697.04553175000001</v>
      </c>
      <c r="M525">
        <v>784.54697251269204</v>
      </c>
      <c r="N525">
        <v>0.17061669027763601</v>
      </c>
      <c r="O525">
        <v>0.10252638736608601</v>
      </c>
      <c r="P525">
        <v>2.6321573217659498E-3</v>
      </c>
      <c r="Q525">
        <v>12617.5605442667</v>
      </c>
      <c r="R525">
        <v>49.076000000000001</v>
      </c>
      <c r="S525">
        <v>65999.149543565101</v>
      </c>
      <c r="T525">
        <v>16.9043931860787</v>
      </c>
      <c r="U525">
        <v>14.203389268685299</v>
      </c>
      <c r="V525">
        <v>6.5705</v>
      </c>
      <c r="W525">
        <v>106.087136709535</v>
      </c>
      <c r="X525">
        <v>0.113269899637205</v>
      </c>
      <c r="Y525">
        <v>0.18277960101275101</v>
      </c>
      <c r="Z525">
        <v>0.30136017868793002</v>
      </c>
      <c r="AA525">
        <v>211.15959187123801</v>
      </c>
      <c r="AB525">
        <v>6.6006481615160499</v>
      </c>
      <c r="AC525">
        <v>1.21892900466988</v>
      </c>
      <c r="AD525">
        <v>3.2953446938724902</v>
      </c>
      <c r="AE525">
        <v>1.17906030218764</v>
      </c>
      <c r="AF525">
        <v>52.4</v>
      </c>
      <c r="AG525">
        <v>2.7462150943044598E-2</v>
      </c>
      <c r="AH525">
        <v>6.4279999999999999</v>
      </c>
      <c r="AI525">
        <v>4.9381561288009603</v>
      </c>
      <c r="AJ525">
        <v>-38076.950499999999</v>
      </c>
      <c r="AK525">
        <v>0.63272807541066001</v>
      </c>
      <c r="AL525">
        <v>9899068.9254999999</v>
      </c>
      <c r="AM525">
        <v>697.04553175000001</v>
      </c>
    </row>
    <row r="526" spans="1:39" ht="15" x14ac:dyDescent="0.25">
      <c r="A526" t="s">
        <v>706</v>
      </c>
      <c r="B526">
        <v>1401958.2</v>
      </c>
      <c r="C526">
        <v>0.34985883975174398</v>
      </c>
      <c r="D526">
        <v>1329250</v>
      </c>
      <c r="E526">
        <v>1.5589892977244499E-3</v>
      </c>
      <c r="F526">
        <v>0.70534492037772401</v>
      </c>
      <c r="G526">
        <v>102</v>
      </c>
      <c r="H526">
        <v>127.56647864999999</v>
      </c>
      <c r="I526">
        <v>30.533000000000001</v>
      </c>
      <c r="J526">
        <v>-161.4325</v>
      </c>
      <c r="K526">
        <v>15236.301748778</v>
      </c>
      <c r="L526">
        <v>2113.14226125</v>
      </c>
      <c r="M526">
        <v>2859.5014094047501</v>
      </c>
      <c r="N526">
        <v>0.68986033126216295</v>
      </c>
      <c r="O526">
        <v>0.16960421334245401</v>
      </c>
      <c r="P526">
        <v>1.4917233438582299E-2</v>
      </c>
      <c r="Q526">
        <v>11259.4709779151</v>
      </c>
      <c r="R526">
        <v>151.346</v>
      </c>
      <c r="S526">
        <v>64833.049000303901</v>
      </c>
      <c r="T526">
        <v>14.333712156251201</v>
      </c>
      <c r="U526">
        <v>13.962326465516099</v>
      </c>
      <c r="V526">
        <v>19.5595</v>
      </c>
      <c r="W526">
        <v>108.03661960939699</v>
      </c>
      <c r="X526">
        <v>0.116750550213769</v>
      </c>
      <c r="Y526">
        <v>0.177296074225057</v>
      </c>
      <c r="Z526">
        <v>0.30113022670330297</v>
      </c>
      <c r="AA526">
        <v>198.902084212434</v>
      </c>
      <c r="AB526">
        <v>7.4842048112766699</v>
      </c>
      <c r="AC526">
        <v>1.40214748384757</v>
      </c>
      <c r="AD526">
        <v>3.38927459812842</v>
      </c>
      <c r="AE526">
        <v>1.2253911136998401</v>
      </c>
      <c r="AF526">
        <v>56.9</v>
      </c>
      <c r="AG526">
        <v>4.2252054712706599E-2</v>
      </c>
      <c r="AH526">
        <v>23.486000000000001</v>
      </c>
      <c r="AI526">
        <v>3.9948195204004802</v>
      </c>
      <c r="AJ526">
        <v>-87127.011499999993</v>
      </c>
      <c r="AK526">
        <v>0.60252437593532704</v>
      </c>
      <c r="AL526">
        <v>32196473.1305</v>
      </c>
      <c r="AM526">
        <v>2113.14226125</v>
      </c>
    </row>
    <row r="527" spans="1:39" ht="15" x14ac:dyDescent="0.25">
      <c r="A527" t="s">
        <v>707</v>
      </c>
      <c r="B527">
        <v>835650.35</v>
      </c>
      <c r="C527">
        <v>0.44633881093391098</v>
      </c>
      <c r="D527">
        <v>882733.85</v>
      </c>
      <c r="E527">
        <v>2.7478155254855199E-3</v>
      </c>
      <c r="F527">
        <v>0.70629671868104305</v>
      </c>
      <c r="G527">
        <v>66.25</v>
      </c>
      <c r="H527">
        <v>42.759307149999998</v>
      </c>
      <c r="I527">
        <v>2.9275000000000002</v>
      </c>
      <c r="J527">
        <v>44.572000000000003</v>
      </c>
      <c r="K527">
        <v>14197.4472776456</v>
      </c>
      <c r="L527">
        <v>1250.3940056500001</v>
      </c>
      <c r="M527">
        <v>1542.4001002493501</v>
      </c>
      <c r="N527">
        <v>0.48977582352663801</v>
      </c>
      <c r="O527">
        <v>0.15400783155537801</v>
      </c>
      <c r="P527">
        <v>4.4100656073870603E-3</v>
      </c>
      <c r="Q527">
        <v>11509.596614153599</v>
      </c>
      <c r="R527">
        <v>87.414500000000004</v>
      </c>
      <c r="S527">
        <v>62683.959171533301</v>
      </c>
      <c r="T527">
        <v>17.4055791659279</v>
      </c>
      <c r="U527">
        <v>14.3041944488615</v>
      </c>
      <c r="V527">
        <v>10.8025</v>
      </c>
      <c r="W527">
        <v>115.750428664661</v>
      </c>
      <c r="X527">
        <v>0.113830692595269</v>
      </c>
      <c r="Y527">
        <v>0.18517449463883501</v>
      </c>
      <c r="Z527">
        <v>0.30502594445582099</v>
      </c>
      <c r="AA527">
        <v>203.67472080739199</v>
      </c>
      <c r="AB527">
        <v>8.1513512077123007</v>
      </c>
      <c r="AC527">
        <v>1.4073481414351301</v>
      </c>
      <c r="AD527">
        <v>3.19182580530024</v>
      </c>
      <c r="AE527">
        <v>1.1267217995921399</v>
      </c>
      <c r="AF527">
        <v>63.6</v>
      </c>
      <c r="AG527">
        <v>2.3675901772805999E-2</v>
      </c>
      <c r="AH527">
        <v>11.4655</v>
      </c>
      <c r="AI527">
        <v>4.62703326046159</v>
      </c>
      <c r="AJ527">
        <v>-46271.570500000103</v>
      </c>
      <c r="AK527">
        <v>0.47824236695539102</v>
      </c>
      <c r="AL527">
        <v>17752402.971500002</v>
      </c>
      <c r="AM527">
        <v>1250.3940056500001</v>
      </c>
    </row>
    <row r="528" spans="1:39" ht="15" x14ac:dyDescent="0.25">
      <c r="A528" t="s">
        <v>708</v>
      </c>
      <c r="B528">
        <v>1077365.25</v>
      </c>
      <c r="C528">
        <v>0.382229374625284</v>
      </c>
      <c r="D528">
        <v>971711.7</v>
      </c>
      <c r="E528">
        <v>1.24640825754574E-3</v>
      </c>
      <c r="F528">
        <v>0.79558342153483697</v>
      </c>
      <c r="G528">
        <v>152.9</v>
      </c>
      <c r="H528">
        <v>105.6836813</v>
      </c>
      <c r="I528">
        <v>15.138999999999999</v>
      </c>
      <c r="J528">
        <v>-20.263000000000002</v>
      </c>
      <c r="K528">
        <v>14833.446656853201</v>
      </c>
      <c r="L528">
        <v>4938.362905</v>
      </c>
      <c r="M528">
        <v>6100.5436817957097</v>
      </c>
      <c r="N528">
        <v>0.26471612124261201</v>
      </c>
      <c r="O528">
        <v>0.13275036741148499</v>
      </c>
      <c r="P528">
        <v>2.2470966104505E-2</v>
      </c>
      <c r="Q528">
        <v>12007.6089188723</v>
      </c>
      <c r="R528">
        <v>313.6155</v>
      </c>
      <c r="S528">
        <v>79943.514944255003</v>
      </c>
      <c r="T528">
        <v>15.2468548270095</v>
      </c>
      <c r="U528">
        <v>15.7465524025439</v>
      </c>
      <c r="V528">
        <v>33.954999999999998</v>
      </c>
      <c r="W528">
        <v>145.43845987336201</v>
      </c>
      <c r="X528">
        <v>0.115134269212013</v>
      </c>
      <c r="Y528">
        <v>0.162153701678249</v>
      </c>
      <c r="Z528">
        <v>0.28415644083088398</v>
      </c>
      <c r="AA528">
        <v>160.23271582548901</v>
      </c>
      <c r="AB528">
        <v>8.3287262654158596</v>
      </c>
      <c r="AC528">
        <v>1.25141131735591</v>
      </c>
      <c r="AD528">
        <v>3.8456073710522101</v>
      </c>
      <c r="AE528">
        <v>0.95164134569561498</v>
      </c>
      <c r="AF528">
        <v>28.85</v>
      </c>
      <c r="AG528">
        <v>9.4454603405610904E-2</v>
      </c>
      <c r="AH528">
        <v>99.242999999999995</v>
      </c>
      <c r="AI528">
        <v>4.9013928882367201</v>
      </c>
      <c r="AJ528">
        <v>207382.7585</v>
      </c>
      <c r="AK528">
        <v>0.39031052133662503</v>
      </c>
      <c r="AL528">
        <v>73252942.723499998</v>
      </c>
      <c r="AM528">
        <v>4938.362905</v>
      </c>
    </row>
    <row r="529" spans="1:39" ht="15" x14ac:dyDescent="0.25">
      <c r="A529" t="s">
        <v>709</v>
      </c>
      <c r="B529">
        <v>-7809.4</v>
      </c>
      <c r="C529">
        <v>0.36922017168967702</v>
      </c>
      <c r="D529">
        <v>-167022.75</v>
      </c>
      <c r="E529">
        <v>3.21441200577418E-3</v>
      </c>
      <c r="F529">
        <v>0.798250558654092</v>
      </c>
      <c r="G529">
        <v>127.473684210526</v>
      </c>
      <c r="H529">
        <v>78.037969399999994</v>
      </c>
      <c r="I529">
        <v>6.9974999999999996</v>
      </c>
      <c r="J529">
        <v>-16.064499999999999</v>
      </c>
      <c r="K529">
        <v>13833.397907435799</v>
      </c>
      <c r="L529">
        <v>3280.89280925</v>
      </c>
      <c r="M529">
        <v>3979.0176313902298</v>
      </c>
      <c r="N529">
        <v>0.27185806315747701</v>
      </c>
      <c r="O529">
        <v>0.13606571840487799</v>
      </c>
      <c r="P529">
        <v>1.0792770781833201E-2</v>
      </c>
      <c r="Q529">
        <v>11406.3067637483</v>
      </c>
      <c r="R529">
        <v>207.81049999999999</v>
      </c>
      <c r="S529">
        <v>74170.052122005407</v>
      </c>
      <c r="T529">
        <v>15.9214765375186</v>
      </c>
      <c r="U529">
        <v>15.787906815343799</v>
      </c>
      <c r="V529">
        <v>25.040500000000002</v>
      </c>
      <c r="W529">
        <v>131.02345437391401</v>
      </c>
      <c r="X529">
        <v>0.117003983800131</v>
      </c>
      <c r="Y529">
        <v>0.163814191248291</v>
      </c>
      <c r="Z529">
        <v>0.285980077789596</v>
      </c>
      <c r="AA529">
        <v>169.102263394831</v>
      </c>
      <c r="AB529">
        <v>7.0276963612892702</v>
      </c>
      <c r="AC529">
        <v>1.1944601477200001</v>
      </c>
      <c r="AD529">
        <v>3.3030708802205599</v>
      </c>
      <c r="AE529">
        <v>1.0196850268322599</v>
      </c>
      <c r="AF529">
        <v>36.299999999999997</v>
      </c>
      <c r="AG529">
        <v>8.2578899670460504E-2</v>
      </c>
      <c r="AH529">
        <v>57.313499999999998</v>
      </c>
      <c r="AI529">
        <v>4.8126047464533102</v>
      </c>
      <c r="AJ529">
        <v>98759.384500000393</v>
      </c>
      <c r="AK529">
        <v>0.38159734949896101</v>
      </c>
      <c r="AL529">
        <v>45385895.722000003</v>
      </c>
      <c r="AM529">
        <v>3280.89280925</v>
      </c>
    </row>
    <row r="530" spans="1:39" ht="15" x14ac:dyDescent="0.25">
      <c r="A530" t="s">
        <v>710</v>
      </c>
      <c r="B530">
        <v>343216.45</v>
      </c>
      <c r="C530">
        <v>0.35557624783525899</v>
      </c>
      <c r="D530">
        <v>-71743.95</v>
      </c>
      <c r="E530">
        <v>4.8877957542315404E-3</v>
      </c>
      <c r="F530">
        <v>0.75607762747817997</v>
      </c>
      <c r="G530">
        <v>100.5625</v>
      </c>
      <c r="H530">
        <v>66.015257750000004</v>
      </c>
      <c r="I530">
        <v>2.9914999999999998</v>
      </c>
      <c r="J530">
        <v>46.554000000000002</v>
      </c>
      <c r="K530">
        <v>13353.801418340499</v>
      </c>
      <c r="L530">
        <v>2192.3883524500002</v>
      </c>
      <c r="M530">
        <v>2669.0579790996198</v>
      </c>
      <c r="N530">
        <v>0.36221148080931098</v>
      </c>
      <c r="O530">
        <v>0.12834615727891099</v>
      </c>
      <c r="P530">
        <v>5.9311338410773396E-3</v>
      </c>
      <c r="Q530">
        <v>10968.933204057401</v>
      </c>
      <c r="R530">
        <v>137.7525</v>
      </c>
      <c r="S530">
        <v>67831.930531206293</v>
      </c>
      <c r="T530">
        <v>16.010961688535598</v>
      </c>
      <c r="U530">
        <v>15.9154160719406</v>
      </c>
      <c r="V530">
        <v>15.606999999999999</v>
      </c>
      <c r="W530">
        <v>140.474681389761</v>
      </c>
      <c r="X530">
        <v>0.114278122969387</v>
      </c>
      <c r="Y530">
        <v>0.17110672101362701</v>
      </c>
      <c r="Z530">
        <v>0.28960309472378898</v>
      </c>
      <c r="AA530">
        <v>162.455250960435</v>
      </c>
      <c r="AB530">
        <v>7.9207858169668599</v>
      </c>
      <c r="AC530">
        <v>1.44406136200918</v>
      </c>
      <c r="AD530">
        <v>3.41497175326043</v>
      </c>
      <c r="AE530">
        <v>1.08130364539086</v>
      </c>
      <c r="AF530">
        <v>50.4</v>
      </c>
      <c r="AG530">
        <v>3.18836373847627E-2</v>
      </c>
      <c r="AH530">
        <v>32.021000000000001</v>
      </c>
      <c r="AI530">
        <v>4.20720175571258</v>
      </c>
      <c r="AJ530">
        <v>33005.619499999797</v>
      </c>
      <c r="AK530">
        <v>0.44512034812451101</v>
      </c>
      <c r="AL530">
        <v>29276718.690499999</v>
      </c>
      <c r="AM530">
        <v>2192.3883524500002</v>
      </c>
    </row>
    <row r="531" spans="1:39" ht="15" x14ac:dyDescent="0.25">
      <c r="A531" t="s">
        <v>711</v>
      </c>
      <c r="B531">
        <v>1246926.23809524</v>
      </c>
      <c r="C531">
        <v>0.430762052077516</v>
      </c>
      <c r="D531">
        <v>1173028.1904761901</v>
      </c>
      <c r="E531">
        <v>6.9414151749289396E-3</v>
      </c>
      <c r="F531">
        <v>0.71628010979099599</v>
      </c>
      <c r="G531">
        <v>91.761904761904802</v>
      </c>
      <c r="H531">
        <v>55.6397303809524</v>
      </c>
      <c r="I531">
        <v>8.89</v>
      </c>
      <c r="J531">
        <v>54.184761904761999</v>
      </c>
      <c r="K531">
        <v>14243.5459436291</v>
      </c>
      <c r="L531">
        <v>1632.64986857143</v>
      </c>
      <c r="M531">
        <v>2022.33009861403</v>
      </c>
      <c r="N531">
        <v>0.47530323656797901</v>
      </c>
      <c r="O531">
        <v>0.16067088439191399</v>
      </c>
      <c r="P531">
        <v>7.1812385012452202E-3</v>
      </c>
      <c r="Q531">
        <v>11498.975082650701</v>
      </c>
      <c r="R531">
        <v>109.775714285714</v>
      </c>
      <c r="S531">
        <v>66365.925601551193</v>
      </c>
      <c r="T531">
        <v>16.368439545566901</v>
      </c>
      <c r="U531">
        <v>14.872596176619901</v>
      </c>
      <c r="V531">
        <v>13.2114285714286</v>
      </c>
      <c r="W531">
        <v>123.578601643599</v>
      </c>
      <c r="X531">
        <v>0.111883597519289</v>
      </c>
      <c r="Y531">
        <v>0.18118877781450601</v>
      </c>
      <c r="Z531">
        <v>0.30005060108156101</v>
      </c>
      <c r="AA531">
        <v>184.41328978685499</v>
      </c>
      <c r="AB531">
        <v>7.8143177099635297</v>
      </c>
      <c r="AC531">
        <v>1.50416847851616</v>
      </c>
      <c r="AD531">
        <v>3.24733635903105</v>
      </c>
      <c r="AE531">
        <v>1.2805851309515801</v>
      </c>
      <c r="AF531">
        <v>85.047619047619094</v>
      </c>
      <c r="AG531">
        <v>3.4056120358048197E-2</v>
      </c>
      <c r="AH531">
        <v>10.771428571428601</v>
      </c>
      <c r="AI531">
        <v>4.1241510111739803</v>
      </c>
      <c r="AJ531">
        <v>37063.454761904701</v>
      </c>
      <c r="AK531">
        <v>0.50297172430194703</v>
      </c>
      <c r="AL531">
        <v>23254723.4128571</v>
      </c>
      <c r="AM531">
        <v>1632.64986857143</v>
      </c>
    </row>
    <row r="532" spans="1:39" ht="15" x14ac:dyDescent="0.25">
      <c r="A532" t="s">
        <v>712</v>
      </c>
      <c r="B532">
        <v>784772.4</v>
      </c>
      <c r="C532">
        <v>0.45035292129348797</v>
      </c>
      <c r="D532">
        <v>752940.8</v>
      </c>
      <c r="E532">
        <v>3.10472040525507E-3</v>
      </c>
      <c r="F532">
        <v>0.72573265625060701</v>
      </c>
      <c r="G532">
        <v>94.65</v>
      </c>
      <c r="H532">
        <v>49.237932899999997</v>
      </c>
      <c r="I532">
        <v>4.9050000000000002</v>
      </c>
      <c r="J532">
        <v>10.744999999999999</v>
      </c>
      <c r="K532">
        <v>14789.5518590629</v>
      </c>
      <c r="L532">
        <v>1479.1590727</v>
      </c>
      <c r="M532">
        <v>1850.7474530867601</v>
      </c>
      <c r="N532">
        <v>0.54272510737107005</v>
      </c>
      <c r="O532">
        <v>0.16705476139152001</v>
      </c>
      <c r="P532">
        <v>2.8787522779597798E-3</v>
      </c>
      <c r="Q532">
        <v>11820.1431410937</v>
      </c>
      <c r="R532">
        <v>108.807</v>
      </c>
      <c r="S532">
        <v>62317.570303381202</v>
      </c>
      <c r="T532">
        <v>14.856580918507101</v>
      </c>
      <c r="U532">
        <v>13.5943374295771</v>
      </c>
      <c r="V532">
        <v>12.7865</v>
      </c>
      <c r="W532">
        <v>115.681310186525</v>
      </c>
      <c r="X532">
        <v>0.110694680535404</v>
      </c>
      <c r="Y532">
        <v>0.193396924374859</v>
      </c>
      <c r="Z532">
        <v>0.30765660473262302</v>
      </c>
      <c r="AA532">
        <v>208.98502784811399</v>
      </c>
      <c r="AB532">
        <v>7.8804398100297597</v>
      </c>
      <c r="AC532">
        <v>1.39632548918372</v>
      </c>
      <c r="AD532">
        <v>3.4405854822414801</v>
      </c>
      <c r="AE532">
        <v>1.3279079232259601</v>
      </c>
      <c r="AF532">
        <v>114.05</v>
      </c>
      <c r="AG532">
        <v>2.65821387181105E-2</v>
      </c>
      <c r="AH532">
        <v>8.2434999999999992</v>
      </c>
      <c r="AI532">
        <v>4.4950391425616401</v>
      </c>
      <c r="AJ532">
        <v>-57546.777999999897</v>
      </c>
      <c r="AK532">
        <v>0.49192609359873901</v>
      </c>
      <c r="AL532">
        <v>21876099.813499998</v>
      </c>
      <c r="AM532">
        <v>1479.1590727</v>
      </c>
    </row>
    <row r="533" spans="1:39" ht="15" x14ac:dyDescent="0.25">
      <c r="A533" t="s">
        <v>713</v>
      </c>
      <c r="B533">
        <v>118915.285714286</v>
      </c>
      <c r="C533">
        <v>0.42500004988564599</v>
      </c>
      <c r="D533">
        <v>154150.04761904801</v>
      </c>
      <c r="E533">
        <v>3.3790661144313902E-3</v>
      </c>
      <c r="F533">
        <v>0.75668989391636798</v>
      </c>
      <c r="G533">
        <v>67.526315789473699</v>
      </c>
      <c r="H533">
        <v>49.105541761904803</v>
      </c>
      <c r="I533">
        <v>0.97619047619047605</v>
      </c>
      <c r="J533">
        <v>30.268095238095199</v>
      </c>
      <c r="K533">
        <v>13872.685392978299</v>
      </c>
      <c r="L533">
        <v>1643.0811472857099</v>
      </c>
      <c r="M533">
        <v>1986.31828671573</v>
      </c>
      <c r="N533">
        <v>0.36114143924879999</v>
      </c>
      <c r="O533">
        <v>0.127385570041498</v>
      </c>
      <c r="P533">
        <v>5.4764706426894197E-3</v>
      </c>
      <c r="Q533">
        <v>11475.4760019438</v>
      </c>
      <c r="R533">
        <v>108.47</v>
      </c>
      <c r="S533">
        <v>67608.470553631298</v>
      </c>
      <c r="T533">
        <v>16.173442733782</v>
      </c>
      <c r="U533">
        <v>15.1477933740731</v>
      </c>
      <c r="V533">
        <v>13.4028571428571</v>
      </c>
      <c r="W533">
        <v>122.591857077382</v>
      </c>
      <c r="X533">
        <v>0.114485632340313</v>
      </c>
      <c r="Y533">
        <v>0.16955754874397699</v>
      </c>
      <c r="Z533">
        <v>0.28846280437266397</v>
      </c>
      <c r="AA533">
        <v>183.50457325859301</v>
      </c>
      <c r="AB533">
        <v>7.8465930163930402</v>
      </c>
      <c r="AC533">
        <v>1.39206983006808</v>
      </c>
      <c r="AD533">
        <v>3.8772422644470299</v>
      </c>
      <c r="AE533">
        <v>1.05767475685884</v>
      </c>
      <c r="AF533">
        <v>39.809523809523803</v>
      </c>
      <c r="AG533">
        <v>3.3962295494319998E-2</v>
      </c>
      <c r="AH533">
        <v>27.5395238095238</v>
      </c>
      <c r="AI533">
        <v>4.3332201220466402</v>
      </c>
      <c r="AJ533">
        <v>18081.500952380899</v>
      </c>
      <c r="AK533">
        <v>0.45615503329696799</v>
      </c>
      <c r="AL533">
        <v>22793947.831428599</v>
      </c>
      <c r="AM533">
        <v>1643.0811472857099</v>
      </c>
    </row>
    <row r="534" spans="1:39" ht="15" x14ac:dyDescent="0.25">
      <c r="A534" t="s">
        <v>714</v>
      </c>
      <c r="B534">
        <v>797435</v>
      </c>
      <c r="C534">
        <v>0.45709471994712902</v>
      </c>
      <c r="D534">
        <v>795068.809523809</v>
      </c>
      <c r="E534">
        <v>4.0909157818697899E-3</v>
      </c>
      <c r="F534">
        <v>0.69768295748742803</v>
      </c>
      <c r="G534">
        <v>61.142857142857103</v>
      </c>
      <c r="H534">
        <v>34.433725047619099</v>
      </c>
      <c r="I534">
        <v>3.8357142857142899</v>
      </c>
      <c r="J534">
        <v>18.652857142857201</v>
      </c>
      <c r="K534">
        <v>15848.3613165067</v>
      </c>
      <c r="L534">
        <v>1000.53890214286</v>
      </c>
      <c r="M534">
        <v>1242.79283703992</v>
      </c>
      <c r="N534">
        <v>0.483343764438179</v>
      </c>
      <c r="O534">
        <v>0.16231892679204901</v>
      </c>
      <c r="P534">
        <v>5.34150112026688E-3</v>
      </c>
      <c r="Q534">
        <v>12759.087081760899</v>
      </c>
      <c r="R534">
        <v>78.179047619047594</v>
      </c>
      <c r="S534">
        <v>62906.857122843801</v>
      </c>
      <c r="T534">
        <v>15.8122989961992</v>
      </c>
      <c r="U534">
        <v>12.7980441386074</v>
      </c>
      <c r="V534">
        <v>9.6642857142857093</v>
      </c>
      <c r="W534">
        <v>103.529524242424</v>
      </c>
      <c r="X534">
        <v>0.113052246530571</v>
      </c>
      <c r="Y534">
        <v>0.18219081796690201</v>
      </c>
      <c r="Z534">
        <v>0.30049142867893502</v>
      </c>
      <c r="AA534">
        <v>199.57406815463199</v>
      </c>
      <c r="AB534">
        <v>7.9693836712442696</v>
      </c>
      <c r="AC534">
        <v>1.44538183403389</v>
      </c>
      <c r="AD534">
        <v>3.7089975232000301</v>
      </c>
      <c r="AE534">
        <v>1.09245118167552</v>
      </c>
      <c r="AF534">
        <v>55.904761904761898</v>
      </c>
      <c r="AG534">
        <v>4.2699741075012697E-2</v>
      </c>
      <c r="AH534">
        <v>10.260476190476201</v>
      </c>
      <c r="AI534">
        <v>4.7778343378137196</v>
      </c>
      <c r="AJ534">
        <v>-58984.8347619048</v>
      </c>
      <c r="AK534">
        <v>0.46980317127062998</v>
      </c>
      <c r="AL534">
        <v>15856902.032381</v>
      </c>
      <c r="AM534">
        <v>1000.53890214286</v>
      </c>
    </row>
    <row r="535" spans="1:39" ht="15" x14ac:dyDescent="0.25">
      <c r="A535" t="s">
        <v>715</v>
      </c>
      <c r="B535">
        <v>1398142.1</v>
      </c>
      <c r="C535">
        <v>0.37490617990233199</v>
      </c>
      <c r="D535">
        <v>1389537.2</v>
      </c>
      <c r="E535">
        <v>1.02826600186518E-3</v>
      </c>
      <c r="F535">
        <v>0.76404899427121797</v>
      </c>
      <c r="G535">
        <v>150.111111111111</v>
      </c>
      <c r="H535">
        <v>134.07351361904799</v>
      </c>
      <c r="I535">
        <v>14.8047619047619</v>
      </c>
      <c r="J535">
        <v>-57.2585714285714</v>
      </c>
      <c r="K535">
        <v>14241.891355534801</v>
      </c>
      <c r="L535">
        <v>3388.9822033333298</v>
      </c>
      <c r="M535">
        <v>4346.5049980264903</v>
      </c>
      <c r="N535">
        <v>0.47994281012837597</v>
      </c>
      <c r="O535">
        <v>0.16387120842764</v>
      </c>
      <c r="P535">
        <v>2.08797659429657E-2</v>
      </c>
      <c r="Q535">
        <v>11104.4428495145</v>
      </c>
      <c r="R535">
        <v>213.002380952381</v>
      </c>
      <c r="S535">
        <v>71080.4536054817</v>
      </c>
      <c r="T535">
        <v>15.1782340908329</v>
      </c>
      <c r="U535">
        <v>15.910536718793701</v>
      </c>
      <c r="V535">
        <v>23.5133333333333</v>
      </c>
      <c r="W535">
        <v>144.13023263396701</v>
      </c>
      <c r="X535">
        <v>0.111063681328505</v>
      </c>
      <c r="Y535">
        <v>0.166160065276445</v>
      </c>
      <c r="Z535">
        <v>0.29320738742297697</v>
      </c>
      <c r="AA535">
        <v>176.12357659464499</v>
      </c>
      <c r="AB535">
        <v>7.0306431407207901</v>
      </c>
      <c r="AC535">
        <v>1.2550033703052399</v>
      </c>
      <c r="AD535">
        <v>3.5492648665803501</v>
      </c>
      <c r="AE535">
        <v>1.0432401496764201</v>
      </c>
      <c r="AF535">
        <v>34.285714285714299</v>
      </c>
      <c r="AG535">
        <v>5.5901980878309998E-2</v>
      </c>
      <c r="AH535">
        <v>52.1357142857143</v>
      </c>
      <c r="AI535">
        <v>4.6223328401676902</v>
      </c>
      <c r="AJ535">
        <v>-128020.687619048</v>
      </c>
      <c r="AK535">
        <v>0.46843706236149901</v>
      </c>
      <c r="AL535">
        <v>48265516.345714301</v>
      </c>
      <c r="AM535">
        <v>3388.9822033333298</v>
      </c>
    </row>
    <row r="536" spans="1:39" ht="15" x14ac:dyDescent="0.25">
      <c r="A536" t="s">
        <v>716</v>
      </c>
      <c r="B536">
        <v>3669416.1</v>
      </c>
      <c r="C536">
        <v>0.36434052488928398</v>
      </c>
      <c r="D536">
        <v>3585345.95</v>
      </c>
      <c r="E536">
        <v>2.9397626603644002E-3</v>
      </c>
      <c r="F536">
        <v>0.78351550153749905</v>
      </c>
      <c r="G536">
        <v>168.8</v>
      </c>
      <c r="H536">
        <v>292.9615465</v>
      </c>
      <c r="I536">
        <v>35.6875</v>
      </c>
      <c r="J536">
        <v>-26.886500000000002</v>
      </c>
      <c r="K536">
        <v>15025.2351169504</v>
      </c>
      <c r="L536">
        <v>5433.26959885</v>
      </c>
      <c r="M536">
        <v>7063.1519153520903</v>
      </c>
      <c r="N536">
        <v>0.51562241278124099</v>
      </c>
      <c r="O536">
        <v>0.163469923568304</v>
      </c>
      <c r="P536">
        <v>4.3242280449276499E-2</v>
      </c>
      <c r="Q536">
        <v>11558.034451879799</v>
      </c>
      <c r="R536">
        <v>349.42</v>
      </c>
      <c r="S536">
        <v>75904.596226604102</v>
      </c>
      <c r="T536">
        <v>15.8617136969836</v>
      </c>
      <c r="U536">
        <v>15.549394994133101</v>
      </c>
      <c r="V536">
        <v>37.563000000000002</v>
      </c>
      <c r="W536">
        <v>144.644187068392</v>
      </c>
      <c r="X536">
        <v>0.117136956557126</v>
      </c>
      <c r="Y536">
        <v>0.16964163480292199</v>
      </c>
      <c r="Z536">
        <v>0.29206851747079599</v>
      </c>
      <c r="AA536">
        <v>161.41089339384601</v>
      </c>
      <c r="AB536">
        <v>6.9638748740149401</v>
      </c>
      <c r="AC536">
        <v>1.2035580849426899</v>
      </c>
      <c r="AD536">
        <v>3.8457511782646301</v>
      </c>
      <c r="AE536">
        <v>0.943054261807864</v>
      </c>
      <c r="AF536">
        <v>28.05</v>
      </c>
      <c r="AG536">
        <v>9.0466431807578601E-2</v>
      </c>
      <c r="AH536">
        <v>95.057500000000005</v>
      </c>
      <c r="AI536">
        <v>4.4973840398189102</v>
      </c>
      <c r="AJ536">
        <v>-79236.845500000301</v>
      </c>
      <c r="AK536">
        <v>0.48119148295327102</v>
      </c>
      <c r="AL536">
        <v>81636153.176499993</v>
      </c>
      <c r="AM536">
        <v>5433.26959885</v>
      </c>
    </row>
    <row r="537" spans="1:39" ht="15" x14ac:dyDescent="0.25">
      <c r="A537" t="s">
        <v>717</v>
      </c>
      <c r="B537">
        <v>546565.69999999995</v>
      </c>
      <c r="C537">
        <v>0.51731222044037295</v>
      </c>
      <c r="D537">
        <v>531523.44999999995</v>
      </c>
      <c r="E537">
        <v>1.2982949282075801E-2</v>
      </c>
      <c r="F537">
        <v>0.69049390582244197</v>
      </c>
      <c r="G537">
        <v>93.65</v>
      </c>
      <c r="H537">
        <v>37.162227600000001</v>
      </c>
      <c r="I537">
        <v>0.65</v>
      </c>
      <c r="J537">
        <v>11.201499999999999</v>
      </c>
      <c r="K537">
        <v>15681.333042336901</v>
      </c>
      <c r="L537">
        <v>1132.7530973</v>
      </c>
      <c r="M537">
        <v>1397.9010859969801</v>
      </c>
      <c r="N537">
        <v>0.43648461052855098</v>
      </c>
      <c r="O537">
        <v>0.14368681942954201</v>
      </c>
      <c r="P537">
        <v>7.6707084012490601E-3</v>
      </c>
      <c r="Q537">
        <v>12706.9638556232</v>
      </c>
      <c r="R537">
        <v>82.896500000000003</v>
      </c>
      <c r="S537">
        <v>62257.270331075502</v>
      </c>
      <c r="T537">
        <v>16.054356939074601</v>
      </c>
      <c r="U537">
        <v>13.664667353869</v>
      </c>
      <c r="V537">
        <v>10.272</v>
      </c>
      <c r="W537">
        <v>110.27580775895601</v>
      </c>
      <c r="X537">
        <v>0.112030574380189</v>
      </c>
      <c r="Y537">
        <v>0.19730470480021001</v>
      </c>
      <c r="Z537">
        <v>0.313216493204313</v>
      </c>
      <c r="AA537">
        <v>209.90898243117101</v>
      </c>
      <c r="AB537">
        <v>9.1181670175235006</v>
      </c>
      <c r="AC537">
        <v>1.4045206488233299</v>
      </c>
      <c r="AD537">
        <v>3.44255765270578</v>
      </c>
      <c r="AE537">
        <v>1.4045516799466999</v>
      </c>
      <c r="AF537">
        <v>115.7</v>
      </c>
      <c r="AG537">
        <v>2.9355303432265299E-2</v>
      </c>
      <c r="AH537">
        <v>6.1859999999999999</v>
      </c>
      <c r="AI537">
        <v>4.2331569201869703</v>
      </c>
      <c r="AJ537">
        <v>-23488.3234999999</v>
      </c>
      <c r="AK537">
        <v>0.49975389970428102</v>
      </c>
      <c r="AL537">
        <v>17763078.5735</v>
      </c>
      <c r="AM537">
        <v>1132.7530973</v>
      </c>
    </row>
    <row r="538" spans="1:39" ht="15" x14ac:dyDescent="0.25">
      <c r="A538" t="s">
        <v>718</v>
      </c>
      <c r="B538">
        <v>819236.95454545505</v>
      </c>
      <c r="C538">
        <v>0.46453623000366701</v>
      </c>
      <c r="D538">
        <v>817957.54545454495</v>
      </c>
      <c r="E538">
        <v>3.3211508142428499E-3</v>
      </c>
      <c r="F538">
        <v>0.67835662169248201</v>
      </c>
      <c r="G538">
        <v>89.809523809523796</v>
      </c>
      <c r="H538">
        <v>42.4413357727273</v>
      </c>
      <c r="I538">
        <v>4.12</v>
      </c>
      <c r="J538">
        <v>65.954090909090894</v>
      </c>
      <c r="K538">
        <v>14741.5999768277</v>
      </c>
      <c r="L538">
        <v>1336.3844249090901</v>
      </c>
      <c r="M538">
        <v>1613.64939659181</v>
      </c>
      <c r="N538">
        <v>0.38768475762420002</v>
      </c>
      <c r="O538">
        <v>0.147184467227152</v>
      </c>
      <c r="P538">
        <v>5.9309956962918502E-3</v>
      </c>
      <c r="Q538">
        <v>12208.627629324001</v>
      </c>
      <c r="R538">
        <v>89.207272727272695</v>
      </c>
      <c r="S538">
        <v>66055.467486344394</v>
      </c>
      <c r="T538">
        <v>15.131766672101699</v>
      </c>
      <c r="U538">
        <v>14.9806667556661</v>
      </c>
      <c r="V538">
        <v>10.9818181818182</v>
      </c>
      <c r="W538">
        <v>121.690634718543</v>
      </c>
      <c r="X538">
        <v>0.114659617761358</v>
      </c>
      <c r="Y538">
        <v>0.171876050568986</v>
      </c>
      <c r="Z538">
        <v>0.29113608635869598</v>
      </c>
      <c r="AA538">
        <v>175.60978521142701</v>
      </c>
      <c r="AB538">
        <v>8.5302201178072892</v>
      </c>
      <c r="AC538">
        <v>1.5437363645378801</v>
      </c>
      <c r="AD538">
        <v>3.51463986110423</v>
      </c>
      <c r="AE538">
        <v>1.15863749396692</v>
      </c>
      <c r="AF538">
        <v>71.181818181818201</v>
      </c>
      <c r="AG538">
        <v>2.9662301751703101E-2</v>
      </c>
      <c r="AH538">
        <v>12.1554545454545</v>
      </c>
      <c r="AI538">
        <v>4.5068359482175699</v>
      </c>
      <c r="AJ538">
        <v>13487.0622727273</v>
      </c>
      <c r="AK538">
        <v>0.42852942598759203</v>
      </c>
      <c r="AL538">
        <v>19700444.607272699</v>
      </c>
      <c r="AM538">
        <v>1336.3844249090901</v>
      </c>
    </row>
    <row r="539" spans="1:39" ht="15" x14ac:dyDescent="0.25">
      <c r="A539" t="s">
        <v>719</v>
      </c>
      <c r="B539">
        <v>1288764.6499999999</v>
      </c>
      <c r="C539">
        <v>0.50212968497252797</v>
      </c>
      <c r="D539">
        <v>1086121.5</v>
      </c>
      <c r="E539">
        <v>8.3818608816080297E-4</v>
      </c>
      <c r="F539">
        <v>0.74859490583403299</v>
      </c>
      <c r="G539">
        <v>87.05</v>
      </c>
      <c r="H539">
        <v>90.637506900000005</v>
      </c>
      <c r="I539">
        <v>15.535</v>
      </c>
      <c r="J539">
        <v>-22.57</v>
      </c>
      <c r="K539">
        <v>15752.073986937399</v>
      </c>
      <c r="L539">
        <v>2540.59831205</v>
      </c>
      <c r="M539">
        <v>3228.6732325072899</v>
      </c>
      <c r="N539">
        <v>0.42233027510130999</v>
      </c>
      <c r="O539">
        <v>0.14875837727178701</v>
      </c>
      <c r="P539">
        <v>3.2418955176562798E-2</v>
      </c>
      <c r="Q539">
        <v>12395.0891590915</v>
      </c>
      <c r="R539">
        <v>176.14850000000001</v>
      </c>
      <c r="S539">
        <v>74100.965208332796</v>
      </c>
      <c r="T539">
        <v>15.0628588946258</v>
      </c>
      <c r="U539">
        <v>14.4230482351539</v>
      </c>
      <c r="V539">
        <v>20.137499999999999</v>
      </c>
      <c r="W539">
        <v>126.16254808442</v>
      </c>
      <c r="X539">
        <v>0.11497535140850799</v>
      </c>
      <c r="Y539">
        <v>0.16186067833035001</v>
      </c>
      <c r="Z539">
        <v>0.28251694841393898</v>
      </c>
      <c r="AA539">
        <v>185.61649347058199</v>
      </c>
      <c r="AB539">
        <v>8.1482696864212691</v>
      </c>
      <c r="AC539">
        <v>1.2633993010048501</v>
      </c>
      <c r="AD539">
        <v>3.48919306700635</v>
      </c>
      <c r="AE539">
        <v>1.06814236834861</v>
      </c>
      <c r="AF539">
        <v>34.450000000000003</v>
      </c>
      <c r="AG539">
        <v>6.9767911371741501E-2</v>
      </c>
      <c r="AH539">
        <v>49.856000000000002</v>
      </c>
      <c r="AI539">
        <v>4.7358313906698504</v>
      </c>
      <c r="AJ539">
        <v>37761.597000000103</v>
      </c>
      <c r="AK539">
        <v>0.464063696670378</v>
      </c>
      <c r="AL539">
        <v>40019692.582500003</v>
      </c>
      <c r="AM539">
        <v>2540.59831205</v>
      </c>
    </row>
    <row r="540" spans="1:39" ht="15" x14ac:dyDescent="0.25">
      <c r="A540" t="s">
        <v>720</v>
      </c>
      <c r="B540">
        <v>1814302</v>
      </c>
      <c r="C540">
        <v>0.36162667975625701</v>
      </c>
      <c r="D540">
        <v>1570334.95</v>
      </c>
      <c r="E540">
        <v>2.0358138262906002E-3</v>
      </c>
      <c r="F540">
        <v>0.78486022251833298</v>
      </c>
      <c r="G540">
        <v>99.6</v>
      </c>
      <c r="H540">
        <v>69.665718749999996</v>
      </c>
      <c r="I540">
        <v>4.3114999999999997</v>
      </c>
      <c r="J540">
        <v>-9.43</v>
      </c>
      <c r="K540">
        <v>15350.204875302499</v>
      </c>
      <c r="L540">
        <v>4096.3863010499999</v>
      </c>
      <c r="M540">
        <v>4969.3984062680001</v>
      </c>
      <c r="N540">
        <v>0.20055119952662201</v>
      </c>
      <c r="O540">
        <v>0.116317577916874</v>
      </c>
      <c r="P540">
        <v>3.0650537027676499E-2</v>
      </c>
      <c r="Q540">
        <v>12653.5173533657</v>
      </c>
      <c r="R540">
        <v>258.52850000000001</v>
      </c>
      <c r="S540">
        <v>80562.828968566304</v>
      </c>
      <c r="T540">
        <v>16.221035591820598</v>
      </c>
      <c r="U540">
        <v>15.8450085814523</v>
      </c>
      <c r="V540">
        <v>26.111499999999999</v>
      </c>
      <c r="W540">
        <v>156.88054309595401</v>
      </c>
      <c r="X540">
        <v>0.113477858968525</v>
      </c>
      <c r="Y540">
        <v>0.17057313217369</v>
      </c>
      <c r="Z540">
        <v>0.29112312167601501</v>
      </c>
      <c r="AA540">
        <v>166.706933822369</v>
      </c>
      <c r="AB540">
        <v>8.0733979654295798</v>
      </c>
      <c r="AC540">
        <v>1.3072101447365301</v>
      </c>
      <c r="AD540">
        <v>3.6492235267156299</v>
      </c>
      <c r="AE540">
        <v>0.92545681372719302</v>
      </c>
      <c r="AF540">
        <v>24.05</v>
      </c>
      <c r="AG540">
        <v>8.3472579857876594E-2</v>
      </c>
      <c r="AH540">
        <v>104.97750000000001</v>
      </c>
      <c r="AI540">
        <v>5.0389558912846004</v>
      </c>
      <c r="AJ540">
        <v>114425.90399999999</v>
      </c>
      <c r="AK540">
        <v>0.38310121170781702</v>
      </c>
      <c r="AL540">
        <v>62880368.969499998</v>
      </c>
      <c r="AM540">
        <v>4096.3863010499999</v>
      </c>
    </row>
    <row r="541" spans="1:39" ht="15" x14ac:dyDescent="0.25">
      <c r="A541" t="s">
        <v>721</v>
      </c>
      <c r="B541">
        <v>990163.05</v>
      </c>
      <c r="C541">
        <v>0.52350088998676403</v>
      </c>
      <c r="D541">
        <v>920498.05</v>
      </c>
      <c r="E541">
        <v>4.6320422021483001E-3</v>
      </c>
      <c r="F541">
        <v>0.73949428822371099</v>
      </c>
      <c r="G541">
        <v>52.0555555555556</v>
      </c>
      <c r="H541">
        <v>76.993807190476204</v>
      </c>
      <c r="I541">
        <v>6.5557142857142896</v>
      </c>
      <c r="J541">
        <v>32.369523809523798</v>
      </c>
      <c r="K541">
        <v>14885.2533031406</v>
      </c>
      <c r="L541">
        <v>1744.4679143809501</v>
      </c>
      <c r="M541">
        <v>2207.28787557749</v>
      </c>
      <c r="N541">
        <v>0.48948312917477999</v>
      </c>
      <c r="O541">
        <v>0.164074992654517</v>
      </c>
      <c r="P541">
        <v>2.55591108566454E-2</v>
      </c>
      <c r="Q541">
        <v>11764.141448005899</v>
      </c>
      <c r="R541">
        <v>117.288571428571</v>
      </c>
      <c r="S541">
        <v>70361.0920968227</v>
      </c>
      <c r="T541">
        <v>16.665448669541099</v>
      </c>
      <c r="U541">
        <v>14.873298337027901</v>
      </c>
      <c r="V541">
        <v>14.4395238095238</v>
      </c>
      <c r="W541">
        <v>120.81201135112001</v>
      </c>
      <c r="X541">
        <v>0.113431415832527</v>
      </c>
      <c r="Y541">
        <v>0.15316779199143099</v>
      </c>
      <c r="Z541">
        <v>0.29118399718165799</v>
      </c>
      <c r="AA541">
        <v>189.29947316344999</v>
      </c>
      <c r="AB541">
        <v>8.2075166494490706</v>
      </c>
      <c r="AC541">
        <v>1.3829304443525401</v>
      </c>
      <c r="AD541">
        <v>3.5808138200521298</v>
      </c>
      <c r="AE541">
        <v>1.04216369652337</v>
      </c>
      <c r="AF541">
        <v>22.6666666666667</v>
      </c>
      <c r="AG541">
        <v>6.11565692648776E-2</v>
      </c>
      <c r="AH541">
        <v>43.049523809523798</v>
      </c>
      <c r="AI541">
        <v>4.2170984655486397</v>
      </c>
      <c r="AJ541">
        <v>-5493.0647619047704</v>
      </c>
      <c r="AK541">
        <v>0.47620090281911898</v>
      </c>
      <c r="AL541">
        <v>25966846.784761898</v>
      </c>
      <c r="AM541">
        <v>1744.4679143809501</v>
      </c>
    </row>
    <row r="542" spans="1:39" ht="15" x14ac:dyDescent="0.25">
      <c r="A542" t="s">
        <v>722</v>
      </c>
      <c r="B542">
        <v>426890.80952380999</v>
      </c>
      <c r="C542">
        <v>0.43732785549396702</v>
      </c>
      <c r="D542">
        <v>480876.42857142899</v>
      </c>
      <c r="E542">
        <v>4.7154786284764596E-3</v>
      </c>
      <c r="F542">
        <v>0.750021735593844</v>
      </c>
      <c r="G542">
        <v>60</v>
      </c>
      <c r="H542">
        <v>46.1489542380952</v>
      </c>
      <c r="I542">
        <v>0.78238095238095196</v>
      </c>
      <c r="J542">
        <v>51.150952380952397</v>
      </c>
      <c r="K542">
        <v>13947.5829383948</v>
      </c>
      <c r="L542">
        <v>1470.7022034285701</v>
      </c>
      <c r="M542">
        <v>1771.3786968837401</v>
      </c>
      <c r="N542">
        <v>0.39145048900597901</v>
      </c>
      <c r="O542">
        <v>0.14383735634012501</v>
      </c>
      <c r="P542">
        <v>6.0641233167518498E-3</v>
      </c>
      <c r="Q542">
        <v>11580.0991600986</v>
      </c>
      <c r="R542">
        <v>98.551904761904794</v>
      </c>
      <c r="S542">
        <v>66399.740982513395</v>
      </c>
      <c r="T542">
        <v>16.174218081842302</v>
      </c>
      <c r="U542">
        <v>14.9231230688204</v>
      </c>
      <c r="V542">
        <v>12.7433333333333</v>
      </c>
      <c r="W542">
        <v>115.409537281865</v>
      </c>
      <c r="X542">
        <v>0.112495592842015</v>
      </c>
      <c r="Y542">
        <v>0.17394800003472899</v>
      </c>
      <c r="Z542">
        <v>0.29157947009011298</v>
      </c>
      <c r="AA542">
        <v>178.528421488079</v>
      </c>
      <c r="AB542">
        <v>8.2801820648354401</v>
      </c>
      <c r="AC542">
        <v>1.27653127558918</v>
      </c>
      <c r="AD542">
        <v>3.7125113673769801</v>
      </c>
      <c r="AE542">
        <v>0.98647571583224403</v>
      </c>
      <c r="AF542">
        <v>31.285714285714299</v>
      </c>
      <c r="AG542">
        <v>5.0089955572049198E-2</v>
      </c>
      <c r="AH542">
        <v>27.149523809523799</v>
      </c>
      <c r="AI542">
        <v>4.3141524803449398</v>
      </c>
      <c r="AJ542">
        <v>17567.832380952299</v>
      </c>
      <c r="AK542">
        <v>0.45543158311910698</v>
      </c>
      <c r="AL542">
        <v>20512740.960000001</v>
      </c>
      <c r="AM542">
        <v>1470.7022034285701</v>
      </c>
    </row>
    <row r="543" spans="1:39" ht="15" x14ac:dyDescent="0.25">
      <c r="A543" t="s">
        <v>723</v>
      </c>
      <c r="B543">
        <v>450349.5</v>
      </c>
      <c r="C543">
        <v>0.38455760337068401</v>
      </c>
      <c r="D543">
        <v>322322.8</v>
      </c>
      <c r="E543">
        <v>2.3657697106395201E-3</v>
      </c>
      <c r="F543">
        <v>0.79990332706230605</v>
      </c>
      <c r="G543">
        <v>161.30000000000001</v>
      </c>
      <c r="H543">
        <v>85.96142175</v>
      </c>
      <c r="I543">
        <v>7.17</v>
      </c>
      <c r="J543">
        <v>-30.376000000000001</v>
      </c>
      <c r="K543">
        <v>14355.2647792306</v>
      </c>
      <c r="L543">
        <v>4295.49738875</v>
      </c>
      <c r="M543">
        <v>5230.3536820883101</v>
      </c>
      <c r="N543">
        <v>0.25540589352313797</v>
      </c>
      <c r="O543">
        <v>0.13317737100672999</v>
      </c>
      <c r="P543">
        <v>1.59692287276565E-2</v>
      </c>
      <c r="Q543">
        <v>11789.451750685401</v>
      </c>
      <c r="R543">
        <v>269.5265</v>
      </c>
      <c r="S543">
        <v>77921.167931539196</v>
      </c>
      <c r="T543">
        <v>15.5908602679143</v>
      </c>
      <c r="U543">
        <v>15.937198712371501</v>
      </c>
      <c r="V543">
        <v>29.942499999999999</v>
      </c>
      <c r="W543">
        <v>143.45820785672501</v>
      </c>
      <c r="X543">
        <v>0.116147244807543</v>
      </c>
      <c r="Y543">
        <v>0.163065910120821</v>
      </c>
      <c r="Z543">
        <v>0.286207780467302</v>
      </c>
      <c r="AA543">
        <v>164.42020238441501</v>
      </c>
      <c r="AB543">
        <v>7.7910724782307703</v>
      </c>
      <c r="AC543">
        <v>1.2029781220702001</v>
      </c>
      <c r="AD543">
        <v>3.5001083464875999</v>
      </c>
      <c r="AE543">
        <v>0.94439740192823995</v>
      </c>
      <c r="AF543">
        <v>31.85</v>
      </c>
      <c r="AG543">
        <v>7.6303479996157594E-2</v>
      </c>
      <c r="AH543">
        <v>83.542000000000002</v>
      </c>
      <c r="AI543">
        <v>4.7117217282593398</v>
      </c>
      <c r="AJ543">
        <v>194402.06799999901</v>
      </c>
      <c r="AK543">
        <v>0.418203929908951</v>
      </c>
      <c r="AL543">
        <v>61663002.373999998</v>
      </c>
      <c r="AM543">
        <v>4295.49738875</v>
      </c>
    </row>
    <row r="544" spans="1:39" ht="15" x14ac:dyDescent="0.25">
      <c r="A544" t="s">
        <v>724</v>
      </c>
      <c r="B544">
        <v>2435764.2999999998</v>
      </c>
      <c r="C544">
        <v>0.45462030712838702</v>
      </c>
      <c r="D544">
        <v>1905051.05</v>
      </c>
      <c r="E544">
        <v>4.0340397341619696E-3</v>
      </c>
      <c r="F544">
        <v>0.773421091163779</v>
      </c>
      <c r="G544">
        <v>76.55</v>
      </c>
      <c r="H544">
        <v>33.943987149999998</v>
      </c>
      <c r="I544">
        <v>1.4824999999999999</v>
      </c>
      <c r="J544">
        <v>-14.227499999999999</v>
      </c>
      <c r="K544">
        <v>16071.3932805696</v>
      </c>
      <c r="L544">
        <v>4221.5464410000004</v>
      </c>
      <c r="M544">
        <v>5050.1660486944302</v>
      </c>
      <c r="N544">
        <v>0.123880471412301</v>
      </c>
      <c r="O544">
        <v>0.12612802521340299</v>
      </c>
      <c r="P544">
        <v>3.0055895753676499E-2</v>
      </c>
      <c r="Q544">
        <v>13434.436105925601</v>
      </c>
      <c r="R544">
        <v>275.56049999999999</v>
      </c>
      <c r="S544">
        <v>85148.910389914396</v>
      </c>
      <c r="T544">
        <v>15.405872757525101</v>
      </c>
      <c r="U544">
        <v>15.319853320777099</v>
      </c>
      <c r="V544">
        <v>29.759499999999999</v>
      </c>
      <c r="W544">
        <v>141.855422335725</v>
      </c>
      <c r="X544">
        <v>0.116277784780872</v>
      </c>
      <c r="Y544">
        <v>0.140748238547802</v>
      </c>
      <c r="Z544">
        <v>0.26621931238372099</v>
      </c>
      <c r="AA544">
        <v>166.815374375743</v>
      </c>
      <c r="AB544">
        <v>8.0472751041810398</v>
      </c>
      <c r="AC544">
        <v>1.3938763872906801</v>
      </c>
      <c r="AD544">
        <v>3.8473259747307198</v>
      </c>
      <c r="AE544">
        <v>0.933350546715356</v>
      </c>
      <c r="AF544">
        <v>21.6</v>
      </c>
      <c r="AG544">
        <v>0.13464891112335201</v>
      </c>
      <c r="AH544">
        <v>105.125</v>
      </c>
      <c r="AI544">
        <v>5.8208552703327499</v>
      </c>
      <c r="AJ544">
        <v>102031.37</v>
      </c>
      <c r="AK544">
        <v>0.34718918724736098</v>
      </c>
      <c r="AL544">
        <v>67846133.105499998</v>
      </c>
      <c r="AM544">
        <v>4221.5464410000004</v>
      </c>
    </row>
    <row r="545" spans="1:39" ht="15" x14ac:dyDescent="0.25">
      <c r="A545" t="s">
        <v>725</v>
      </c>
      <c r="B545">
        <v>499963.6</v>
      </c>
      <c r="C545">
        <v>0.461882440932678</v>
      </c>
      <c r="D545">
        <v>439414.8</v>
      </c>
      <c r="E545">
        <v>3.4232894058018699E-3</v>
      </c>
      <c r="F545">
        <v>0.75435326805048797</v>
      </c>
      <c r="G545">
        <v>43.6111111111111</v>
      </c>
      <c r="H545">
        <v>32.831432800000002</v>
      </c>
      <c r="I545">
        <v>0.87350000000000005</v>
      </c>
      <c r="J545">
        <v>80.243499999999997</v>
      </c>
      <c r="K545">
        <v>13890.720844540199</v>
      </c>
      <c r="L545">
        <v>1230.2750212000001</v>
      </c>
      <c r="M545">
        <v>1468.04894389225</v>
      </c>
      <c r="N545">
        <v>0.38571952833532802</v>
      </c>
      <c r="O545">
        <v>0.13986717984582001</v>
      </c>
      <c r="P545">
        <v>3.5950177592697801E-3</v>
      </c>
      <c r="Q545">
        <v>11640.8972279839</v>
      </c>
      <c r="R545">
        <v>83.917000000000002</v>
      </c>
      <c r="S545">
        <v>66713.413205905803</v>
      </c>
      <c r="T545">
        <v>16.2178104555692</v>
      </c>
      <c r="U545">
        <v>14.660617290894599</v>
      </c>
      <c r="V545">
        <v>10.6835</v>
      </c>
      <c r="W545">
        <v>115.15655180418401</v>
      </c>
      <c r="X545">
        <v>0.110563324739753</v>
      </c>
      <c r="Y545">
        <v>0.17866803218437599</v>
      </c>
      <c r="Z545">
        <v>0.29349547958793099</v>
      </c>
      <c r="AA545">
        <v>188.26107659577301</v>
      </c>
      <c r="AB545">
        <v>7.4344877120402204</v>
      </c>
      <c r="AC545">
        <v>1.19735470045062</v>
      </c>
      <c r="AD545">
        <v>3.72576039374318</v>
      </c>
      <c r="AE545">
        <v>0.96458773876904003</v>
      </c>
      <c r="AF545">
        <v>21.15</v>
      </c>
      <c r="AG545">
        <v>3.4431931321730301E-2</v>
      </c>
      <c r="AH545">
        <v>31.563500000000001</v>
      </c>
      <c r="AI545">
        <v>4.2783363573490201</v>
      </c>
      <c r="AJ545">
        <v>15404.2755</v>
      </c>
      <c r="AK545">
        <v>0.44951873128924003</v>
      </c>
      <c r="AL545">
        <v>17089406.881499998</v>
      </c>
      <c r="AM545">
        <v>1230.2750212000001</v>
      </c>
    </row>
    <row r="546" spans="1:39" ht="15" x14ac:dyDescent="0.25">
      <c r="A546" t="s">
        <v>726</v>
      </c>
      <c r="B546">
        <v>577900.5</v>
      </c>
      <c r="C546">
        <v>0.38816511980363899</v>
      </c>
      <c r="D546">
        <v>511888.45</v>
      </c>
      <c r="E546">
        <v>1.6266579141140101E-3</v>
      </c>
      <c r="F546">
        <v>0.792570649612653</v>
      </c>
      <c r="G546">
        <v>131.1</v>
      </c>
      <c r="H546">
        <v>91.488488899999993</v>
      </c>
      <c r="I546">
        <v>13.7875</v>
      </c>
      <c r="J546">
        <v>-25.954000000000001</v>
      </c>
      <c r="K546">
        <v>14599.4905376643</v>
      </c>
      <c r="L546">
        <v>4418.9565788999998</v>
      </c>
      <c r="M546">
        <v>5397.4737967639603</v>
      </c>
      <c r="N546">
        <v>0.238717606071746</v>
      </c>
      <c r="O546">
        <v>0.12445857930038901</v>
      </c>
      <c r="P546">
        <v>2.4584013943183498E-2</v>
      </c>
      <c r="Q546">
        <v>11952.7240315052</v>
      </c>
      <c r="R546">
        <v>278.82749999999999</v>
      </c>
      <c r="S546">
        <v>78312.375330625597</v>
      </c>
      <c r="T546">
        <v>15.174435807085001</v>
      </c>
      <c r="U546">
        <v>15.8483527589639</v>
      </c>
      <c r="V546">
        <v>30.346</v>
      </c>
      <c r="W546">
        <v>145.61907924932399</v>
      </c>
      <c r="X546">
        <v>0.118699042225545</v>
      </c>
      <c r="Y546">
        <v>0.162992321459002</v>
      </c>
      <c r="Z546">
        <v>0.289378746206717</v>
      </c>
      <c r="AA546">
        <v>161.312345408346</v>
      </c>
      <c r="AB546">
        <v>8.4580699449274306</v>
      </c>
      <c r="AC546">
        <v>1.2583387311671199</v>
      </c>
      <c r="AD546">
        <v>3.72369576362461</v>
      </c>
      <c r="AE546">
        <v>0.93790428023347305</v>
      </c>
      <c r="AF546">
        <v>27.7</v>
      </c>
      <c r="AG546">
        <v>7.9504765831116306E-2</v>
      </c>
      <c r="AH546">
        <v>98.351500000000001</v>
      </c>
      <c r="AI546">
        <v>4.7334548834045496</v>
      </c>
      <c r="AJ546">
        <v>178271.03899999999</v>
      </c>
      <c r="AK546">
        <v>0.41515890321858301</v>
      </c>
      <c r="AL546">
        <v>64514514.759999998</v>
      </c>
      <c r="AM546">
        <v>4418.9565788999998</v>
      </c>
    </row>
    <row r="547" spans="1:39" ht="15" x14ac:dyDescent="0.25">
      <c r="A547" t="s">
        <v>727</v>
      </c>
      <c r="B547">
        <v>2423635.7999999998</v>
      </c>
      <c r="C547">
        <v>0.394968861115984</v>
      </c>
      <c r="D547">
        <v>2073300.55</v>
      </c>
      <c r="E547">
        <v>3.7452772941728302E-3</v>
      </c>
      <c r="F547">
        <v>0.780448245243473</v>
      </c>
      <c r="G547">
        <v>96.85</v>
      </c>
      <c r="H547">
        <v>40.38536285</v>
      </c>
      <c r="I547">
        <v>2.8464999999999998</v>
      </c>
      <c r="J547">
        <v>-16.4465</v>
      </c>
      <c r="K547">
        <v>15114.164689069001</v>
      </c>
      <c r="L547">
        <v>3843.8985914</v>
      </c>
      <c r="M547">
        <v>4535.9059007368496</v>
      </c>
      <c r="N547">
        <v>0.124134573650709</v>
      </c>
      <c r="O547">
        <v>0.100697352725693</v>
      </c>
      <c r="P547">
        <v>2.09419022604031E-2</v>
      </c>
      <c r="Q547">
        <v>12808.316051940599</v>
      </c>
      <c r="R547">
        <v>240.8605</v>
      </c>
      <c r="S547">
        <v>81170.399525866596</v>
      </c>
      <c r="T547">
        <v>16.515368854586001</v>
      </c>
      <c r="U547">
        <v>15.959024378841701</v>
      </c>
      <c r="V547">
        <v>24.757999999999999</v>
      </c>
      <c r="W547">
        <v>155.25884931739199</v>
      </c>
      <c r="X547">
        <v>0.116623934004029</v>
      </c>
      <c r="Y547">
        <v>0.148682556689854</v>
      </c>
      <c r="Z547">
        <v>0.27118356745490901</v>
      </c>
      <c r="AA547">
        <v>179.82456705452401</v>
      </c>
      <c r="AB547">
        <v>7.2766932481264499</v>
      </c>
      <c r="AC547">
        <v>1.31085601713705</v>
      </c>
      <c r="AD547">
        <v>3.1129910388390298</v>
      </c>
      <c r="AE547">
        <v>1.0416118161288299</v>
      </c>
      <c r="AF547">
        <v>31.25</v>
      </c>
      <c r="AG547">
        <v>7.22524298456345E-2</v>
      </c>
      <c r="AH547">
        <v>94.802499999999995</v>
      </c>
      <c r="AI547">
        <v>5.5595241367274699</v>
      </c>
      <c r="AJ547">
        <v>151028.361</v>
      </c>
      <c r="AK547">
        <v>0.36077824818341803</v>
      </c>
      <c r="AL547">
        <v>58097316.358499996</v>
      </c>
      <c r="AM547">
        <v>3843.8985914</v>
      </c>
    </row>
    <row r="548" spans="1:39" ht="15" x14ac:dyDescent="0.25">
      <c r="A548" t="s">
        <v>728</v>
      </c>
      <c r="B548">
        <v>873528.6</v>
      </c>
      <c r="C548">
        <v>0.40176693294919602</v>
      </c>
      <c r="D548">
        <v>810980.1</v>
      </c>
      <c r="E548">
        <v>1.5036861202724801E-3</v>
      </c>
      <c r="F548">
        <v>0.73411348228644202</v>
      </c>
      <c r="G548">
        <v>83.263157894736807</v>
      </c>
      <c r="H548">
        <v>105.4465369</v>
      </c>
      <c r="I548">
        <v>7.2065000000000001</v>
      </c>
      <c r="J548">
        <v>-45.226999999999997</v>
      </c>
      <c r="K548">
        <v>14693.2005261879</v>
      </c>
      <c r="L548">
        <v>2118.9977126499998</v>
      </c>
      <c r="M548">
        <v>2751.2622969037402</v>
      </c>
      <c r="N548">
        <v>0.50891158745111797</v>
      </c>
      <c r="O548">
        <v>0.15848215667964199</v>
      </c>
      <c r="P548">
        <v>1.53601526824187E-2</v>
      </c>
      <c r="Q548">
        <v>11316.572157274501</v>
      </c>
      <c r="R548">
        <v>147.32</v>
      </c>
      <c r="S548">
        <v>67065.920506380702</v>
      </c>
      <c r="T548">
        <v>15.409991854466501</v>
      </c>
      <c r="U548">
        <v>14.383639102973101</v>
      </c>
      <c r="V548">
        <v>18.161000000000001</v>
      </c>
      <c r="W548">
        <v>116.678471045097</v>
      </c>
      <c r="X548">
        <v>0.11518965165136801</v>
      </c>
      <c r="Y548">
        <v>0.17641950442651999</v>
      </c>
      <c r="Z548">
        <v>0.29910161179261002</v>
      </c>
      <c r="AA548">
        <v>191.91957951262401</v>
      </c>
      <c r="AB548">
        <v>7.0095591084967497</v>
      </c>
      <c r="AC548">
        <v>1.21596717076433</v>
      </c>
      <c r="AD548">
        <v>3.3933347300186401</v>
      </c>
      <c r="AE548">
        <v>1.1711747217839199</v>
      </c>
      <c r="AF548">
        <v>28.9</v>
      </c>
      <c r="AG548">
        <v>2.9693424584276699E-2</v>
      </c>
      <c r="AH548">
        <v>52.516500000000001</v>
      </c>
      <c r="AI548">
        <v>4.3355962388489599</v>
      </c>
      <c r="AJ548">
        <v>-41684.017500000104</v>
      </c>
      <c r="AK548">
        <v>0.51127041188660205</v>
      </c>
      <c r="AL548">
        <v>31134858.306499999</v>
      </c>
      <c r="AM548">
        <v>2118.9977126499998</v>
      </c>
    </row>
    <row r="549" spans="1:39" ht="15" x14ac:dyDescent="0.25">
      <c r="A549" t="s">
        <v>729</v>
      </c>
      <c r="B549">
        <v>2930865.4</v>
      </c>
      <c r="C549">
        <v>0.37425189756896898</v>
      </c>
      <c r="D549">
        <v>2356962.1</v>
      </c>
      <c r="E549">
        <v>1.1491755148471199E-3</v>
      </c>
      <c r="F549">
        <v>0.78459570029979198</v>
      </c>
      <c r="G549">
        <v>173.2</v>
      </c>
      <c r="H549">
        <v>120.18196385</v>
      </c>
      <c r="I549">
        <v>15.4635</v>
      </c>
      <c r="J549">
        <v>-17.772500000000001</v>
      </c>
      <c r="K549">
        <v>15117.6216195697</v>
      </c>
      <c r="L549">
        <v>5455.6773839500001</v>
      </c>
      <c r="M549">
        <v>6777.5405260482903</v>
      </c>
      <c r="N549">
        <v>0.25760604600348602</v>
      </c>
      <c r="O549">
        <v>0.13036527478555901</v>
      </c>
      <c r="P549">
        <v>3.8792166536939003E-2</v>
      </c>
      <c r="Q549">
        <v>12169.143961886301</v>
      </c>
      <c r="R549">
        <v>341.58600000000001</v>
      </c>
      <c r="S549">
        <v>80665.615490681696</v>
      </c>
      <c r="T549">
        <v>15.2039310744586</v>
      </c>
      <c r="U549">
        <v>15.9716071031892</v>
      </c>
      <c r="V549">
        <v>36.015000000000001</v>
      </c>
      <c r="W549">
        <v>151.48347588365999</v>
      </c>
      <c r="X549">
        <v>0.119627057623162</v>
      </c>
      <c r="Y549">
        <v>0.15458198932154399</v>
      </c>
      <c r="Z549">
        <v>0.28300298631654303</v>
      </c>
      <c r="AA549">
        <v>163.66834714730001</v>
      </c>
      <c r="AB549">
        <v>8.3983653376326295</v>
      </c>
      <c r="AC549">
        <v>1.27880163008694</v>
      </c>
      <c r="AD549">
        <v>3.7713202064637898</v>
      </c>
      <c r="AE549">
        <v>0.95650235304761899</v>
      </c>
      <c r="AF549">
        <v>28.8</v>
      </c>
      <c r="AG549">
        <v>7.1840119713798403E-2</v>
      </c>
      <c r="AH549">
        <v>107.774</v>
      </c>
      <c r="AI549">
        <v>4.66197333435281</v>
      </c>
      <c r="AJ549">
        <v>191398.24899999899</v>
      </c>
      <c r="AK549">
        <v>0.412245478434974</v>
      </c>
      <c r="AL549">
        <v>82476866.369000003</v>
      </c>
      <c r="AM549">
        <v>5455.6773839500001</v>
      </c>
    </row>
    <row r="550" spans="1:39" ht="15" x14ac:dyDescent="0.25">
      <c r="A550" t="s">
        <v>730</v>
      </c>
      <c r="B550">
        <v>879916.75</v>
      </c>
      <c r="C550">
        <v>0.52090737092918404</v>
      </c>
      <c r="D550">
        <v>864093.25</v>
      </c>
      <c r="E550">
        <v>1.09769643669606E-2</v>
      </c>
      <c r="F550">
        <v>0.67449168807875104</v>
      </c>
      <c r="G550">
        <v>76.5</v>
      </c>
      <c r="H550">
        <v>20.956330000000001</v>
      </c>
      <c r="I550">
        <v>0.75</v>
      </c>
      <c r="J550">
        <v>-12.64</v>
      </c>
      <c r="K550">
        <v>17207.909324033099</v>
      </c>
      <c r="L550">
        <v>665.67314450000003</v>
      </c>
      <c r="M550">
        <v>834.33244913509805</v>
      </c>
      <c r="N550">
        <v>0.418315876268612</v>
      </c>
      <c r="O550">
        <v>0.13411915740878999</v>
      </c>
      <c r="P550">
        <v>9.3295482945534407E-3</v>
      </c>
      <c r="Q550">
        <v>13729.351078067901</v>
      </c>
      <c r="R550">
        <v>51.912500000000001</v>
      </c>
      <c r="S550">
        <v>59781.579581025799</v>
      </c>
      <c r="T550">
        <v>16.1569949434144</v>
      </c>
      <c r="U550">
        <v>12.8229837611365</v>
      </c>
      <c r="V550">
        <v>8.7100000000000009</v>
      </c>
      <c r="W550">
        <v>76.426308208955206</v>
      </c>
      <c r="X550">
        <v>0.11048045358111901</v>
      </c>
      <c r="Y550">
        <v>0.21570510049417499</v>
      </c>
      <c r="Z550">
        <v>0.32965918943772399</v>
      </c>
      <c r="AA550">
        <v>275.22215897354698</v>
      </c>
      <c r="AB550">
        <v>7.7100322584166596</v>
      </c>
      <c r="AC550">
        <v>1.35798011003886</v>
      </c>
      <c r="AD550">
        <v>2.9549018192437</v>
      </c>
      <c r="AE550">
        <v>1.4239305161978599</v>
      </c>
      <c r="AF550">
        <v>93.75</v>
      </c>
      <c r="AG550">
        <v>2.0725414617678298E-2</v>
      </c>
      <c r="AH550">
        <v>5.0149999999999997</v>
      </c>
      <c r="AI550">
        <v>4.5255360090446599</v>
      </c>
      <c r="AJ550">
        <v>-80849.725000000006</v>
      </c>
      <c r="AK550">
        <v>0.511483088012056</v>
      </c>
      <c r="AL550">
        <v>11454843.109999999</v>
      </c>
      <c r="AM550">
        <v>665.67314450000003</v>
      </c>
    </row>
    <row r="551" spans="1:39" ht="15" x14ac:dyDescent="0.25">
      <c r="A551" t="s">
        <v>731</v>
      </c>
      <c r="B551">
        <v>818620.65</v>
      </c>
      <c r="C551">
        <v>0.62990333498543005</v>
      </c>
      <c r="D551">
        <v>832910.75</v>
      </c>
      <c r="E551">
        <v>4.2112627501674901E-3</v>
      </c>
      <c r="F551">
        <v>0.66222855423388105</v>
      </c>
      <c r="G551">
        <v>54.05</v>
      </c>
      <c r="H551">
        <v>21.310182449999999</v>
      </c>
      <c r="I551">
        <v>0.69799999999999995</v>
      </c>
      <c r="J551">
        <v>30.873999999999999</v>
      </c>
      <c r="K551">
        <v>16854.672724450898</v>
      </c>
      <c r="L551">
        <v>703.84144830000002</v>
      </c>
      <c r="M551">
        <v>866.11620122165505</v>
      </c>
      <c r="N551">
        <v>0.49894965172655598</v>
      </c>
      <c r="O551">
        <v>0.16390964524559701</v>
      </c>
      <c r="P551">
        <v>8.7303658584495392E-3</v>
      </c>
      <c r="Q551">
        <v>13696.796393217501</v>
      </c>
      <c r="R551">
        <v>56.871499999999997</v>
      </c>
      <c r="S551">
        <v>61486.241439033598</v>
      </c>
      <c r="T551">
        <v>15.480513086519601</v>
      </c>
      <c r="U551">
        <v>12.3759958555691</v>
      </c>
      <c r="V551">
        <v>8.1195000000000004</v>
      </c>
      <c r="W551">
        <v>86.685319083687403</v>
      </c>
      <c r="X551">
        <v>0.113788413714869</v>
      </c>
      <c r="Y551">
        <v>0.19308299998308401</v>
      </c>
      <c r="Z551">
        <v>0.31097283344291698</v>
      </c>
      <c r="AA551">
        <v>226.477355638847</v>
      </c>
      <c r="AB551">
        <v>8.6905943414898505</v>
      </c>
      <c r="AC551">
        <v>1.46172420542376</v>
      </c>
      <c r="AD551">
        <v>3.3765020985965601</v>
      </c>
      <c r="AE551">
        <v>1.3544664495033001</v>
      </c>
      <c r="AF551">
        <v>84.05</v>
      </c>
      <c r="AG551">
        <v>2.3926124730508501E-2</v>
      </c>
      <c r="AH551">
        <v>5.0655000000000001</v>
      </c>
      <c r="AI551">
        <v>4.1872157739946001</v>
      </c>
      <c r="AJ551">
        <v>-21505.593999999899</v>
      </c>
      <c r="AK551">
        <v>0.55201747313433602</v>
      </c>
      <c r="AL551">
        <v>11863017.261</v>
      </c>
      <c r="AM551">
        <v>703.84144830000002</v>
      </c>
    </row>
    <row r="552" spans="1:39" ht="15" x14ac:dyDescent="0.25">
      <c r="A552" t="s">
        <v>732</v>
      </c>
      <c r="B552">
        <v>1139933.8999999999</v>
      </c>
      <c r="C552">
        <v>0.52685484365285395</v>
      </c>
      <c r="D552">
        <v>1073656.95</v>
      </c>
      <c r="E552">
        <v>3.92805872732605E-3</v>
      </c>
      <c r="F552">
        <v>0.68423365103710698</v>
      </c>
      <c r="G552">
        <v>59.947368421052602</v>
      </c>
      <c r="H552">
        <v>45.444107750000001</v>
      </c>
      <c r="I552">
        <v>2.9615</v>
      </c>
      <c r="J552">
        <v>21.234000000000002</v>
      </c>
      <c r="K552">
        <v>14806.0911892572</v>
      </c>
      <c r="L552">
        <v>1200.4899357500001</v>
      </c>
      <c r="M552">
        <v>1541.8649089201599</v>
      </c>
      <c r="N552">
        <v>0.552640142614373</v>
      </c>
      <c r="O552">
        <v>0.16212870533429599</v>
      </c>
      <c r="P552">
        <v>4.1800832314890998E-3</v>
      </c>
      <c r="Q552">
        <v>11527.9641930163</v>
      </c>
      <c r="R552">
        <v>87.862499999999997</v>
      </c>
      <c r="S552">
        <v>62856.763340446698</v>
      </c>
      <c r="T552">
        <v>15.3609332764262</v>
      </c>
      <c r="U552">
        <v>13.6632799630104</v>
      </c>
      <c r="V552">
        <v>11.564</v>
      </c>
      <c r="W552">
        <v>103.812689013317</v>
      </c>
      <c r="X552">
        <v>0.114126511155619</v>
      </c>
      <c r="Y552">
        <v>0.19124805194964101</v>
      </c>
      <c r="Z552">
        <v>0.30922914044615901</v>
      </c>
      <c r="AA552">
        <v>224.06976684227499</v>
      </c>
      <c r="AB552">
        <v>7.1501148893932402</v>
      </c>
      <c r="AC552">
        <v>1.4225068821365601</v>
      </c>
      <c r="AD552">
        <v>3.1675272952692199</v>
      </c>
      <c r="AE552">
        <v>1.1532220900193899</v>
      </c>
      <c r="AF552">
        <v>44</v>
      </c>
      <c r="AG552">
        <v>2.75156730700531E-2</v>
      </c>
      <c r="AH552">
        <v>16.857500000000002</v>
      </c>
      <c r="AI552">
        <v>4.1906082822424002</v>
      </c>
      <c r="AJ552">
        <v>-27421.652499999898</v>
      </c>
      <c r="AK552">
        <v>0.48772402028675499</v>
      </c>
      <c r="AL552">
        <v>17774563.460499998</v>
      </c>
      <c r="AM552">
        <v>1200.4899357500001</v>
      </c>
    </row>
    <row r="553" spans="1:39" ht="15" x14ac:dyDescent="0.25">
      <c r="A553" t="s">
        <v>733</v>
      </c>
      <c r="B553">
        <v>755039.28571428603</v>
      </c>
      <c r="C553">
        <v>0.45118889421928798</v>
      </c>
      <c r="D553">
        <v>758857.61904761905</v>
      </c>
      <c r="E553">
        <v>3.5045396235195E-3</v>
      </c>
      <c r="F553">
        <v>0.70579977286276896</v>
      </c>
      <c r="G553">
        <v>64.25</v>
      </c>
      <c r="H553">
        <v>41.028202857142901</v>
      </c>
      <c r="I553">
        <v>1.6614285714285699</v>
      </c>
      <c r="J553">
        <v>10.314285714285701</v>
      </c>
      <c r="K553">
        <v>14420.787581640599</v>
      </c>
      <c r="L553">
        <v>1213.59644966667</v>
      </c>
      <c r="M553">
        <v>1497.0296084342001</v>
      </c>
      <c r="N553">
        <v>0.468017641059707</v>
      </c>
      <c r="O553">
        <v>0.15304162363547799</v>
      </c>
      <c r="P553">
        <v>5.5382491255940598E-3</v>
      </c>
      <c r="Q553">
        <v>11690.494638099501</v>
      </c>
      <c r="R553">
        <v>87.435238095238105</v>
      </c>
      <c r="S553">
        <v>63653.437461195797</v>
      </c>
      <c r="T553">
        <v>15.599028396527499</v>
      </c>
      <c r="U553">
        <v>13.879946759506399</v>
      </c>
      <c r="V553">
        <v>11.3609523809524</v>
      </c>
      <c r="W553">
        <v>106.82171784307199</v>
      </c>
      <c r="X553">
        <v>0.115720464689141</v>
      </c>
      <c r="Y553">
        <v>0.17609539461038901</v>
      </c>
      <c r="Z553">
        <v>0.29652971045986298</v>
      </c>
      <c r="AA553">
        <v>207.90601362528901</v>
      </c>
      <c r="AB553">
        <v>7.74188670994607</v>
      </c>
      <c r="AC553">
        <v>1.37850538841059</v>
      </c>
      <c r="AD553">
        <v>3.3455407509992301</v>
      </c>
      <c r="AE553">
        <v>1.05752697858981</v>
      </c>
      <c r="AF553">
        <v>44.619047619047599</v>
      </c>
      <c r="AG553">
        <v>3.1265620184266402E-2</v>
      </c>
      <c r="AH553">
        <v>15.2885714285714</v>
      </c>
      <c r="AI553">
        <v>4.6059892580469102</v>
      </c>
      <c r="AJ553">
        <v>-44969.3904761905</v>
      </c>
      <c r="AK553">
        <v>0.48059938199712399</v>
      </c>
      <c r="AL553">
        <v>17501016.6104762</v>
      </c>
      <c r="AM553">
        <v>1213.59644966667</v>
      </c>
    </row>
    <row r="554" spans="1:39" ht="15" x14ac:dyDescent="0.25">
      <c r="A554" t="s">
        <v>734</v>
      </c>
      <c r="B554">
        <v>271818.2</v>
      </c>
      <c r="C554">
        <v>0.59590436115609902</v>
      </c>
      <c r="D554">
        <v>311051.95</v>
      </c>
      <c r="E554">
        <v>4.8862809514109698E-3</v>
      </c>
      <c r="F554">
        <v>0.66420038576102503</v>
      </c>
      <c r="G554">
        <v>57</v>
      </c>
      <c r="H554">
        <v>22.836217699999999</v>
      </c>
      <c r="I554">
        <v>1.5669999999999999</v>
      </c>
      <c r="J554">
        <v>34.087499999999999</v>
      </c>
      <c r="K554">
        <v>15878.425367514799</v>
      </c>
      <c r="L554">
        <v>721.85100629999999</v>
      </c>
      <c r="M554">
        <v>885.69182003000901</v>
      </c>
      <c r="N554">
        <v>0.42554962868935198</v>
      </c>
      <c r="O554">
        <v>0.14782628980038001</v>
      </c>
      <c r="P554">
        <v>3.1307775154098298E-3</v>
      </c>
      <c r="Q554">
        <v>12941.1349080899</v>
      </c>
      <c r="R554">
        <v>56.659500000000001</v>
      </c>
      <c r="S554">
        <v>58775.667805045901</v>
      </c>
      <c r="T554">
        <v>14.331224243066</v>
      </c>
      <c r="U554">
        <v>12.7401584253303</v>
      </c>
      <c r="V554">
        <v>8.0675000000000008</v>
      </c>
      <c r="W554">
        <v>89.476418506352601</v>
      </c>
      <c r="X554">
        <v>0.117134010968799</v>
      </c>
      <c r="Y554">
        <v>0.180448672488253</v>
      </c>
      <c r="Z554">
        <v>0.30269085378199101</v>
      </c>
      <c r="AA554">
        <v>215.031839874572</v>
      </c>
      <c r="AB554">
        <v>7.9499139710200204</v>
      </c>
      <c r="AC554">
        <v>1.43997765443389</v>
      </c>
      <c r="AD554">
        <v>3.5356004617933299</v>
      </c>
      <c r="AE554">
        <v>1.16851345063041</v>
      </c>
      <c r="AF554">
        <v>66.5</v>
      </c>
      <c r="AG554">
        <v>2.7841981438062501E-2</v>
      </c>
      <c r="AH554">
        <v>6.7229999999999999</v>
      </c>
      <c r="AI554">
        <v>4.3089133265440598</v>
      </c>
      <c r="AJ554">
        <v>-20250.2055</v>
      </c>
      <c r="AK554">
        <v>0.51953088049451202</v>
      </c>
      <c r="AL554">
        <v>11461857.33</v>
      </c>
      <c r="AM554">
        <v>721.85100629999999</v>
      </c>
    </row>
    <row r="555" spans="1:39" ht="15" x14ac:dyDescent="0.25">
      <c r="A555" t="s">
        <v>735</v>
      </c>
      <c r="B555">
        <v>891836.31578947406</v>
      </c>
      <c r="C555">
        <v>0.42086881803715298</v>
      </c>
      <c r="D555">
        <v>792600</v>
      </c>
      <c r="E555">
        <v>3.8564897178611202E-3</v>
      </c>
      <c r="F555">
        <v>0.77837730089340096</v>
      </c>
      <c r="G555">
        <v>92.7</v>
      </c>
      <c r="H555">
        <v>96.725092250000003</v>
      </c>
      <c r="I555">
        <v>15.305999999999999</v>
      </c>
      <c r="J555">
        <v>7.3354999999999704</v>
      </c>
      <c r="K555">
        <v>14602.211280233199</v>
      </c>
      <c r="L555">
        <v>2686.2664717500002</v>
      </c>
      <c r="M555">
        <v>3374.1779730600301</v>
      </c>
      <c r="N555">
        <v>0.45181492493904502</v>
      </c>
      <c r="O555">
        <v>0.158145743308647</v>
      </c>
      <c r="P555">
        <v>2.8513695962597899E-2</v>
      </c>
      <c r="Q555">
        <v>11625.181270425601</v>
      </c>
      <c r="R555">
        <v>173.976</v>
      </c>
      <c r="S555">
        <v>72635.808249413705</v>
      </c>
      <c r="T555">
        <v>16.039568676139201</v>
      </c>
      <c r="U555">
        <v>15.440442772278899</v>
      </c>
      <c r="V555">
        <v>22.423999999999999</v>
      </c>
      <c r="W555">
        <v>119.794259353817</v>
      </c>
      <c r="X555">
        <v>0.11470503357706301</v>
      </c>
      <c r="Y555">
        <v>0.170105358624836</v>
      </c>
      <c r="Z555">
        <v>0.28992349564395697</v>
      </c>
      <c r="AA555">
        <v>174.01938896086699</v>
      </c>
      <c r="AB555">
        <v>8.02970567368566</v>
      </c>
      <c r="AC555">
        <v>1.38890596667176</v>
      </c>
      <c r="AD555">
        <v>3.8046452426285802</v>
      </c>
      <c r="AE555">
        <v>1.0365369959647399</v>
      </c>
      <c r="AF555">
        <v>25.25</v>
      </c>
      <c r="AG555">
        <v>5.5003642657935101E-2</v>
      </c>
      <c r="AH555">
        <v>59.987499999999997</v>
      </c>
      <c r="AI555">
        <v>4.3371823116305901</v>
      </c>
      <c r="AJ555">
        <v>77427.732500000202</v>
      </c>
      <c r="AK555">
        <v>0.45468693840416902</v>
      </c>
      <c r="AL555">
        <v>39225430.575499997</v>
      </c>
      <c r="AM555">
        <v>2686.2664717500002</v>
      </c>
    </row>
    <row r="556" spans="1:39" ht="15" x14ac:dyDescent="0.25">
      <c r="A556" t="s">
        <v>736</v>
      </c>
      <c r="B556">
        <v>557563.94999999995</v>
      </c>
      <c r="C556">
        <v>0.65501089969291904</v>
      </c>
      <c r="D556">
        <v>563561.85</v>
      </c>
      <c r="E556">
        <v>6.1472796867038503E-3</v>
      </c>
      <c r="F556">
        <v>0.67396977790524804</v>
      </c>
      <c r="G556">
        <v>49.15</v>
      </c>
      <c r="H556">
        <v>20.545153599999999</v>
      </c>
      <c r="I556">
        <v>1.4025000000000001</v>
      </c>
      <c r="J556">
        <v>34.527999999999999</v>
      </c>
      <c r="K556">
        <v>16478.319833456</v>
      </c>
      <c r="L556">
        <v>749.85107664999998</v>
      </c>
      <c r="M556">
        <v>919.74656163615703</v>
      </c>
      <c r="N556">
        <v>0.49465306085454702</v>
      </c>
      <c r="O556">
        <v>0.16209064110836999</v>
      </c>
      <c r="P556">
        <v>3.00717945231745E-3</v>
      </c>
      <c r="Q556">
        <v>13434.446383272299</v>
      </c>
      <c r="R556">
        <v>58.811500000000002</v>
      </c>
      <c r="S556">
        <v>63164.068175441898</v>
      </c>
      <c r="T556">
        <v>15.7520212883535</v>
      </c>
      <c r="U556">
        <v>12.7500756935293</v>
      </c>
      <c r="V556">
        <v>8.6285000000000007</v>
      </c>
      <c r="W556">
        <v>86.903989876571799</v>
      </c>
      <c r="X556">
        <v>0.11456312286703001</v>
      </c>
      <c r="Y556">
        <v>0.18504138912419099</v>
      </c>
      <c r="Z556">
        <v>0.302292896124704</v>
      </c>
      <c r="AA556">
        <v>223.29560523942999</v>
      </c>
      <c r="AB556">
        <v>8.9624951288070296</v>
      </c>
      <c r="AC556">
        <v>1.3926944737006299</v>
      </c>
      <c r="AD556">
        <v>3.2989114298418301</v>
      </c>
      <c r="AE556">
        <v>1.4396561351039401</v>
      </c>
      <c r="AF556">
        <v>94.3</v>
      </c>
      <c r="AG556">
        <v>2.0851927837019901E-2</v>
      </c>
      <c r="AH556">
        <v>4.5199999999999996</v>
      </c>
      <c r="AI556">
        <v>4.3533469737664499</v>
      </c>
      <c r="AJ556">
        <v>-25637.053</v>
      </c>
      <c r="AK556">
        <v>0.53405382189009298</v>
      </c>
      <c r="AL556">
        <v>12356285.8685</v>
      </c>
      <c r="AM556">
        <v>749.85107664999998</v>
      </c>
    </row>
    <row r="557" spans="1:39" ht="15" x14ac:dyDescent="0.25">
      <c r="A557" t="s">
        <v>737</v>
      </c>
      <c r="B557">
        <v>709462.7</v>
      </c>
      <c r="C557">
        <v>0.45240603324539402</v>
      </c>
      <c r="D557">
        <v>706457.95</v>
      </c>
      <c r="E557">
        <v>6.1824324298301496E-3</v>
      </c>
      <c r="F557">
        <v>0.740120094155445</v>
      </c>
      <c r="G557">
        <v>80.526315789473699</v>
      </c>
      <c r="H557">
        <v>48.134276300000003</v>
      </c>
      <c r="I557">
        <v>2.6924999999999999</v>
      </c>
      <c r="J557">
        <v>43.262500000000003</v>
      </c>
      <c r="K557">
        <v>13451.1953351581</v>
      </c>
      <c r="L557">
        <v>1701.0826847999999</v>
      </c>
      <c r="M557">
        <v>2018.4915625318699</v>
      </c>
      <c r="N557">
        <v>0.28788862042151597</v>
      </c>
      <c r="O557">
        <v>0.113347204767221</v>
      </c>
      <c r="P557">
        <v>7.7475900306101303E-3</v>
      </c>
      <c r="Q557">
        <v>11335.987674775701</v>
      </c>
      <c r="R557">
        <v>108.765</v>
      </c>
      <c r="S557">
        <v>67701.585657150703</v>
      </c>
      <c r="T557">
        <v>15.995954580977299</v>
      </c>
      <c r="U557">
        <v>15.6399823913943</v>
      </c>
      <c r="V557">
        <v>12.817</v>
      </c>
      <c r="W557">
        <v>132.72081491768699</v>
      </c>
      <c r="X557">
        <v>0.115733199603147</v>
      </c>
      <c r="Y557">
        <v>0.17265261160404299</v>
      </c>
      <c r="Z557">
        <v>0.29215831195146302</v>
      </c>
      <c r="AA557">
        <v>177.19976382890499</v>
      </c>
      <c r="AB557">
        <v>8.1387589981071997</v>
      </c>
      <c r="AC557">
        <v>1.26869153500738</v>
      </c>
      <c r="AD557">
        <v>3.59629020628073</v>
      </c>
      <c r="AE557">
        <v>1.04029835733471</v>
      </c>
      <c r="AF557">
        <v>37.9</v>
      </c>
      <c r="AG557">
        <v>4.7321196573698002E-2</v>
      </c>
      <c r="AH557">
        <v>27.718499999999999</v>
      </c>
      <c r="AI557">
        <v>4.5526562052877502</v>
      </c>
      <c r="AJ557">
        <v>6031.85299999989</v>
      </c>
      <c r="AK557">
        <v>0.44698640467481499</v>
      </c>
      <c r="AL557">
        <v>22881595.4745</v>
      </c>
      <c r="AM557">
        <v>1701.0826847999999</v>
      </c>
    </row>
    <row r="558" spans="1:39" ht="15" x14ac:dyDescent="0.25">
      <c r="A558" t="s">
        <v>738</v>
      </c>
      <c r="B558">
        <v>1300860.75</v>
      </c>
      <c r="C558">
        <v>0.55730547528289398</v>
      </c>
      <c r="D558">
        <v>1147861.45</v>
      </c>
      <c r="E558">
        <v>2.02561144294133E-3</v>
      </c>
      <c r="F558">
        <v>0.72603940931795097</v>
      </c>
      <c r="G558">
        <v>55.85</v>
      </c>
      <c r="H558">
        <v>144.26486700000001</v>
      </c>
      <c r="I558">
        <v>34.130000000000003</v>
      </c>
      <c r="J558">
        <v>-20.731000000000002</v>
      </c>
      <c r="K558">
        <v>16674.473115267501</v>
      </c>
      <c r="L558">
        <v>1767.3779553500001</v>
      </c>
      <c r="M558">
        <v>2343.2049452409801</v>
      </c>
      <c r="N558">
        <v>0.70934066052766298</v>
      </c>
      <c r="O558">
        <v>0.1664384872571</v>
      </c>
      <c r="P558">
        <v>2.2223952624905102E-2</v>
      </c>
      <c r="Q558">
        <v>12576.8325390629</v>
      </c>
      <c r="R558">
        <v>128.05549999999999</v>
      </c>
      <c r="S558">
        <v>70970.348403621902</v>
      </c>
      <c r="T558">
        <v>14.974757038940099</v>
      </c>
      <c r="U558">
        <v>13.8016559644061</v>
      </c>
      <c r="V558">
        <v>17.971</v>
      </c>
      <c r="W558">
        <v>98.346110697790905</v>
      </c>
      <c r="X558">
        <v>0.11706875434259401</v>
      </c>
      <c r="Y558">
        <v>0.153240799456762</v>
      </c>
      <c r="Z558">
        <v>0.275133882352877</v>
      </c>
      <c r="AA558">
        <v>196.36385581785299</v>
      </c>
      <c r="AB558">
        <v>8.6228212243136202</v>
      </c>
      <c r="AC558">
        <v>1.58404205859602</v>
      </c>
      <c r="AD558">
        <v>3.8812554158395201</v>
      </c>
      <c r="AE558">
        <v>1.01883609198801</v>
      </c>
      <c r="AF558">
        <v>27.25</v>
      </c>
      <c r="AG558">
        <v>6.7082877226808599E-2</v>
      </c>
      <c r="AH558">
        <v>54.648421052631598</v>
      </c>
      <c r="AI558">
        <v>4.0447954232248202</v>
      </c>
      <c r="AJ558">
        <v>-24458.566842105</v>
      </c>
      <c r="AK558">
        <v>0.57528096116121397</v>
      </c>
      <c r="AL558">
        <v>29470096.201000001</v>
      </c>
      <c r="AM558">
        <v>1767.3779553500001</v>
      </c>
    </row>
    <row r="559" spans="1:39" ht="15" x14ac:dyDescent="0.25">
      <c r="A559" t="s">
        <v>739</v>
      </c>
      <c r="B559">
        <v>-8994.25</v>
      </c>
      <c r="C559">
        <v>0.66758030230019805</v>
      </c>
      <c r="D559">
        <v>-13959.05</v>
      </c>
      <c r="E559">
        <v>6.2963232980672301E-3</v>
      </c>
      <c r="F559">
        <v>0.67618767671437396</v>
      </c>
      <c r="G559">
        <v>34</v>
      </c>
      <c r="H559">
        <v>25.3282384</v>
      </c>
      <c r="I559">
        <v>1.9704999999999999</v>
      </c>
      <c r="J559">
        <v>12.750500000000001</v>
      </c>
      <c r="K559">
        <v>16642.487858208799</v>
      </c>
      <c r="L559">
        <v>633.95374479999998</v>
      </c>
      <c r="M559">
        <v>798.06166320849002</v>
      </c>
      <c r="N559">
        <v>0.61766474638229796</v>
      </c>
      <c r="O559">
        <v>0.16254980926488599</v>
      </c>
      <c r="P559">
        <v>4.1175429144653299E-3</v>
      </c>
      <c r="Q559">
        <v>13220.240974967999</v>
      </c>
      <c r="R559">
        <v>53.204999999999998</v>
      </c>
      <c r="S559">
        <v>57868.506287003103</v>
      </c>
      <c r="T559">
        <v>13.9451179400432</v>
      </c>
      <c r="U559">
        <v>11.9153039150456</v>
      </c>
      <c r="V559">
        <v>8.3290000000000006</v>
      </c>
      <c r="W559">
        <v>76.114028670908894</v>
      </c>
      <c r="X559">
        <v>0.107322278416423</v>
      </c>
      <c r="Y559">
        <v>0.175540455743603</v>
      </c>
      <c r="Z559">
        <v>0.28959069135411197</v>
      </c>
      <c r="AA559">
        <v>218.32633868842501</v>
      </c>
      <c r="AB559">
        <v>9.6725131639028792</v>
      </c>
      <c r="AC559">
        <v>1.5873587553681601</v>
      </c>
      <c r="AD559">
        <v>3.67104716968863</v>
      </c>
      <c r="AE559">
        <v>1.2932917886920701</v>
      </c>
      <c r="AF559">
        <v>75.400000000000006</v>
      </c>
      <c r="AG559">
        <v>3.2742649479785099E-2</v>
      </c>
      <c r="AH559">
        <v>5.7214999999999998</v>
      </c>
      <c r="AI559">
        <v>4.1228186057477201</v>
      </c>
      <c r="AJ559">
        <v>-15334.1335</v>
      </c>
      <c r="AK559">
        <v>0.57324546797299902</v>
      </c>
      <c r="AL559">
        <v>10550567.500499999</v>
      </c>
      <c r="AM559">
        <v>633.95374479999998</v>
      </c>
    </row>
    <row r="560" spans="1:39" ht="15" x14ac:dyDescent="0.25">
      <c r="A560" t="s">
        <v>740</v>
      </c>
      <c r="B560">
        <v>575290.55000000005</v>
      </c>
      <c r="C560">
        <v>0.54377549437836703</v>
      </c>
      <c r="D560">
        <v>560978.94999999995</v>
      </c>
      <c r="E560">
        <v>1.7643825644554498E-2</v>
      </c>
      <c r="F560">
        <v>0.66394450260544802</v>
      </c>
      <c r="G560">
        <v>53.7</v>
      </c>
      <c r="H560">
        <v>22.292410149999998</v>
      </c>
      <c r="I560">
        <v>0.94799999999999995</v>
      </c>
      <c r="J560">
        <v>36.499499999999998</v>
      </c>
      <c r="K560">
        <v>15992.6494311735</v>
      </c>
      <c r="L560">
        <v>760.49718489999998</v>
      </c>
      <c r="M560">
        <v>926.59503003384498</v>
      </c>
      <c r="N560">
        <v>0.409117072854006</v>
      </c>
      <c r="O560">
        <v>0.13621498627062201</v>
      </c>
      <c r="P560">
        <v>1.48812076161572E-3</v>
      </c>
      <c r="Q560">
        <v>13125.868882607499</v>
      </c>
      <c r="R560">
        <v>58.003999999999998</v>
      </c>
      <c r="S560">
        <v>61505.3139266258</v>
      </c>
      <c r="T560">
        <v>16.8152196400248</v>
      </c>
      <c r="U560">
        <v>13.111116214399001</v>
      </c>
      <c r="V560">
        <v>7.9935</v>
      </c>
      <c r="W560">
        <v>95.139448914743198</v>
      </c>
      <c r="X560">
        <v>0.112872372285943</v>
      </c>
      <c r="Y560">
        <v>0.19457223011788599</v>
      </c>
      <c r="Z560">
        <v>0.31082266431877797</v>
      </c>
      <c r="AA560">
        <v>222.60884505740901</v>
      </c>
      <c r="AB560">
        <v>7.6616778622202597</v>
      </c>
      <c r="AC560">
        <v>1.3904141980726901</v>
      </c>
      <c r="AD560">
        <v>3.26281599282665</v>
      </c>
      <c r="AE560">
        <v>1.39063264258359</v>
      </c>
      <c r="AF560">
        <v>94.55</v>
      </c>
      <c r="AG560">
        <v>1.8701806898911402E-2</v>
      </c>
      <c r="AH560">
        <v>4.8075000000000001</v>
      </c>
      <c r="AI560">
        <v>4.4997330308433696</v>
      </c>
      <c r="AJ560">
        <v>-40744.057999999997</v>
      </c>
      <c r="AK560">
        <v>0.51413807088183905</v>
      </c>
      <c r="AL560">
        <v>12162364.8715</v>
      </c>
      <c r="AM560">
        <v>760.49718489999998</v>
      </c>
    </row>
    <row r="561" spans="1:39" ht="15" x14ac:dyDescent="0.25">
      <c r="A561" t="s">
        <v>741</v>
      </c>
      <c r="B561">
        <v>1249554.42857143</v>
      </c>
      <c r="C561">
        <v>0.451777606271556</v>
      </c>
      <c r="D561">
        <v>1265743.0476190499</v>
      </c>
      <c r="E561">
        <v>6.4661415855702302E-3</v>
      </c>
      <c r="F561">
        <v>0.72046196400566198</v>
      </c>
      <c r="G561">
        <v>31.526315789473699</v>
      </c>
      <c r="H561">
        <v>50.641962904761897</v>
      </c>
      <c r="I561">
        <v>1.8552380952381</v>
      </c>
      <c r="J561">
        <v>84.486666666666693</v>
      </c>
      <c r="K561">
        <v>15104.0086918092</v>
      </c>
      <c r="L561">
        <v>1289.1814071904801</v>
      </c>
      <c r="M561">
        <v>1607.7473206227201</v>
      </c>
      <c r="N561">
        <v>0.45668803859122598</v>
      </c>
      <c r="O561">
        <v>0.14607953535631199</v>
      </c>
      <c r="P561">
        <v>8.7956946452646401E-3</v>
      </c>
      <c r="Q561">
        <v>12111.235969581199</v>
      </c>
      <c r="R561">
        <v>88.5919047619048</v>
      </c>
      <c r="S561">
        <v>68897.724117542704</v>
      </c>
      <c r="T561">
        <v>17.054659406696299</v>
      </c>
      <c r="U561">
        <v>14.551909800960001</v>
      </c>
      <c r="V561">
        <v>11.919523809523801</v>
      </c>
      <c r="W561">
        <v>108.15712337102001</v>
      </c>
      <c r="X561">
        <v>0.113902731361521</v>
      </c>
      <c r="Y561">
        <v>0.15415435584886999</v>
      </c>
      <c r="Z561">
        <v>0.29897618725629899</v>
      </c>
      <c r="AA561">
        <v>199.49296321927201</v>
      </c>
      <c r="AB561">
        <v>7.5031723964905401</v>
      </c>
      <c r="AC561">
        <v>1.36816855912095</v>
      </c>
      <c r="AD561">
        <v>3.4904797776640102</v>
      </c>
      <c r="AE561">
        <v>0.92426814004930002</v>
      </c>
      <c r="AF561">
        <v>13.9047619047619</v>
      </c>
      <c r="AG561">
        <v>5.3634095286264803E-2</v>
      </c>
      <c r="AH561">
        <v>46.975000000000001</v>
      </c>
      <c r="AI561">
        <v>4.3431141966051898</v>
      </c>
      <c r="AJ561">
        <v>2669.3719999998598</v>
      </c>
      <c r="AK561">
        <v>0.449309767974505</v>
      </c>
      <c r="AL561">
        <v>19471807.1795238</v>
      </c>
      <c r="AM561">
        <v>1289.1814071904801</v>
      </c>
    </row>
    <row r="562" spans="1:39" ht="15" x14ac:dyDescent="0.25">
      <c r="A562" t="s">
        <v>742</v>
      </c>
      <c r="B562">
        <v>281893.65000000002</v>
      </c>
      <c r="C562">
        <v>0.654212737400655</v>
      </c>
      <c r="D562">
        <v>282609.55</v>
      </c>
      <c r="E562">
        <v>3.59960042111747E-3</v>
      </c>
      <c r="F562">
        <v>0.67282221541690101</v>
      </c>
      <c r="G562">
        <v>40.421052631578902</v>
      </c>
      <c r="H562">
        <v>19.1949623</v>
      </c>
      <c r="I562">
        <v>0.748</v>
      </c>
      <c r="J562">
        <v>8.7965000000000106</v>
      </c>
      <c r="K562">
        <v>16500.5722577915</v>
      </c>
      <c r="L562">
        <v>594.49321625000005</v>
      </c>
      <c r="M562">
        <v>732.67409517782698</v>
      </c>
      <c r="N562">
        <v>0.47824054131921301</v>
      </c>
      <c r="O562">
        <v>0.16972719610911099</v>
      </c>
      <c r="P562">
        <v>5.3968493034086797E-3</v>
      </c>
      <c r="Q562">
        <v>13388.597107584599</v>
      </c>
      <c r="R562">
        <v>48.35</v>
      </c>
      <c r="S562">
        <v>59718.494498448803</v>
      </c>
      <c r="T562">
        <v>14.3185108583247</v>
      </c>
      <c r="U562">
        <v>12.2956197776629</v>
      </c>
      <c r="V562">
        <v>7.1185</v>
      </c>
      <c r="W562">
        <v>83.513832443632793</v>
      </c>
      <c r="X562">
        <v>0.114559342155397</v>
      </c>
      <c r="Y562">
        <v>0.17520539509705099</v>
      </c>
      <c r="Z562">
        <v>0.29505657753411402</v>
      </c>
      <c r="AA562">
        <v>246.92443241987999</v>
      </c>
      <c r="AB562">
        <v>8.4144922064731205</v>
      </c>
      <c r="AC562">
        <v>1.4244182836052199</v>
      </c>
      <c r="AD562">
        <v>3.0467870239361199</v>
      </c>
      <c r="AE562">
        <v>1.20521218007603</v>
      </c>
      <c r="AF562">
        <v>67.349999999999994</v>
      </c>
      <c r="AG562">
        <v>1.9536838087506999E-2</v>
      </c>
      <c r="AH562">
        <v>4.5235000000000003</v>
      </c>
      <c r="AI562">
        <v>4.46351163837772</v>
      </c>
      <c r="AJ562">
        <v>-12133.4185</v>
      </c>
      <c r="AK562">
        <v>0.549922170789783</v>
      </c>
      <c r="AL562">
        <v>9809478.2715000007</v>
      </c>
      <c r="AM562">
        <v>594.49321625000005</v>
      </c>
    </row>
    <row r="563" spans="1:39" ht="15" x14ac:dyDescent="0.25">
      <c r="A563" t="s">
        <v>743</v>
      </c>
      <c r="B563">
        <v>1189740.75</v>
      </c>
      <c r="C563">
        <v>0.54241701862236502</v>
      </c>
      <c r="D563">
        <v>1138051.3500000001</v>
      </c>
      <c r="E563">
        <v>4.4280915113900999E-3</v>
      </c>
      <c r="F563">
        <v>0.67387114865832198</v>
      </c>
      <c r="G563">
        <v>54.473684210526301</v>
      </c>
      <c r="H563">
        <v>40.552399450000003</v>
      </c>
      <c r="I563">
        <v>8.0355000000000008</v>
      </c>
      <c r="J563">
        <v>-5.31200000000001</v>
      </c>
      <c r="K563">
        <v>15315.560454759599</v>
      </c>
      <c r="L563">
        <v>1100.5144656499999</v>
      </c>
      <c r="M563">
        <v>1429.4906488839799</v>
      </c>
      <c r="N563">
        <v>0.56949981450705001</v>
      </c>
      <c r="O563">
        <v>0.17778761316366501</v>
      </c>
      <c r="P563">
        <v>6.5008091427262403E-3</v>
      </c>
      <c r="Q563">
        <v>11790.9101701077</v>
      </c>
      <c r="R563">
        <v>82.424000000000007</v>
      </c>
      <c r="S563">
        <v>62940.950226875699</v>
      </c>
      <c r="T563">
        <v>15.019897117344501</v>
      </c>
      <c r="U563">
        <v>13.351869184339501</v>
      </c>
      <c r="V563">
        <v>11.4825</v>
      </c>
      <c r="W563">
        <v>95.842757731330295</v>
      </c>
      <c r="X563">
        <v>0.114599866081288</v>
      </c>
      <c r="Y563">
        <v>0.189788365394534</v>
      </c>
      <c r="Z563">
        <v>0.308420857838625</v>
      </c>
      <c r="AA563">
        <v>218.32025611593599</v>
      </c>
      <c r="AB563">
        <v>7.3043119814571096</v>
      </c>
      <c r="AC563">
        <v>1.55389299339145</v>
      </c>
      <c r="AD563">
        <v>3.3263993197499802</v>
      </c>
      <c r="AE563">
        <v>1.1705292165674199</v>
      </c>
      <c r="AF563">
        <v>47.65</v>
      </c>
      <c r="AG563">
        <v>3.8812982131136403E-2</v>
      </c>
      <c r="AH563">
        <v>14.1425</v>
      </c>
      <c r="AI563">
        <v>4.1721048735811204</v>
      </c>
      <c r="AJ563">
        <v>-12705.4089999999</v>
      </c>
      <c r="AK563">
        <v>0.51693398959306402</v>
      </c>
      <c r="AL563">
        <v>16854995.829999998</v>
      </c>
      <c r="AM563">
        <v>1100.5144656499999</v>
      </c>
    </row>
    <row r="564" spans="1:39" ht="15" x14ac:dyDescent="0.25">
      <c r="A564" t="s">
        <v>744</v>
      </c>
      <c r="B564">
        <v>1033768.28571429</v>
      </c>
      <c r="C564">
        <v>0.45951784215153402</v>
      </c>
      <c r="D564">
        <v>1047845.8095238101</v>
      </c>
      <c r="E564">
        <v>6.0014688139079899E-3</v>
      </c>
      <c r="F564">
        <v>0.71030445473961601</v>
      </c>
      <c r="G564">
        <v>32.105263157894697</v>
      </c>
      <c r="H564">
        <v>50.257525809523798</v>
      </c>
      <c r="I564">
        <v>1.7195238095238099</v>
      </c>
      <c r="J564">
        <v>22.729047619047599</v>
      </c>
      <c r="K564">
        <v>14537.045161087901</v>
      </c>
      <c r="L564">
        <v>1231.85249642857</v>
      </c>
      <c r="M564">
        <v>1539.7955764788801</v>
      </c>
      <c r="N564">
        <v>0.48347618837949202</v>
      </c>
      <c r="O564">
        <v>0.15011388431567799</v>
      </c>
      <c r="P564">
        <v>6.9672569419032904E-3</v>
      </c>
      <c r="Q564">
        <v>11629.7875159057</v>
      </c>
      <c r="R564">
        <v>84.438571428571393</v>
      </c>
      <c r="S564">
        <v>64941.119224457303</v>
      </c>
      <c r="T564">
        <v>16.355084846126498</v>
      </c>
      <c r="U564">
        <v>14.5887415619131</v>
      </c>
      <c r="V564">
        <v>11.0480952380952</v>
      </c>
      <c r="W564">
        <v>111.499083767941</v>
      </c>
      <c r="X564">
        <v>0.113188843610268</v>
      </c>
      <c r="Y564">
        <v>0.14810158933370099</v>
      </c>
      <c r="Z564">
        <v>0.29474321810721499</v>
      </c>
      <c r="AA564">
        <v>203.15805880194799</v>
      </c>
      <c r="AB564">
        <v>8.5411259988628991</v>
      </c>
      <c r="AC564">
        <v>1.4446860417591101</v>
      </c>
      <c r="AD564">
        <v>3.72578929862871</v>
      </c>
      <c r="AE564">
        <v>1.01181784968766</v>
      </c>
      <c r="AF564">
        <v>26.6666666666667</v>
      </c>
      <c r="AG564">
        <v>4.3746207825848399E-2</v>
      </c>
      <c r="AH564">
        <v>26.643333333333299</v>
      </c>
      <c r="AI564">
        <v>4.2215444970101998</v>
      </c>
      <c r="AJ564">
        <v>-9647.4480952381891</v>
      </c>
      <c r="AK564">
        <v>0.48342578432546102</v>
      </c>
      <c r="AL564">
        <v>17907495.372380901</v>
      </c>
      <c r="AM564">
        <v>1231.85249642857</v>
      </c>
    </row>
    <row r="565" spans="1:39" ht="15" x14ac:dyDescent="0.25">
      <c r="A565" t="s">
        <v>745</v>
      </c>
      <c r="B565">
        <v>441952.25</v>
      </c>
      <c r="C565">
        <v>0.46916375871418903</v>
      </c>
      <c r="D565">
        <v>460600.6</v>
      </c>
      <c r="E565">
        <v>6.4048280066909703E-3</v>
      </c>
      <c r="F565">
        <v>0.69376110522030499</v>
      </c>
      <c r="G565">
        <v>80.650000000000006</v>
      </c>
      <c r="H565">
        <v>33.967961250000002</v>
      </c>
      <c r="I565">
        <v>1.07</v>
      </c>
      <c r="J565">
        <v>30.4725</v>
      </c>
      <c r="K565">
        <v>15542.255529988701</v>
      </c>
      <c r="L565">
        <v>1040.1457031</v>
      </c>
      <c r="M565">
        <v>1285.5825656992199</v>
      </c>
      <c r="N565">
        <v>0.39818124447915099</v>
      </c>
      <c r="O565">
        <v>0.142356680134999</v>
      </c>
      <c r="P565">
        <v>7.9513874598055798E-3</v>
      </c>
      <c r="Q565">
        <v>12575.007422574499</v>
      </c>
      <c r="R565">
        <v>73.986500000000007</v>
      </c>
      <c r="S565">
        <v>63487.634494130703</v>
      </c>
      <c r="T565">
        <v>15.177768917302499</v>
      </c>
      <c r="U565">
        <v>14.058587757226</v>
      </c>
      <c r="V565">
        <v>10.7075</v>
      </c>
      <c r="W565">
        <v>97.141788755545207</v>
      </c>
      <c r="X565">
        <v>0.114491072885664</v>
      </c>
      <c r="Y565">
        <v>0.19216723981212699</v>
      </c>
      <c r="Z565">
        <v>0.31066212785372999</v>
      </c>
      <c r="AA565">
        <v>195.59269378670999</v>
      </c>
      <c r="AB565">
        <v>8.7052107917180503</v>
      </c>
      <c r="AC565">
        <v>1.48506031608558</v>
      </c>
      <c r="AD565">
        <v>3.6277729596563999</v>
      </c>
      <c r="AE565">
        <v>1.3634720409886101</v>
      </c>
      <c r="AF565">
        <v>95.85</v>
      </c>
      <c r="AG565">
        <v>3.02369659592461E-2</v>
      </c>
      <c r="AH565">
        <v>6.3</v>
      </c>
      <c r="AI565">
        <v>4.4887282013259</v>
      </c>
      <c r="AJ565">
        <v>-22907.710500000001</v>
      </c>
      <c r="AK565">
        <v>0.47361340144581898</v>
      </c>
      <c r="AL565">
        <v>16166210.306</v>
      </c>
      <c r="AM565">
        <v>1040.1457031</v>
      </c>
    </row>
    <row r="566" spans="1:39" ht="15" x14ac:dyDescent="0.25">
      <c r="A566" t="s">
        <v>746</v>
      </c>
      <c r="B566">
        <v>342279.15</v>
      </c>
      <c r="C566">
        <v>0.418348019919209</v>
      </c>
      <c r="D566">
        <v>235289.8</v>
      </c>
      <c r="E566">
        <v>1.15483183925594E-2</v>
      </c>
      <c r="F566">
        <v>0.72634060157519098</v>
      </c>
      <c r="G566">
        <v>83.8</v>
      </c>
      <c r="H566">
        <v>45.052082300000002</v>
      </c>
      <c r="I566">
        <v>2.6575000000000002</v>
      </c>
      <c r="J566">
        <v>48.837000000000003</v>
      </c>
      <c r="K566">
        <v>14557.617176616301</v>
      </c>
      <c r="L566">
        <v>1481.2563533499999</v>
      </c>
      <c r="M566">
        <v>1822.05156525398</v>
      </c>
      <c r="N566">
        <v>0.46672738151398502</v>
      </c>
      <c r="O566">
        <v>0.14306857170314899</v>
      </c>
      <c r="P566">
        <v>2.5136256742996298E-3</v>
      </c>
      <c r="Q566">
        <v>11834.770949248201</v>
      </c>
      <c r="R566">
        <v>102.605</v>
      </c>
      <c r="S566">
        <v>65403.229881584703</v>
      </c>
      <c r="T566">
        <v>16.753569514156201</v>
      </c>
      <c r="U566">
        <v>14.4364928936212</v>
      </c>
      <c r="V566">
        <v>13.638999999999999</v>
      </c>
      <c r="W566">
        <v>108.604469048317</v>
      </c>
      <c r="X566">
        <v>0.109636376359166</v>
      </c>
      <c r="Y566">
        <v>0.19596574990722901</v>
      </c>
      <c r="Z566">
        <v>0.31240703372629303</v>
      </c>
      <c r="AA566">
        <v>189.751962490713</v>
      </c>
      <c r="AB566">
        <v>8.3456704953511807</v>
      </c>
      <c r="AC566">
        <v>1.53288226688388</v>
      </c>
      <c r="AD566">
        <v>3.77156905738864</v>
      </c>
      <c r="AE566">
        <v>1.4085920931815701</v>
      </c>
      <c r="AF566">
        <v>133.85</v>
      </c>
      <c r="AG566">
        <v>2.2356618052329798E-2</v>
      </c>
      <c r="AH566">
        <v>7.38</v>
      </c>
      <c r="AI566">
        <v>4.8751834155134004</v>
      </c>
      <c r="AJ566">
        <v>-77456.229000000094</v>
      </c>
      <c r="AK566">
        <v>0.48753077340213802</v>
      </c>
      <c r="AL566">
        <v>21563562.932500001</v>
      </c>
      <c r="AM566">
        <v>1481.2563533499999</v>
      </c>
    </row>
    <row r="567" spans="1:39" ht="15" x14ac:dyDescent="0.25">
      <c r="A567" t="s">
        <v>747</v>
      </c>
      <c r="B567">
        <v>629136.14285714296</v>
      </c>
      <c r="C567">
        <v>0.47527946317542702</v>
      </c>
      <c r="D567">
        <v>644046.14285714296</v>
      </c>
      <c r="E567">
        <v>4.6135818135117097E-3</v>
      </c>
      <c r="F567">
        <v>0.69907594651757499</v>
      </c>
      <c r="G567">
        <v>49.8</v>
      </c>
      <c r="H567">
        <v>24.472792809523799</v>
      </c>
      <c r="I567">
        <v>1.6614285714285699</v>
      </c>
      <c r="J567">
        <v>40.9</v>
      </c>
      <c r="K567">
        <v>15528.3276013949</v>
      </c>
      <c r="L567">
        <v>871.78196052380895</v>
      </c>
      <c r="M567">
        <v>1058.18635854182</v>
      </c>
      <c r="N567">
        <v>0.44449097319562603</v>
      </c>
      <c r="O567">
        <v>0.14858481113161701</v>
      </c>
      <c r="P567">
        <v>8.8994338677302904E-3</v>
      </c>
      <c r="Q567">
        <v>12792.941215623299</v>
      </c>
      <c r="R567">
        <v>64.3857142857143</v>
      </c>
      <c r="S567">
        <v>64878.913268249402</v>
      </c>
      <c r="T567">
        <v>16.027660675985501</v>
      </c>
      <c r="U567">
        <v>13.5399905117965</v>
      </c>
      <c r="V567">
        <v>8.7728571428571396</v>
      </c>
      <c r="W567">
        <v>99.372638392227103</v>
      </c>
      <c r="X567">
        <v>0.120491644648813</v>
      </c>
      <c r="Y567">
        <v>0.17356207938809101</v>
      </c>
      <c r="Z567">
        <v>0.29742044928327299</v>
      </c>
      <c r="AA567">
        <v>191.13199872971899</v>
      </c>
      <c r="AB567">
        <v>8.6155142015138608</v>
      </c>
      <c r="AC567">
        <v>1.41369330811567</v>
      </c>
      <c r="AD567">
        <v>3.7509334652516899</v>
      </c>
      <c r="AE567">
        <v>1.0457396333711</v>
      </c>
      <c r="AF567">
        <v>39.380952380952401</v>
      </c>
      <c r="AG567">
        <v>3.0200213931784101E-2</v>
      </c>
      <c r="AH567">
        <v>12.322857142857099</v>
      </c>
      <c r="AI567">
        <v>4.5937816300167604</v>
      </c>
      <c r="AJ567">
        <v>-23141.1885714286</v>
      </c>
      <c r="AK567">
        <v>0.452874634238493</v>
      </c>
      <c r="AL567">
        <v>13537315.880000001</v>
      </c>
      <c r="AM567">
        <v>871.78196052380895</v>
      </c>
    </row>
    <row r="568" spans="1:39" ht="15" x14ac:dyDescent="0.25">
      <c r="A568" t="s">
        <v>748</v>
      </c>
      <c r="B568">
        <v>689608.35</v>
      </c>
      <c r="C568">
        <v>0.45731538684861101</v>
      </c>
      <c r="D568">
        <v>590496.19999999995</v>
      </c>
      <c r="E568">
        <v>6.9831889584996499E-3</v>
      </c>
      <c r="F568">
        <v>0.69316150616983596</v>
      </c>
      <c r="G568">
        <v>82.526315789473699</v>
      </c>
      <c r="H568">
        <v>31.529218849999999</v>
      </c>
      <c r="I568">
        <v>1.7004999999999999</v>
      </c>
      <c r="J568">
        <v>101.64100000000001</v>
      </c>
      <c r="K568">
        <v>14367.7906502354</v>
      </c>
      <c r="L568">
        <v>1288.5772846499999</v>
      </c>
      <c r="M568">
        <v>1544.4037155812</v>
      </c>
      <c r="N568">
        <v>0.36432202522296703</v>
      </c>
      <c r="O568">
        <v>0.14019224108786599</v>
      </c>
      <c r="P568">
        <v>2.0433278091776699E-3</v>
      </c>
      <c r="Q568">
        <v>11987.803756048799</v>
      </c>
      <c r="R568">
        <v>87.165499999999994</v>
      </c>
      <c r="S568">
        <v>64333.9944186633</v>
      </c>
      <c r="T568">
        <v>15.5692332402155</v>
      </c>
      <c r="U568">
        <v>14.783111261336201</v>
      </c>
      <c r="V568">
        <v>12.230499999999999</v>
      </c>
      <c r="W568">
        <v>105.357694669065</v>
      </c>
      <c r="X568">
        <v>0.11579077280118399</v>
      </c>
      <c r="Y568">
        <v>0.173519099434472</v>
      </c>
      <c r="Z568">
        <v>0.29439656361112498</v>
      </c>
      <c r="AA568">
        <v>173.15340931266201</v>
      </c>
      <c r="AB568">
        <v>8.7424930021327008</v>
      </c>
      <c r="AC568">
        <v>1.5540014713953001</v>
      </c>
      <c r="AD568">
        <v>3.7037441833834501</v>
      </c>
      <c r="AE568">
        <v>1.25711145035008</v>
      </c>
      <c r="AF568">
        <v>92.4</v>
      </c>
      <c r="AG568">
        <v>3.06954024588325E-2</v>
      </c>
      <c r="AH568">
        <v>8.9164999999999992</v>
      </c>
      <c r="AI568">
        <v>4.52671502515879</v>
      </c>
      <c r="AJ568">
        <v>-47212.050000000301</v>
      </c>
      <c r="AK568">
        <v>0.50362973262376198</v>
      </c>
      <c r="AL568">
        <v>18514008.662500001</v>
      </c>
      <c r="AM568">
        <v>1288.5772846499999</v>
      </c>
    </row>
    <row r="569" spans="1:39" ht="15" x14ac:dyDescent="0.25">
      <c r="A569" t="s">
        <v>749</v>
      </c>
      <c r="B569">
        <v>524847</v>
      </c>
      <c r="C569">
        <v>0.51883064429645898</v>
      </c>
      <c r="D569">
        <v>537974.85</v>
      </c>
      <c r="E569">
        <v>1.21549029830454E-3</v>
      </c>
      <c r="F569">
        <v>0.71748200378732896</v>
      </c>
      <c r="G569">
        <v>87.1</v>
      </c>
      <c r="H569">
        <v>22.361501749999999</v>
      </c>
      <c r="I569">
        <v>1.1085</v>
      </c>
      <c r="J569">
        <v>76.349999999999994</v>
      </c>
      <c r="K569">
        <v>13852.1149147224</v>
      </c>
      <c r="L569">
        <v>1322.1043125000001</v>
      </c>
      <c r="M569">
        <v>1538.88103435977</v>
      </c>
      <c r="N569">
        <v>0.246437662799772</v>
      </c>
      <c r="O569">
        <v>0.123453445168306</v>
      </c>
      <c r="P569">
        <v>1.19462252718429E-2</v>
      </c>
      <c r="Q569">
        <v>11900.8165394794</v>
      </c>
      <c r="R569">
        <v>84.445499999999996</v>
      </c>
      <c r="S569">
        <v>67982.391980626606</v>
      </c>
      <c r="T569">
        <v>16.430123570823799</v>
      </c>
      <c r="U569">
        <v>15.656302733715799</v>
      </c>
      <c r="V569">
        <v>9.9049999999999994</v>
      </c>
      <c r="W569">
        <v>133.47847677940399</v>
      </c>
      <c r="X569">
        <v>0.110330817673632</v>
      </c>
      <c r="Y569">
        <v>0.17916490646820599</v>
      </c>
      <c r="Z569">
        <v>0.29587877787044198</v>
      </c>
      <c r="AA569">
        <v>178.95479030138901</v>
      </c>
      <c r="AB569">
        <v>7.46763709710482</v>
      </c>
      <c r="AC569">
        <v>1.3784264988256401</v>
      </c>
      <c r="AD569">
        <v>3.0978693465552598</v>
      </c>
      <c r="AE569">
        <v>1.2467654144222899</v>
      </c>
      <c r="AF569">
        <v>85</v>
      </c>
      <c r="AG569">
        <v>4.4647751256621002E-2</v>
      </c>
      <c r="AH569">
        <v>9.4420000000000002</v>
      </c>
      <c r="AI569">
        <v>4.6011557206829599</v>
      </c>
      <c r="AJ569">
        <v>-8789.1689999998798</v>
      </c>
      <c r="AK569">
        <v>0.475839281907392</v>
      </c>
      <c r="AL569">
        <v>18313940.866</v>
      </c>
      <c r="AM569">
        <v>1322.1043125000001</v>
      </c>
    </row>
    <row r="570" spans="1:39" ht="15" x14ac:dyDescent="0.25">
      <c r="A570" t="s">
        <v>750</v>
      </c>
      <c r="B570">
        <v>529073</v>
      </c>
      <c r="C570">
        <v>0.51691057090033199</v>
      </c>
      <c r="D570">
        <v>476905.95</v>
      </c>
      <c r="E570">
        <v>8.2705152603249395E-3</v>
      </c>
      <c r="F570">
        <v>0.68554093116279502</v>
      </c>
      <c r="G570">
        <v>90.8</v>
      </c>
      <c r="H570">
        <v>35.630879999999998</v>
      </c>
      <c r="I570">
        <v>3.6579999999999999</v>
      </c>
      <c r="J570">
        <v>29.430499999999999</v>
      </c>
      <c r="K570">
        <v>14628.160544583499</v>
      </c>
      <c r="L570">
        <v>1366.0488797</v>
      </c>
      <c r="M570">
        <v>1683.46611658853</v>
      </c>
      <c r="N570">
        <v>0.41660048048572002</v>
      </c>
      <c r="O570">
        <v>0.14899354380693799</v>
      </c>
      <c r="P570">
        <v>1.1512760805055401E-3</v>
      </c>
      <c r="Q570">
        <v>11870.023475431901</v>
      </c>
      <c r="R570">
        <v>90.709000000000003</v>
      </c>
      <c r="S570">
        <v>64668.660529826098</v>
      </c>
      <c r="T570">
        <v>15.910218390677899</v>
      </c>
      <c r="U570">
        <v>15.059684041274799</v>
      </c>
      <c r="V570">
        <v>13.141</v>
      </c>
      <c r="W570">
        <v>103.953190754128</v>
      </c>
      <c r="X570">
        <v>0.112819196478987</v>
      </c>
      <c r="Y570">
        <v>0.185224388390968</v>
      </c>
      <c r="Z570">
        <v>0.30236679864294702</v>
      </c>
      <c r="AA570">
        <v>174.99911866440701</v>
      </c>
      <c r="AB570">
        <v>8.6679477623256496</v>
      </c>
      <c r="AC570">
        <v>1.5157358453944201</v>
      </c>
      <c r="AD570">
        <v>3.6219168182864898</v>
      </c>
      <c r="AE570">
        <v>1.47497902538412</v>
      </c>
      <c r="AF570">
        <v>146.6</v>
      </c>
      <c r="AG570">
        <v>1.4321045673242201E-2</v>
      </c>
      <c r="AH570">
        <v>6.1310000000000002</v>
      </c>
      <c r="AI570">
        <v>4.59437788317278</v>
      </c>
      <c r="AJ570">
        <v>-15464.907999999899</v>
      </c>
      <c r="AK570">
        <v>0.48498040903919798</v>
      </c>
      <c r="AL570">
        <v>19982782.324000001</v>
      </c>
      <c r="AM570">
        <v>1366.0488797</v>
      </c>
    </row>
    <row r="571" spans="1:39" ht="15" x14ac:dyDescent="0.25">
      <c r="A571" t="s">
        <v>751</v>
      </c>
      <c r="B571">
        <v>586543.1</v>
      </c>
      <c r="C571">
        <v>0.54773427559072696</v>
      </c>
      <c r="D571">
        <v>593597.85</v>
      </c>
      <c r="E571">
        <v>1.17436120187982E-3</v>
      </c>
      <c r="F571">
        <v>0.67382494565241302</v>
      </c>
      <c r="G571">
        <v>51.4</v>
      </c>
      <c r="H571">
        <v>16.994581549999999</v>
      </c>
      <c r="I571">
        <v>1.478</v>
      </c>
      <c r="J571">
        <v>45.862000000000002</v>
      </c>
      <c r="K571">
        <v>15428.154963580901</v>
      </c>
      <c r="L571">
        <v>852.39423524999995</v>
      </c>
      <c r="M571">
        <v>1019.6100238049301</v>
      </c>
      <c r="N571">
        <v>0.37509797395125</v>
      </c>
      <c r="O571">
        <v>0.14815942515491101</v>
      </c>
      <c r="P571">
        <v>3.7231362775103898E-3</v>
      </c>
      <c r="Q571">
        <v>12897.941413349599</v>
      </c>
      <c r="R571">
        <v>63.389499999999998</v>
      </c>
      <c r="S571">
        <v>64846.102012162897</v>
      </c>
      <c r="T571">
        <v>15.9561126053999</v>
      </c>
      <c r="U571">
        <v>13.4469310414185</v>
      </c>
      <c r="V571">
        <v>9.6054999999999993</v>
      </c>
      <c r="W571">
        <v>88.740225417729405</v>
      </c>
      <c r="X571">
        <v>0.116575122146239</v>
      </c>
      <c r="Y571">
        <v>0.17790318892641699</v>
      </c>
      <c r="Z571">
        <v>0.30010874350104499</v>
      </c>
      <c r="AA571">
        <v>202.407164273463</v>
      </c>
      <c r="AB571">
        <v>8.4582019779668194</v>
      </c>
      <c r="AC571">
        <v>1.3292033446801099</v>
      </c>
      <c r="AD571">
        <v>3.10614692631514</v>
      </c>
      <c r="AE571">
        <v>1.3064470665953101</v>
      </c>
      <c r="AF571">
        <v>110.8</v>
      </c>
      <c r="AG571">
        <v>1.7476003939662602E-2</v>
      </c>
      <c r="AH571">
        <v>4.2619999999999996</v>
      </c>
      <c r="AI571">
        <v>4.6231420898484901</v>
      </c>
      <c r="AJ571">
        <v>-17969.942999999999</v>
      </c>
      <c r="AK571">
        <v>0.50911529723938798</v>
      </c>
      <c r="AL571">
        <v>13150870.351500001</v>
      </c>
      <c r="AM571">
        <v>852.39423524999995</v>
      </c>
    </row>
    <row r="572" spans="1:39" ht="15" x14ac:dyDescent="0.25">
      <c r="A572" t="s">
        <v>752</v>
      </c>
      <c r="B572">
        <v>663474.1</v>
      </c>
      <c r="C572">
        <v>0.656806738867869</v>
      </c>
      <c r="D572">
        <v>715097</v>
      </c>
      <c r="E572">
        <v>3.8918518317199498E-3</v>
      </c>
      <c r="F572">
        <v>0.65031716680027396</v>
      </c>
      <c r="G572">
        <v>45.5</v>
      </c>
      <c r="H572">
        <v>19.260339949999999</v>
      </c>
      <c r="I572">
        <v>0.75600000000000001</v>
      </c>
      <c r="J572">
        <v>57.464500000000001</v>
      </c>
      <c r="K572">
        <v>16043.2465567116</v>
      </c>
      <c r="L572">
        <v>823.96490979999999</v>
      </c>
      <c r="M572">
        <v>987.32960108998395</v>
      </c>
      <c r="N572">
        <v>0.36621367950395201</v>
      </c>
      <c r="O572">
        <v>0.13394445283694001</v>
      </c>
      <c r="P572">
        <v>3.2404841131500302E-3</v>
      </c>
      <c r="Q572">
        <v>13388.712530654901</v>
      </c>
      <c r="R572">
        <v>62.131500000000003</v>
      </c>
      <c r="S572">
        <v>64164.122385585397</v>
      </c>
      <c r="T572">
        <v>15.913023184697</v>
      </c>
      <c r="U572">
        <v>13.2616291221039</v>
      </c>
      <c r="V572">
        <v>8.4730000000000008</v>
      </c>
      <c r="W572">
        <v>97.245947102561104</v>
      </c>
      <c r="X572">
        <v>0.115312868471246</v>
      </c>
      <c r="Y572">
        <v>0.18586070908403701</v>
      </c>
      <c r="Z572">
        <v>0.304443454961079</v>
      </c>
      <c r="AA572">
        <v>214.68268599318901</v>
      </c>
      <c r="AB572">
        <v>9.7524961303853797</v>
      </c>
      <c r="AC572">
        <v>1.3548246971298701</v>
      </c>
      <c r="AD572">
        <v>3.3971690532587902</v>
      </c>
      <c r="AE572">
        <v>1.4421935638843799</v>
      </c>
      <c r="AF572">
        <v>115.35</v>
      </c>
      <c r="AG572">
        <v>2.0852831690347899E-2</v>
      </c>
      <c r="AH572">
        <v>4.1044999999999998</v>
      </c>
      <c r="AI572">
        <v>4.5731868890634502</v>
      </c>
      <c r="AJ572">
        <v>-26126.625</v>
      </c>
      <c r="AK572">
        <v>0.529789956030156</v>
      </c>
      <c r="AL572">
        <v>13219072.202</v>
      </c>
      <c r="AM572">
        <v>823.96490979999999</v>
      </c>
    </row>
    <row r="573" spans="1:39" ht="15" x14ac:dyDescent="0.25">
      <c r="A573" t="s">
        <v>753</v>
      </c>
      <c r="B573">
        <v>100743.75</v>
      </c>
      <c r="C573">
        <v>0.436199384118238</v>
      </c>
      <c r="D573">
        <v>177135.95</v>
      </c>
      <c r="E573">
        <v>8.7940968264078202E-3</v>
      </c>
      <c r="F573">
        <v>0.74216145971986103</v>
      </c>
      <c r="G573">
        <v>54</v>
      </c>
      <c r="H573">
        <v>29.705251449999999</v>
      </c>
      <c r="I573">
        <v>5.2024999999999997</v>
      </c>
      <c r="J573">
        <v>-12.428000000000001</v>
      </c>
      <c r="K573">
        <v>17362.546141256698</v>
      </c>
      <c r="L573">
        <v>1147.3605465999999</v>
      </c>
      <c r="M573">
        <v>1613.84458432168</v>
      </c>
      <c r="N573">
        <v>0.93975818843098402</v>
      </c>
      <c r="O573">
        <v>0.19153513274551701</v>
      </c>
      <c r="P573">
        <v>6.7121019829565701E-4</v>
      </c>
      <c r="Q573">
        <v>12343.8778582097</v>
      </c>
      <c r="R573">
        <v>88.669499999999999</v>
      </c>
      <c r="S573">
        <v>64698.159158447903</v>
      </c>
      <c r="T573">
        <v>14.983731722858501</v>
      </c>
      <c r="U573">
        <v>12.9397430525716</v>
      </c>
      <c r="V573">
        <v>12.125999999999999</v>
      </c>
      <c r="W573">
        <v>94.619870245752907</v>
      </c>
      <c r="X573">
        <v>0.10439487729682401</v>
      </c>
      <c r="Y573">
        <v>0.189358512302747</v>
      </c>
      <c r="Z573">
        <v>0.297413604363722</v>
      </c>
      <c r="AA573">
        <v>220.79986169188001</v>
      </c>
      <c r="AB573">
        <v>8.9301587628023604</v>
      </c>
      <c r="AC573">
        <v>1.4509797737835799</v>
      </c>
      <c r="AD573">
        <v>4.2270179529603</v>
      </c>
      <c r="AE573">
        <v>1.32311263472187</v>
      </c>
      <c r="AF573">
        <v>146.25</v>
      </c>
      <c r="AG573">
        <v>1.5745151803000401E-2</v>
      </c>
      <c r="AH573">
        <v>5.0819999999999999</v>
      </c>
      <c r="AI573">
        <v>3.84478651084991</v>
      </c>
      <c r="AJ573">
        <v>-131979.43</v>
      </c>
      <c r="AK573">
        <v>0.64765023996628102</v>
      </c>
      <c r="AL573">
        <v>19921100.431000002</v>
      </c>
      <c r="AM573">
        <v>1147.3605465999999</v>
      </c>
    </row>
    <row r="574" spans="1:39" ht="15" x14ac:dyDescent="0.25">
      <c r="A574" t="s">
        <v>755</v>
      </c>
      <c r="B574">
        <v>395631.55</v>
      </c>
      <c r="C574">
        <v>0.347841080515992</v>
      </c>
      <c r="D574">
        <v>7003.05</v>
      </c>
      <c r="E574">
        <v>6.2363195371772703E-3</v>
      </c>
      <c r="F574">
        <v>0.74800253302443798</v>
      </c>
      <c r="G574">
        <v>65.4375</v>
      </c>
      <c r="H574">
        <v>56.042577047619098</v>
      </c>
      <c r="I574">
        <v>2.4804761904761898</v>
      </c>
      <c r="J574">
        <v>76.488095238095198</v>
      </c>
      <c r="K574">
        <v>13784.3154626083</v>
      </c>
      <c r="L574">
        <v>1750.8199384285699</v>
      </c>
      <c r="M574">
        <v>2186.4187668680402</v>
      </c>
      <c r="N574">
        <v>0.44200667770134999</v>
      </c>
      <c r="O574">
        <v>0.155103674864432</v>
      </c>
      <c r="P574">
        <v>7.5654514750402302E-3</v>
      </c>
      <c r="Q574">
        <v>11038.0750088853</v>
      </c>
      <c r="R574">
        <v>113.90333333333299</v>
      </c>
      <c r="S574">
        <v>68738.496293849807</v>
      </c>
      <c r="T574">
        <v>16.845947064553499</v>
      </c>
      <c r="U574">
        <v>15.371103612085401</v>
      </c>
      <c r="V574">
        <v>14.2852380952381</v>
      </c>
      <c r="W574">
        <v>122.56148107270199</v>
      </c>
      <c r="X574">
        <v>0.110513899367947</v>
      </c>
      <c r="Y574">
        <v>0.15478479365578901</v>
      </c>
      <c r="Z574">
        <v>0.29024758719867899</v>
      </c>
      <c r="AA574">
        <v>181.32619856640699</v>
      </c>
      <c r="AB574">
        <v>7.8851223559516797</v>
      </c>
      <c r="AC574">
        <v>1.4139670624551901</v>
      </c>
      <c r="AD574">
        <v>3.7042935954857299</v>
      </c>
      <c r="AE574">
        <v>0.97900010749405197</v>
      </c>
      <c r="AF574">
        <v>28.904761904761902</v>
      </c>
      <c r="AG574">
        <v>3.87804718734691E-2</v>
      </c>
      <c r="AH574">
        <v>35.599523809523802</v>
      </c>
      <c r="AI574">
        <v>3.9984005989271401</v>
      </c>
      <c r="AJ574">
        <v>27478.052857142899</v>
      </c>
      <c r="AK574">
        <v>0.49104324665730398</v>
      </c>
      <c r="AL574">
        <v>24133854.349523801</v>
      </c>
      <c r="AM574">
        <v>1750.8199384285699</v>
      </c>
    </row>
    <row r="575" spans="1:39" ht="15" x14ac:dyDescent="0.25">
      <c r="A575" t="s">
        <v>756</v>
      </c>
      <c r="B575">
        <v>2892713.3</v>
      </c>
      <c r="C575">
        <v>0.38962180154295001</v>
      </c>
      <c r="D575">
        <v>2496378.6</v>
      </c>
      <c r="E575">
        <v>3.1295030652006301E-3</v>
      </c>
      <c r="F575">
        <v>0.78368557272165695</v>
      </c>
      <c r="G575">
        <v>98.2</v>
      </c>
      <c r="H575">
        <v>56.2089316</v>
      </c>
      <c r="I575">
        <v>4.04</v>
      </c>
      <c r="J575">
        <v>-22.0275</v>
      </c>
      <c r="K575">
        <v>15514.083780151201</v>
      </c>
      <c r="L575">
        <v>3996.6578660499999</v>
      </c>
      <c r="M575">
        <v>4763.4260065892904</v>
      </c>
      <c r="N575">
        <v>0.13330575576051401</v>
      </c>
      <c r="O575">
        <v>0.106906646883507</v>
      </c>
      <c r="P575">
        <v>2.3677201432186899E-2</v>
      </c>
      <c r="Q575">
        <v>13016.783484980901</v>
      </c>
      <c r="R575">
        <v>252.84200000000001</v>
      </c>
      <c r="S575">
        <v>82903.844485884503</v>
      </c>
      <c r="T575">
        <v>16.527317455169602</v>
      </c>
      <c r="U575">
        <v>15.8069381908465</v>
      </c>
      <c r="V575">
        <v>25.950500000000002</v>
      </c>
      <c r="W575">
        <v>154.01082314598901</v>
      </c>
      <c r="X575">
        <v>0.117018537051038</v>
      </c>
      <c r="Y575">
        <v>0.14920035449171901</v>
      </c>
      <c r="Z575">
        <v>0.27174909700866701</v>
      </c>
      <c r="AA575">
        <v>177.60085396089301</v>
      </c>
      <c r="AB575">
        <v>7.7429745832633898</v>
      </c>
      <c r="AC575">
        <v>1.26608249871427</v>
      </c>
      <c r="AD575">
        <v>3.3395383827091201</v>
      </c>
      <c r="AE575">
        <v>1.0228686135693801</v>
      </c>
      <c r="AF575">
        <v>29.15</v>
      </c>
      <c r="AG575">
        <v>7.5261765750629706E-2</v>
      </c>
      <c r="AH575">
        <v>97.339500000000001</v>
      </c>
      <c r="AI575">
        <v>5.4550433949713097</v>
      </c>
      <c r="AJ575">
        <v>168407.1955</v>
      </c>
      <c r="AK575">
        <v>0.373336309989096</v>
      </c>
      <c r="AL575">
        <v>62004484.9745</v>
      </c>
      <c r="AM575">
        <v>3996.6578660499999</v>
      </c>
    </row>
    <row r="576" spans="1:39" ht="15" x14ac:dyDescent="0.25">
      <c r="A576" t="s">
        <v>757</v>
      </c>
      <c r="B576">
        <v>2350015.85</v>
      </c>
      <c r="C576">
        <v>0.37295270586153001</v>
      </c>
      <c r="D576">
        <v>2169445.5</v>
      </c>
      <c r="E576">
        <v>1.3645408878646299E-3</v>
      </c>
      <c r="F576">
        <v>0.79164103582046896</v>
      </c>
      <c r="G576">
        <v>154.5</v>
      </c>
      <c r="H576">
        <v>98.177717200000004</v>
      </c>
      <c r="I576">
        <v>13.7745</v>
      </c>
      <c r="J576">
        <v>-18.803000000000001</v>
      </c>
      <c r="K576">
        <v>15031.197094101701</v>
      </c>
      <c r="L576">
        <v>5146.3513389</v>
      </c>
      <c r="M576">
        <v>6247.2592935042903</v>
      </c>
      <c r="N576">
        <v>0.212915507772971</v>
      </c>
      <c r="O576">
        <v>0.119449647355673</v>
      </c>
      <c r="P576">
        <v>2.7200870593868401E-2</v>
      </c>
      <c r="Q576">
        <v>12382.361233338301</v>
      </c>
      <c r="R576">
        <v>319.09050000000002</v>
      </c>
      <c r="S576">
        <v>81171.808173543206</v>
      </c>
      <c r="T576">
        <v>15.847384989524899</v>
      </c>
      <c r="U576">
        <v>16.128187266308501</v>
      </c>
      <c r="V576">
        <v>33.792000000000002</v>
      </c>
      <c r="W576">
        <v>152.29496149680401</v>
      </c>
      <c r="X576">
        <v>0.116854520941661</v>
      </c>
      <c r="Y576">
        <v>0.158923075131254</v>
      </c>
      <c r="Z576">
        <v>0.28353171093131502</v>
      </c>
      <c r="AA576">
        <v>162.84614959442899</v>
      </c>
      <c r="AB576">
        <v>8.4400687990826508</v>
      </c>
      <c r="AC576">
        <v>1.28775766931742</v>
      </c>
      <c r="AD576">
        <v>3.87827684835338</v>
      </c>
      <c r="AE576">
        <v>0.94234131819159705</v>
      </c>
      <c r="AF576">
        <v>26.15</v>
      </c>
      <c r="AG576">
        <v>9.5198268874862699E-2</v>
      </c>
      <c r="AH576">
        <v>114.2345</v>
      </c>
      <c r="AI576">
        <v>4.6125837367593396</v>
      </c>
      <c r="AJ576">
        <v>255877.39749999999</v>
      </c>
      <c r="AK576">
        <v>0.421617854713917</v>
      </c>
      <c r="AL576">
        <v>77355821.2905</v>
      </c>
      <c r="AM576">
        <v>5146.3513389</v>
      </c>
    </row>
    <row r="577" spans="1:39" ht="15" x14ac:dyDescent="0.25">
      <c r="A577" t="s">
        <v>758</v>
      </c>
      <c r="B577">
        <v>845631.5</v>
      </c>
      <c r="C577">
        <v>0.436647734731332</v>
      </c>
      <c r="D577">
        <v>411199.6</v>
      </c>
      <c r="E577">
        <v>1.9196241693262301E-3</v>
      </c>
      <c r="F577">
        <v>0.76773704641972895</v>
      </c>
      <c r="G577">
        <v>158.52631578947401</v>
      </c>
      <c r="H577">
        <v>80.446243749999994</v>
      </c>
      <c r="I577">
        <v>7.7359999999999998</v>
      </c>
      <c r="J577">
        <v>-36.393999999999998</v>
      </c>
      <c r="K577">
        <v>13701.322630716801</v>
      </c>
      <c r="L577">
        <v>3656.2380705999999</v>
      </c>
      <c r="M577">
        <v>4442.7869666496099</v>
      </c>
      <c r="N577">
        <v>0.25273876327433897</v>
      </c>
      <c r="O577">
        <v>0.13753799410482001</v>
      </c>
      <c r="P577">
        <v>1.9996368654955299E-2</v>
      </c>
      <c r="Q577">
        <v>11275.6469747587</v>
      </c>
      <c r="R577">
        <v>220.0855</v>
      </c>
      <c r="S577">
        <v>74713.269565691502</v>
      </c>
      <c r="T577">
        <v>15.178873665007499</v>
      </c>
      <c r="U577">
        <v>16.612807616131001</v>
      </c>
      <c r="V577">
        <v>24.581499999999998</v>
      </c>
      <c r="W577">
        <v>148.739420726969</v>
      </c>
      <c r="X577">
        <v>0.12043223477764201</v>
      </c>
      <c r="Y577">
        <v>0.156511344479146</v>
      </c>
      <c r="Z577">
        <v>0.28221096136618501</v>
      </c>
      <c r="AA577">
        <v>170.01234274057899</v>
      </c>
      <c r="AB577">
        <v>7.6019690258581996</v>
      </c>
      <c r="AC577">
        <v>1.2007790035997099</v>
      </c>
      <c r="AD577">
        <v>2.9003568589150399</v>
      </c>
      <c r="AE577">
        <v>1.09275633993277</v>
      </c>
      <c r="AF577">
        <v>64.95</v>
      </c>
      <c r="AG577">
        <v>7.5524917152931997E-2</v>
      </c>
      <c r="AH577">
        <v>40.631999999999998</v>
      </c>
      <c r="AI577">
        <v>4.7653753923612001</v>
      </c>
      <c r="AJ577">
        <v>94969.4369999997</v>
      </c>
      <c r="AK577">
        <v>0.40651786957275499</v>
      </c>
      <c r="AL577">
        <v>50095297.420000002</v>
      </c>
      <c r="AM577">
        <v>3656.2380705999999</v>
      </c>
    </row>
    <row r="578" spans="1:39" ht="15" x14ac:dyDescent="0.25">
      <c r="A578" t="s">
        <v>759</v>
      </c>
      <c r="B578">
        <v>3783996.35</v>
      </c>
      <c r="C578">
        <v>0.42272413208531101</v>
      </c>
      <c r="D578">
        <v>2966116.5</v>
      </c>
      <c r="E578">
        <v>2.5721053721969702E-3</v>
      </c>
      <c r="F578">
        <v>0.79647172946551903</v>
      </c>
      <c r="G578">
        <v>201.85</v>
      </c>
      <c r="H578">
        <v>128.28990150000001</v>
      </c>
      <c r="I578">
        <v>5.9610000000000003</v>
      </c>
      <c r="J578">
        <v>-22.393999999999998</v>
      </c>
      <c r="K578">
        <v>15281.8072593294</v>
      </c>
      <c r="L578">
        <v>8160.9216543000002</v>
      </c>
      <c r="M578">
        <v>10094.048521615399</v>
      </c>
      <c r="N578">
        <v>0.22001320254728099</v>
      </c>
      <c r="O578">
        <v>0.134910537674367</v>
      </c>
      <c r="P578">
        <v>6.3636741167140395E-2</v>
      </c>
      <c r="Q578">
        <v>12355.1646806966</v>
      </c>
      <c r="R578">
        <v>498.25450000000001</v>
      </c>
      <c r="S578">
        <v>84790.064782154499</v>
      </c>
      <c r="T578">
        <v>15.080144785446</v>
      </c>
      <c r="U578">
        <v>16.379022476063898</v>
      </c>
      <c r="V578">
        <v>48.94</v>
      </c>
      <c r="W578">
        <v>166.753609609726</v>
      </c>
      <c r="X578">
        <v>0.11552299288139201</v>
      </c>
      <c r="Y578">
        <v>0.151531715772312</v>
      </c>
      <c r="Z578">
        <v>0.27334672015504702</v>
      </c>
      <c r="AA578">
        <v>155.45568916613001</v>
      </c>
      <c r="AB578">
        <v>7.3959693789920502</v>
      </c>
      <c r="AC578">
        <v>1.3546818505674101</v>
      </c>
      <c r="AD578">
        <v>3.6955152815758501</v>
      </c>
      <c r="AE578">
        <v>0.94832609216598795</v>
      </c>
      <c r="AF578">
        <v>33.65</v>
      </c>
      <c r="AG578">
        <v>7.0953972630820594E-2</v>
      </c>
      <c r="AH578">
        <v>136.16499999999999</v>
      </c>
      <c r="AI578">
        <v>4.86637343146087</v>
      </c>
      <c r="AJ578">
        <v>210441.44199999899</v>
      </c>
      <c r="AK578">
        <v>0.40792128047903098</v>
      </c>
      <c r="AL578">
        <v>124713631.77949999</v>
      </c>
      <c r="AM578">
        <v>8160.9216543000002</v>
      </c>
    </row>
    <row r="579" spans="1:39" ht="15" x14ac:dyDescent="0.25">
      <c r="A579" t="s">
        <v>760</v>
      </c>
      <c r="B579">
        <v>1052518.5</v>
      </c>
      <c r="C579">
        <v>0.51252068035951204</v>
      </c>
      <c r="D579">
        <v>765163.1</v>
      </c>
      <c r="E579">
        <v>1.15727092136651E-3</v>
      </c>
      <c r="F579">
        <v>0.69844439038288597</v>
      </c>
      <c r="G579">
        <v>91.578947368421098</v>
      </c>
      <c r="H579">
        <v>38.857061700000003</v>
      </c>
      <c r="I579">
        <v>1.8460000000000001</v>
      </c>
      <c r="J579">
        <v>42.330500000000001</v>
      </c>
      <c r="K579">
        <v>14024.5675740079</v>
      </c>
      <c r="L579">
        <v>1655.3021021500001</v>
      </c>
      <c r="M579">
        <v>1924.39397364146</v>
      </c>
      <c r="N579">
        <v>0.24610013961855301</v>
      </c>
      <c r="O579">
        <v>0.114008279579227</v>
      </c>
      <c r="P579">
        <v>2.2313650603128999E-2</v>
      </c>
      <c r="Q579">
        <v>12063.484143567201</v>
      </c>
      <c r="R579">
        <v>105.0035</v>
      </c>
      <c r="S579">
        <v>69244.936073559496</v>
      </c>
      <c r="T579">
        <v>16.277076478403099</v>
      </c>
      <c r="U579">
        <v>15.764256450023099</v>
      </c>
      <c r="V579">
        <v>13.403</v>
      </c>
      <c r="W579">
        <v>123.502357841528</v>
      </c>
      <c r="X579">
        <v>0.111276415043921</v>
      </c>
      <c r="Y579">
        <v>0.17078379995565099</v>
      </c>
      <c r="Z579">
        <v>0.28623678608704101</v>
      </c>
      <c r="AA579">
        <v>174.83639368554</v>
      </c>
      <c r="AB579">
        <v>8.5269278650951996</v>
      </c>
      <c r="AC579">
        <v>1.4035528021864001</v>
      </c>
      <c r="AD579">
        <v>3.3527033100955901</v>
      </c>
      <c r="AE579">
        <v>1.2176705582953999</v>
      </c>
      <c r="AF579">
        <v>60.45</v>
      </c>
      <c r="AG579">
        <v>4.9371402943088498E-2</v>
      </c>
      <c r="AH579">
        <v>18.8535</v>
      </c>
      <c r="AI579">
        <v>5.06927419399298</v>
      </c>
      <c r="AJ579">
        <v>-11586.058000000001</v>
      </c>
      <c r="AK579">
        <v>0.44619800762693101</v>
      </c>
      <c r="AL579">
        <v>23214896.186999999</v>
      </c>
      <c r="AM579">
        <v>1655.3021021500001</v>
      </c>
    </row>
    <row r="580" spans="1:39" ht="15" x14ac:dyDescent="0.25">
      <c r="A580" t="s">
        <v>761</v>
      </c>
      <c r="B580">
        <v>622895.69999999995</v>
      </c>
      <c r="C580">
        <v>0.58437760434554997</v>
      </c>
      <c r="D580">
        <v>647306.44999999995</v>
      </c>
      <c r="E580">
        <v>6.3038574749647198E-3</v>
      </c>
      <c r="F580">
        <v>0.68802824472822999</v>
      </c>
      <c r="G580">
        <v>51.35</v>
      </c>
      <c r="H580">
        <v>23.306239300000001</v>
      </c>
      <c r="I580">
        <v>1.4775</v>
      </c>
      <c r="J580">
        <v>33.455500000000001</v>
      </c>
      <c r="K580">
        <v>16261.597514818801</v>
      </c>
      <c r="L580">
        <v>850.46159384999999</v>
      </c>
      <c r="M580">
        <v>1042.0803021189199</v>
      </c>
      <c r="N580">
        <v>0.45799261408940101</v>
      </c>
      <c r="O580">
        <v>0.14965461782210501</v>
      </c>
      <c r="P580">
        <v>2.0883700249881699E-3</v>
      </c>
      <c r="Q580">
        <v>13271.399634825701</v>
      </c>
      <c r="R580">
        <v>65.174999999999997</v>
      </c>
      <c r="S580">
        <v>63468.468200997297</v>
      </c>
      <c r="T580">
        <v>16.5607978519371</v>
      </c>
      <c r="U580">
        <v>13.048892886075899</v>
      </c>
      <c r="V580">
        <v>9.4710000000000001</v>
      </c>
      <c r="W580">
        <v>89.796388327526103</v>
      </c>
      <c r="X580">
        <v>0.112878281435632</v>
      </c>
      <c r="Y580">
        <v>0.189249613926287</v>
      </c>
      <c r="Z580">
        <v>0.30596955356411099</v>
      </c>
      <c r="AA580">
        <v>229.18124864128501</v>
      </c>
      <c r="AB580">
        <v>8.1997469778977301</v>
      </c>
      <c r="AC580">
        <v>1.2759235410626999</v>
      </c>
      <c r="AD580">
        <v>3.3968527296080699</v>
      </c>
      <c r="AE580">
        <v>1.4272808881147401</v>
      </c>
      <c r="AF580">
        <v>122.55</v>
      </c>
      <c r="AG580">
        <v>1.7027365264003901E-2</v>
      </c>
      <c r="AH580">
        <v>4.2110000000000003</v>
      </c>
      <c r="AI580">
        <v>5.0331544745375103</v>
      </c>
      <c r="AJ580">
        <v>-32603.173999999999</v>
      </c>
      <c r="AK580">
        <v>0.52571875596062401</v>
      </c>
      <c r="AL580">
        <v>13829864.141000001</v>
      </c>
      <c r="AM580">
        <v>850.46159384999999</v>
      </c>
    </row>
    <row r="581" spans="1:39" ht="15" x14ac:dyDescent="0.25">
      <c r="A581" t="s">
        <v>762</v>
      </c>
      <c r="B581">
        <v>191646.65</v>
      </c>
      <c r="C581">
        <v>0.55810258594569695</v>
      </c>
      <c r="D581">
        <v>206422.15</v>
      </c>
      <c r="E581">
        <v>4.3045565977258603E-3</v>
      </c>
      <c r="F581">
        <v>0.66969836447751796</v>
      </c>
      <c r="G581">
        <v>40</v>
      </c>
      <c r="H581">
        <v>18.127625349999999</v>
      </c>
      <c r="I581">
        <v>0.29699999999999999</v>
      </c>
      <c r="J581">
        <v>38.7485</v>
      </c>
      <c r="K581">
        <v>16813.988161233599</v>
      </c>
      <c r="L581">
        <v>725.53667280000002</v>
      </c>
      <c r="M581">
        <v>882.36190192344998</v>
      </c>
      <c r="N581">
        <v>0.41577453870916198</v>
      </c>
      <c r="O581">
        <v>0.141116264330064</v>
      </c>
      <c r="P581">
        <v>1.4228297323911599E-3</v>
      </c>
      <c r="Q581">
        <v>13825.579958073</v>
      </c>
      <c r="R581">
        <v>55.625500000000002</v>
      </c>
      <c r="S581">
        <v>62139.477424921999</v>
      </c>
      <c r="T581">
        <v>15.9315421883848</v>
      </c>
      <c r="U581">
        <v>13.0432386729108</v>
      </c>
      <c r="V581">
        <v>8.3364999999999991</v>
      </c>
      <c r="W581">
        <v>87.031328831044206</v>
      </c>
      <c r="X581">
        <v>0.11199032664155301</v>
      </c>
      <c r="Y581">
        <v>0.19815116048385401</v>
      </c>
      <c r="Z581">
        <v>0.31783194338959803</v>
      </c>
      <c r="AA581">
        <v>237.113651796651</v>
      </c>
      <c r="AB581">
        <v>8.7602333541527795</v>
      </c>
      <c r="AC581">
        <v>1.25676491916018</v>
      </c>
      <c r="AD581">
        <v>2.9504370834596401</v>
      </c>
      <c r="AE581">
        <v>1.4128714601888099</v>
      </c>
      <c r="AF581">
        <v>117.2</v>
      </c>
      <c r="AG581">
        <v>1.5902669326800199E-2</v>
      </c>
      <c r="AH581">
        <v>3.5135000000000001</v>
      </c>
      <c r="AI581">
        <v>4.4411997089595303</v>
      </c>
      <c r="AJ581">
        <v>-31833.477499999899</v>
      </c>
      <c r="AK581">
        <v>0.52654241702078897</v>
      </c>
      <c r="AL581">
        <v>12199165.027000001</v>
      </c>
      <c r="AM581">
        <v>725.53667280000002</v>
      </c>
    </row>
    <row r="582" spans="1:39" ht="15" x14ac:dyDescent="0.25">
      <c r="A582" t="s">
        <v>763</v>
      </c>
      <c r="B582">
        <v>-32920.15</v>
      </c>
      <c r="C582">
        <v>0.42883747872227801</v>
      </c>
      <c r="D582">
        <v>-38982.85</v>
      </c>
      <c r="E582">
        <v>3.9929299580717201E-3</v>
      </c>
      <c r="F582">
        <v>0.73297998889438298</v>
      </c>
      <c r="G582">
        <v>110.789473684211</v>
      </c>
      <c r="H582">
        <v>43.27202595</v>
      </c>
      <c r="I582">
        <v>4.4580000000000002</v>
      </c>
      <c r="J582">
        <v>49.775500000000001</v>
      </c>
      <c r="K582">
        <v>14628.466778836</v>
      </c>
      <c r="L582">
        <v>1486.10149725</v>
      </c>
      <c r="M582">
        <v>1831.2654053802501</v>
      </c>
      <c r="N582">
        <v>0.42240378171451298</v>
      </c>
      <c r="O582">
        <v>0.15438747173363701</v>
      </c>
      <c r="P582">
        <v>2.1587291015697798E-3</v>
      </c>
      <c r="Q582">
        <v>11871.2374070027</v>
      </c>
      <c r="R582">
        <v>103.50449999999999</v>
      </c>
      <c r="S582">
        <v>63809.453144549298</v>
      </c>
      <c r="T582">
        <v>15.4621296658599</v>
      </c>
      <c r="U582">
        <v>14.357844318363</v>
      </c>
      <c r="V582">
        <v>14.632999999999999</v>
      </c>
      <c r="W582">
        <v>101.558224372993</v>
      </c>
      <c r="X582">
        <v>0.11289139166824801</v>
      </c>
      <c r="Y582">
        <v>0.17589768809462</v>
      </c>
      <c r="Z582">
        <v>0.29284463613155298</v>
      </c>
      <c r="AA582">
        <v>196.74547838155701</v>
      </c>
      <c r="AB582">
        <v>7.6474703347911799</v>
      </c>
      <c r="AC582">
        <v>1.45734501831925</v>
      </c>
      <c r="AD582">
        <v>3.3548844728887999</v>
      </c>
      <c r="AE582">
        <v>1.37233257860611</v>
      </c>
      <c r="AF582">
        <v>135.69999999999999</v>
      </c>
      <c r="AG582">
        <v>1.8066903565934999E-2</v>
      </c>
      <c r="AH582">
        <v>6.4935</v>
      </c>
      <c r="AI582">
        <v>4.8840568545521403</v>
      </c>
      <c r="AJ582">
        <v>-49504.466</v>
      </c>
      <c r="AK582">
        <v>0.50670944619874103</v>
      </c>
      <c r="AL582">
        <v>21739386.3825</v>
      </c>
      <c r="AM582">
        <v>1486.10149725</v>
      </c>
    </row>
    <row r="583" spans="1:39" ht="15" x14ac:dyDescent="0.25">
      <c r="A583" t="s">
        <v>764</v>
      </c>
      <c r="B583">
        <v>795151.7</v>
      </c>
      <c r="C583">
        <v>0.60026746583104695</v>
      </c>
      <c r="D583">
        <v>778090.7</v>
      </c>
      <c r="E583">
        <v>5.1067116323011098E-3</v>
      </c>
      <c r="F583">
        <v>0.65242139251065701</v>
      </c>
      <c r="G583">
        <v>47.2</v>
      </c>
      <c r="H583">
        <v>18.563875700000001</v>
      </c>
      <c r="I583">
        <v>0.83899999999999997</v>
      </c>
      <c r="J583">
        <v>59.99</v>
      </c>
      <c r="K583">
        <v>15636.7154163385</v>
      </c>
      <c r="L583">
        <v>695.66156854999997</v>
      </c>
      <c r="M583">
        <v>832.32960693224902</v>
      </c>
      <c r="N583">
        <v>0.35740788724069</v>
      </c>
      <c r="O583">
        <v>0.13459851454086799</v>
      </c>
      <c r="P583">
        <v>1.6464037281623701E-3</v>
      </c>
      <c r="Q583">
        <v>13069.175820373601</v>
      </c>
      <c r="R583">
        <v>52.057499999999997</v>
      </c>
      <c r="S583">
        <v>61332.255784469096</v>
      </c>
      <c r="T583">
        <v>16.173462037170399</v>
      </c>
      <c r="U583">
        <v>13.3633303280027</v>
      </c>
      <c r="V583">
        <v>7.3265000000000002</v>
      </c>
      <c r="W583">
        <v>94.951418624172504</v>
      </c>
      <c r="X583">
        <v>0.114267398882756</v>
      </c>
      <c r="Y583">
        <v>0.187238092243632</v>
      </c>
      <c r="Z583">
        <v>0.30564580399302899</v>
      </c>
      <c r="AA583">
        <v>210.56761882839501</v>
      </c>
      <c r="AB583">
        <v>8.2804035702241503</v>
      </c>
      <c r="AC583">
        <v>1.4950558218724499</v>
      </c>
      <c r="AD583">
        <v>3.46289972679573</v>
      </c>
      <c r="AE583">
        <v>1.2905159052798401</v>
      </c>
      <c r="AF583">
        <v>89.4</v>
      </c>
      <c r="AG583">
        <v>2.0054978300036299E-2</v>
      </c>
      <c r="AH583">
        <v>4.2430000000000003</v>
      </c>
      <c r="AI583">
        <v>5.0160185584962802</v>
      </c>
      <c r="AJ583">
        <v>-42346.143499999802</v>
      </c>
      <c r="AK583">
        <v>0.50342766312037002</v>
      </c>
      <c r="AL583">
        <v>10877861.9735</v>
      </c>
      <c r="AM583">
        <v>695.66156854999997</v>
      </c>
    </row>
    <row r="584" spans="1:39" ht="15" x14ac:dyDescent="0.25">
      <c r="A584" t="s">
        <v>765</v>
      </c>
      <c r="B584">
        <v>673846.09523809503</v>
      </c>
      <c r="C584">
        <v>0.44423152790318698</v>
      </c>
      <c r="D584">
        <v>680042.76190476201</v>
      </c>
      <c r="E584">
        <v>2.6791670731056401E-3</v>
      </c>
      <c r="F584">
        <v>0.71556240317887498</v>
      </c>
      <c r="G584">
        <v>54.8</v>
      </c>
      <c r="H584">
        <v>43.423900380952396</v>
      </c>
      <c r="I584">
        <v>3.6071428571428599</v>
      </c>
      <c r="J584">
        <v>34.348571428571397</v>
      </c>
      <c r="K584">
        <v>14004.2462652997</v>
      </c>
      <c r="L584">
        <v>1252.8512212857099</v>
      </c>
      <c r="M584">
        <v>1502.68391244079</v>
      </c>
      <c r="N584">
        <v>0.39027713637904698</v>
      </c>
      <c r="O584">
        <v>0.14150396968616999</v>
      </c>
      <c r="P584">
        <v>6.51683197976462E-3</v>
      </c>
      <c r="Q584">
        <v>11675.933236130901</v>
      </c>
      <c r="R584">
        <v>85.065714285714293</v>
      </c>
      <c r="S584">
        <v>65769.698401236004</v>
      </c>
      <c r="T584">
        <v>16.183006974999699</v>
      </c>
      <c r="U584">
        <v>14.7280397491015</v>
      </c>
      <c r="V584">
        <v>10.2490476190476</v>
      </c>
      <c r="W584">
        <v>122.240745467639</v>
      </c>
      <c r="X584">
        <v>0.11305060423795001</v>
      </c>
      <c r="Y584">
        <v>0.175827041221958</v>
      </c>
      <c r="Z584">
        <v>0.29399706217052202</v>
      </c>
      <c r="AA584">
        <v>181.605837447005</v>
      </c>
      <c r="AB584">
        <v>8.3877029828420806</v>
      </c>
      <c r="AC584">
        <v>1.35040178927411</v>
      </c>
      <c r="AD584">
        <v>3.6098961265811198</v>
      </c>
      <c r="AE584">
        <v>1.0711714019663201</v>
      </c>
      <c r="AF584">
        <v>41.428571428571402</v>
      </c>
      <c r="AG584">
        <v>3.4919958087587501E-2</v>
      </c>
      <c r="AH584">
        <v>18.0790476190476</v>
      </c>
      <c r="AI584">
        <v>4.4697454175117501</v>
      </c>
      <c r="AJ584">
        <v>-521.57095238100703</v>
      </c>
      <c r="AK584">
        <v>0.449421652022367</v>
      </c>
      <c r="AL584">
        <v>17545237.036666699</v>
      </c>
      <c r="AM584">
        <v>1252.8512212857099</v>
      </c>
    </row>
    <row r="585" spans="1:39" ht="15" x14ac:dyDescent="0.25">
      <c r="A585" t="s">
        <v>766</v>
      </c>
      <c r="B585">
        <v>688654.66666666698</v>
      </c>
      <c r="C585">
        <v>0.35734258527638102</v>
      </c>
      <c r="D585">
        <v>651185.66666666698</v>
      </c>
      <c r="E585">
        <v>5.5915319714574499E-4</v>
      </c>
      <c r="F585">
        <v>0.68838610940420497</v>
      </c>
      <c r="G585">
        <v>66.849999999999994</v>
      </c>
      <c r="H585">
        <v>42.445984952380897</v>
      </c>
      <c r="I585">
        <v>4.78571428571429</v>
      </c>
      <c r="J585">
        <v>44.496190476190499</v>
      </c>
      <c r="K585">
        <v>14657.398505369199</v>
      </c>
      <c r="L585">
        <v>1138.4406037142901</v>
      </c>
      <c r="M585">
        <v>1353.77705934152</v>
      </c>
      <c r="N585">
        <v>0.355195745800366</v>
      </c>
      <c r="O585">
        <v>0.13742044463449599</v>
      </c>
      <c r="P585">
        <v>7.2463762496399403E-3</v>
      </c>
      <c r="Q585">
        <v>12325.942065711801</v>
      </c>
      <c r="R585">
        <v>77.723333333333301</v>
      </c>
      <c r="S585">
        <v>65122.551437026297</v>
      </c>
      <c r="T585">
        <v>15.987722017657299</v>
      </c>
      <c r="U585">
        <v>14.6473466189598</v>
      </c>
      <c r="V585">
        <v>10.9461904761905</v>
      </c>
      <c r="W585">
        <v>104.00336136947</v>
      </c>
      <c r="X585">
        <v>0.116193424805545</v>
      </c>
      <c r="Y585">
        <v>0.16329505987792101</v>
      </c>
      <c r="Z585">
        <v>0.28426910931271998</v>
      </c>
      <c r="AA585">
        <v>182.22691911434001</v>
      </c>
      <c r="AB585">
        <v>7.8551661626357596</v>
      </c>
      <c r="AC585">
        <v>1.5057085718155101</v>
      </c>
      <c r="AD585">
        <v>3.3555834956370201</v>
      </c>
      <c r="AE585">
        <v>1.2079352951273199</v>
      </c>
      <c r="AF585">
        <v>66.476190476190496</v>
      </c>
      <c r="AG585">
        <v>3.99088341819075E-2</v>
      </c>
      <c r="AH585">
        <v>9.5961904761904808</v>
      </c>
      <c r="AI585">
        <v>4.2959902755718504</v>
      </c>
      <c r="AJ585">
        <v>9558.9266666666408</v>
      </c>
      <c r="AK585">
        <v>0.47052736749707202</v>
      </c>
      <c r="AL585">
        <v>16686577.6033333</v>
      </c>
      <c r="AM585">
        <v>1138.4406037142901</v>
      </c>
    </row>
    <row r="586" spans="1:39" ht="15" x14ac:dyDescent="0.25">
      <c r="A586" t="s">
        <v>767</v>
      </c>
      <c r="B586">
        <v>552737.23809523799</v>
      </c>
      <c r="C586">
        <v>0.37739881945303499</v>
      </c>
      <c r="D586">
        <v>483789.28571428597</v>
      </c>
      <c r="E586">
        <v>4.1070498637029397E-3</v>
      </c>
      <c r="F586">
        <v>0.70507947392485504</v>
      </c>
      <c r="G586">
        <v>65.8</v>
      </c>
      <c r="H586">
        <v>37.375450285714301</v>
      </c>
      <c r="I586">
        <v>3.8333333333333299</v>
      </c>
      <c r="J586">
        <v>64.148095238095195</v>
      </c>
      <c r="K586">
        <v>14606.285356075001</v>
      </c>
      <c r="L586">
        <v>1186.61864280952</v>
      </c>
      <c r="M586">
        <v>1418.72366965589</v>
      </c>
      <c r="N586">
        <v>0.339408873442547</v>
      </c>
      <c r="O586">
        <v>0.14060743598474301</v>
      </c>
      <c r="P586">
        <v>7.9971649738713197E-3</v>
      </c>
      <c r="Q586">
        <v>12216.6781850606</v>
      </c>
      <c r="R586">
        <v>77.934285714285707</v>
      </c>
      <c r="S586">
        <v>66446.518880375399</v>
      </c>
      <c r="T586">
        <v>16.003103958157698</v>
      </c>
      <c r="U586">
        <v>15.2258871937285</v>
      </c>
      <c r="V586">
        <v>11.4038095238095</v>
      </c>
      <c r="W586">
        <v>104.05458284199101</v>
      </c>
      <c r="X586">
        <v>0.11658248755665999</v>
      </c>
      <c r="Y586">
        <v>0.16451715496542699</v>
      </c>
      <c r="Z586">
        <v>0.286698731583716</v>
      </c>
      <c r="AA586">
        <v>191.36091443312901</v>
      </c>
      <c r="AB586">
        <v>7.1029225351005101</v>
      </c>
      <c r="AC586">
        <v>1.4850241364146199</v>
      </c>
      <c r="AD586">
        <v>3.06249871186475</v>
      </c>
      <c r="AE586">
        <v>1.2124095675632101</v>
      </c>
      <c r="AF586">
        <v>71.238095238095198</v>
      </c>
      <c r="AG586">
        <v>3.9525102956300601E-2</v>
      </c>
      <c r="AH586">
        <v>9.75285714285714</v>
      </c>
      <c r="AI586">
        <v>4.4937705635325802</v>
      </c>
      <c r="AJ586">
        <v>-5112.40095238097</v>
      </c>
      <c r="AK586">
        <v>0.45067901994016701</v>
      </c>
      <c r="AL586">
        <v>17332090.505714301</v>
      </c>
      <c r="AM586">
        <v>1186.61864280952</v>
      </c>
    </row>
    <row r="587" spans="1:39" ht="15" x14ac:dyDescent="0.25">
      <c r="A587" t="s">
        <v>768</v>
      </c>
      <c r="B587">
        <v>525725.57142857101</v>
      </c>
      <c r="C587">
        <v>0.40198390068495898</v>
      </c>
      <c r="D587">
        <v>552499.809523809</v>
      </c>
      <c r="E587">
        <v>5.5481076070883701E-3</v>
      </c>
      <c r="F587">
        <v>0.70619433810719201</v>
      </c>
      <c r="G587">
        <v>95.85</v>
      </c>
      <c r="H587">
        <v>42.538887571428603</v>
      </c>
      <c r="I587">
        <v>1.7919047619047599</v>
      </c>
      <c r="J587">
        <v>74.574285714285693</v>
      </c>
      <c r="K587">
        <v>14491.4546602314</v>
      </c>
      <c r="L587">
        <v>1293.9749132381</v>
      </c>
      <c r="M587">
        <v>1566.7587748194701</v>
      </c>
      <c r="N587">
        <v>0.39577712431354201</v>
      </c>
      <c r="O587">
        <v>0.13818944587621501</v>
      </c>
      <c r="P587">
        <v>3.6493194429148301E-3</v>
      </c>
      <c r="Q587">
        <v>11968.3891917741</v>
      </c>
      <c r="R587">
        <v>88.826190476190504</v>
      </c>
      <c r="S587">
        <v>63296.725370573899</v>
      </c>
      <c r="T587">
        <v>15.5322057522717</v>
      </c>
      <c r="U587">
        <v>14.567493059211399</v>
      </c>
      <c r="V587">
        <v>11.6528571428571</v>
      </c>
      <c r="W587">
        <v>111.04357475379</v>
      </c>
      <c r="X587">
        <v>0.113283417910616</v>
      </c>
      <c r="Y587">
        <v>0.18153563235844</v>
      </c>
      <c r="Z587">
        <v>0.29967614469824899</v>
      </c>
      <c r="AA587">
        <v>182.45926707720599</v>
      </c>
      <c r="AB587">
        <v>8.1479593598453608</v>
      </c>
      <c r="AC587">
        <v>1.5221328658916899</v>
      </c>
      <c r="AD587">
        <v>3.4471177833552402</v>
      </c>
      <c r="AE587">
        <v>1.26413917407092</v>
      </c>
      <c r="AF587">
        <v>89.380952380952394</v>
      </c>
      <c r="AG587">
        <v>3.1732953128051397E-2</v>
      </c>
      <c r="AH587">
        <v>8.9504761904761896</v>
      </c>
      <c r="AI587">
        <v>4.5598568970805102</v>
      </c>
      <c r="AJ587">
        <v>-33351.7538095239</v>
      </c>
      <c r="AK587">
        <v>0.44521340224697997</v>
      </c>
      <c r="AL587">
        <v>18751578.786666699</v>
      </c>
      <c r="AM587">
        <v>1293.9749132381</v>
      </c>
    </row>
    <row r="588" spans="1:39" ht="15" x14ac:dyDescent="0.25">
      <c r="A588" t="s">
        <v>769</v>
      </c>
      <c r="B588">
        <v>353434.4</v>
      </c>
      <c r="C588">
        <v>0.49784076318758802</v>
      </c>
      <c r="D588">
        <v>352486.9</v>
      </c>
      <c r="E588">
        <v>1.2889525831971E-2</v>
      </c>
      <c r="F588">
        <v>0.68295455280470596</v>
      </c>
      <c r="G588">
        <v>90.15</v>
      </c>
      <c r="H588">
        <v>35.692300850000002</v>
      </c>
      <c r="I588">
        <v>3.3925000000000001</v>
      </c>
      <c r="J588">
        <v>61.587499999999999</v>
      </c>
      <c r="K588">
        <v>14604.8732858658</v>
      </c>
      <c r="L588">
        <v>1219.7760389499999</v>
      </c>
      <c r="M588">
        <v>1492.7665341771999</v>
      </c>
      <c r="N588">
        <v>0.373997855698738</v>
      </c>
      <c r="O588">
        <v>0.13502027461678201</v>
      </c>
      <c r="P588">
        <v>1.5256180155841599E-3</v>
      </c>
      <c r="Q588">
        <v>11933.999107113799</v>
      </c>
      <c r="R588">
        <v>85.844999999999999</v>
      </c>
      <c r="S588">
        <v>63405.778863067098</v>
      </c>
      <c r="T588">
        <v>15.085328207816399</v>
      </c>
      <c r="U588">
        <v>14.2090516506494</v>
      </c>
      <c r="V588">
        <v>11.526999999999999</v>
      </c>
      <c r="W588">
        <v>105.819036952373</v>
      </c>
      <c r="X588">
        <v>0.111123553609808</v>
      </c>
      <c r="Y588">
        <v>0.17803102311590499</v>
      </c>
      <c r="Z588">
        <v>0.29346344411782999</v>
      </c>
      <c r="AA588">
        <v>187.91740670468801</v>
      </c>
      <c r="AB588">
        <v>7.5145160080735698</v>
      </c>
      <c r="AC588">
        <v>1.4599006204378699</v>
      </c>
      <c r="AD588">
        <v>3.4417071213912198</v>
      </c>
      <c r="AE588">
        <v>1.3284525210771201</v>
      </c>
      <c r="AF588">
        <v>106.15</v>
      </c>
      <c r="AG588">
        <v>1.8516940192228201E-2</v>
      </c>
      <c r="AH588">
        <v>6.5785</v>
      </c>
      <c r="AI588">
        <v>4.9510122701276202</v>
      </c>
      <c r="AJ588">
        <v>-55285.269000000197</v>
      </c>
      <c r="AK588">
        <v>0.48604642069221698</v>
      </c>
      <c r="AL588">
        <v>17814674.486000001</v>
      </c>
      <c r="AM588">
        <v>1219.7760389499999</v>
      </c>
    </row>
    <row r="589" spans="1:39" ht="15" x14ac:dyDescent="0.25">
      <c r="A589" t="s">
        <v>770</v>
      </c>
      <c r="B589">
        <v>721836.95</v>
      </c>
      <c r="C589">
        <v>0.51663298788571599</v>
      </c>
      <c r="D589">
        <v>652394.15</v>
      </c>
      <c r="E589">
        <v>1.2588687738538801E-2</v>
      </c>
      <c r="F589">
        <v>0.69458429543994005</v>
      </c>
      <c r="G589">
        <v>91.1</v>
      </c>
      <c r="H589">
        <v>34.055027850000002</v>
      </c>
      <c r="I589">
        <v>0.87450000000000006</v>
      </c>
      <c r="J589">
        <v>54.169499999999999</v>
      </c>
      <c r="K589">
        <v>15370.424250555299</v>
      </c>
      <c r="L589">
        <v>1121.4780441</v>
      </c>
      <c r="M589">
        <v>1367.2289888053299</v>
      </c>
      <c r="N589">
        <v>0.38399604429669998</v>
      </c>
      <c r="O589">
        <v>0.134334964329062</v>
      </c>
      <c r="P589">
        <v>1.69016181366363E-2</v>
      </c>
      <c r="Q589">
        <v>12607.6856668772</v>
      </c>
      <c r="R589">
        <v>82.100499999999997</v>
      </c>
      <c r="S589">
        <v>63326.950109926198</v>
      </c>
      <c r="T589">
        <v>16.362263323609501</v>
      </c>
      <c r="U589">
        <v>13.6598199048727</v>
      </c>
      <c r="V589">
        <v>10.4785</v>
      </c>
      <c r="W589">
        <v>107.026582440235</v>
      </c>
      <c r="X589">
        <v>0.112391633331217</v>
      </c>
      <c r="Y589">
        <v>0.19054662777853901</v>
      </c>
      <c r="Z589">
        <v>0.30639907008553802</v>
      </c>
      <c r="AA589">
        <v>202.812173806337</v>
      </c>
      <c r="AB589">
        <v>9.0525118246080307</v>
      </c>
      <c r="AC589">
        <v>1.3404956530991099</v>
      </c>
      <c r="AD589">
        <v>3.4445260616207398</v>
      </c>
      <c r="AE589">
        <v>1.38601954983591</v>
      </c>
      <c r="AF589">
        <v>96.85</v>
      </c>
      <c r="AG589">
        <v>2.7476953483980101E-2</v>
      </c>
      <c r="AH589">
        <v>7.0049999999999999</v>
      </c>
      <c r="AI589">
        <v>4.3244099005474199</v>
      </c>
      <c r="AJ589">
        <v>-35474.4644999999</v>
      </c>
      <c r="AK589">
        <v>0.51268279662257199</v>
      </c>
      <c r="AL589">
        <v>17237593.3255</v>
      </c>
      <c r="AM589">
        <v>1121.4780441</v>
      </c>
    </row>
    <row r="590" spans="1:39" ht="15" x14ac:dyDescent="0.25">
      <c r="A590" t="s">
        <v>771</v>
      </c>
      <c r="B590">
        <v>716201.14285714296</v>
      </c>
      <c r="C590">
        <v>0.42612071383864802</v>
      </c>
      <c r="D590">
        <v>645960.95238095196</v>
      </c>
      <c r="E590">
        <v>3.25511493206987E-3</v>
      </c>
      <c r="F590">
        <v>0.700924244780609</v>
      </c>
      <c r="G590">
        <v>106.35</v>
      </c>
      <c r="H590">
        <v>50.060808666666702</v>
      </c>
      <c r="I590">
        <v>1.9347619047619</v>
      </c>
      <c r="J590">
        <v>89.832380952380902</v>
      </c>
      <c r="K590">
        <v>14362.862140253799</v>
      </c>
      <c r="L590">
        <v>1375.19918914286</v>
      </c>
      <c r="M590">
        <v>1676.86610261182</v>
      </c>
      <c r="N590">
        <v>0.40441087046415097</v>
      </c>
      <c r="O590">
        <v>0.14111019504779901</v>
      </c>
      <c r="P590">
        <v>4.80029452822153E-3</v>
      </c>
      <c r="Q590">
        <v>11778.994362330401</v>
      </c>
      <c r="R590">
        <v>94.399523809523799</v>
      </c>
      <c r="S590">
        <v>62910.853600956398</v>
      </c>
      <c r="T590">
        <v>15.9418681490524</v>
      </c>
      <c r="U590">
        <v>14.567861506565301</v>
      </c>
      <c r="V590">
        <v>12.378095238095201</v>
      </c>
      <c r="W590">
        <v>111.099418988997</v>
      </c>
      <c r="X590">
        <v>0.112361611365994</v>
      </c>
      <c r="Y590">
        <v>0.17909607198425001</v>
      </c>
      <c r="Z590">
        <v>0.29705103886919099</v>
      </c>
      <c r="AA590">
        <v>181.695514207846</v>
      </c>
      <c r="AB590">
        <v>8.2766344356190302</v>
      </c>
      <c r="AC590">
        <v>1.49895738656179</v>
      </c>
      <c r="AD590">
        <v>3.37984136927416</v>
      </c>
      <c r="AE590">
        <v>1.1842755670971901</v>
      </c>
      <c r="AF590">
        <v>85.285714285714306</v>
      </c>
      <c r="AG590">
        <v>2.74829423731596E-2</v>
      </c>
      <c r="AH590">
        <v>9.7109523809523797</v>
      </c>
      <c r="AI590">
        <v>4.5206459138632296</v>
      </c>
      <c r="AJ590">
        <v>-6712.4919047619896</v>
      </c>
      <c r="AK590">
        <v>0.45660956280848303</v>
      </c>
      <c r="AL590">
        <v>19751796.369047601</v>
      </c>
      <c r="AM590">
        <v>1375.19918914286</v>
      </c>
    </row>
    <row r="591" spans="1:39" ht="15" x14ac:dyDescent="0.25">
      <c r="A591" t="s">
        <v>772</v>
      </c>
      <c r="B591">
        <v>526487.30000000005</v>
      </c>
      <c r="C591">
        <v>0.69853157102769203</v>
      </c>
      <c r="D591">
        <v>526736.05000000005</v>
      </c>
      <c r="E591">
        <v>1.3741811253240701E-3</v>
      </c>
      <c r="F591">
        <v>0.66232755194480797</v>
      </c>
      <c r="G591">
        <v>44.684210526315802</v>
      </c>
      <c r="H591">
        <v>13.492097599999999</v>
      </c>
      <c r="I591">
        <v>0.36699999999999999</v>
      </c>
      <c r="J591">
        <v>14.837</v>
      </c>
      <c r="K591">
        <v>16544.446980069799</v>
      </c>
      <c r="L591">
        <v>578.58618200000001</v>
      </c>
      <c r="M591">
        <v>709.448076937314</v>
      </c>
      <c r="N591">
        <v>0.43512971590462202</v>
      </c>
      <c r="O591">
        <v>0.16831859968269999</v>
      </c>
      <c r="P591">
        <v>6.3609609328692902E-3</v>
      </c>
      <c r="Q591">
        <v>13492.7258564488</v>
      </c>
      <c r="R591">
        <v>45.772500000000001</v>
      </c>
      <c r="S591">
        <v>61333.153705827703</v>
      </c>
      <c r="T591">
        <v>14.9795182697034</v>
      </c>
      <c r="U591">
        <v>12.6404758752526</v>
      </c>
      <c r="V591">
        <v>7.4980000000000002</v>
      </c>
      <c r="W591">
        <v>77.165401707121902</v>
      </c>
      <c r="X591">
        <v>0.11367343438880501</v>
      </c>
      <c r="Y591">
        <v>0.178928284368498</v>
      </c>
      <c r="Z591">
        <v>0.29678217144375202</v>
      </c>
      <c r="AA591">
        <v>241.16606020155501</v>
      </c>
      <c r="AB591">
        <v>8.7048945159774895</v>
      </c>
      <c r="AC591">
        <v>1.4051009081211301</v>
      </c>
      <c r="AD591">
        <v>3.0469446344600102</v>
      </c>
      <c r="AE591">
        <v>1.32277451509711</v>
      </c>
      <c r="AF591">
        <v>76.95</v>
      </c>
      <c r="AG591">
        <v>1.4121017702711699E-2</v>
      </c>
      <c r="AH591">
        <v>4.1289999999999996</v>
      </c>
      <c r="AI591">
        <v>4.5339866644735896</v>
      </c>
      <c r="AJ591">
        <v>-20734.388500000099</v>
      </c>
      <c r="AK591">
        <v>0.55587128495309401</v>
      </c>
      <c r="AL591">
        <v>9572388.4114999995</v>
      </c>
      <c r="AM591">
        <v>578.58618200000001</v>
      </c>
    </row>
    <row r="592" spans="1:39" ht="15" x14ac:dyDescent="0.25">
      <c r="A592" t="s">
        <v>773</v>
      </c>
      <c r="B592">
        <v>771487.25</v>
      </c>
      <c r="C592">
        <v>0.70597792769927703</v>
      </c>
      <c r="D592">
        <v>740688.6</v>
      </c>
      <c r="E592">
        <v>1.2223465107266799E-3</v>
      </c>
      <c r="F592">
        <v>0.65112996330405204</v>
      </c>
      <c r="G592">
        <v>47.55</v>
      </c>
      <c r="H592">
        <v>16.746016999999998</v>
      </c>
      <c r="I592">
        <v>1.089</v>
      </c>
      <c r="J592">
        <v>19.117999999999999</v>
      </c>
      <c r="K592">
        <v>16456.830959878898</v>
      </c>
      <c r="L592">
        <v>686.75022809999996</v>
      </c>
      <c r="M592">
        <v>827.40724165519396</v>
      </c>
      <c r="N592">
        <v>0.35350923809907903</v>
      </c>
      <c r="O592">
        <v>0.14335846749171199</v>
      </c>
      <c r="P592">
        <v>4.1228327769666402E-3</v>
      </c>
      <c r="Q592">
        <v>13659.213802493899</v>
      </c>
      <c r="R592">
        <v>55.515500000000003</v>
      </c>
      <c r="S592">
        <v>61759.547027406799</v>
      </c>
      <c r="T592">
        <v>14.8670191207861</v>
      </c>
      <c r="U592">
        <v>12.3704231809134</v>
      </c>
      <c r="V592">
        <v>8.2074999999999996</v>
      </c>
      <c r="W592">
        <v>83.673497179409097</v>
      </c>
      <c r="X592">
        <v>0.114769597781121</v>
      </c>
      <c r="Y592">
        <v>0.1766242864733</v>
      </c>
      <c r="Z592">
        <v>0.296361290504217</v>
      </c>
      <c r="AA592">
        <v>225.84280813288001</v>
      </c>
      <c r="AB592">
        <v>8.7737926666821409</v>
      </c>
      <c r="AC592">
        <v>1.48284676229677</v>
      </c>
      <c r="AD592">
        <v>3.29214822795453</v>
      </c>
      <c r="AE592">
        <v>1.26505311251081</v>
      </c>
      <c r="AF592">
        <v>101.9</v>
      </c>
      <c r="AG592">
        <v>2.8170784968976001E-2</v>
      </c>
      <c r="AH592">
        <v>3.6915</v>
      </c>
      <c r="AI592">
        <v>4.5077507675331496</v>
      </c>
      <c r="AJ592">
        <v>-30189.014500000001</v>
      </c>
      <c r="AK592">
        <v>0.56544373080945898</v>
      </c>
      <c r="AL592">
        <v>11301732.4155</v>
      </c>
      <c r="AM592">
        <v>686.75022809999996</v>
      </c>
    </row>
    <row r="593" spans="1:39" ht="15" x14ac:dyDescent="0.25">
      <c r="A593" t="s">
        <v>774</v>
      </c>
      <c r="B593">
        <v>155314.75</v>
      </c>
      <c r="C593">
        <v>0.66861527616146299</v>
      </c>
      <c r="D593">
        <v>131399.9</v>
      </c>
      <c r="E593">
        <v>1.79373657478437E-3</v>
      </c>
      <c r="F593">
        <v>0.66473897775770896</v>
      </c>
      <c r="G593">
        <v>34.2777777777778</v>
      </c>
      <c r="H593">
        <v>15.86744025</v>
      </c>
      <c r="I593">
        <v>0.95</v>
      </c>
      <c r="J593">
        <v>-5.6165000000000003</v>
      </c>
      <c r="K593">
        <v>16975.9565615469</v>
      </c>
      <c r="L593">
        <v>550.75963139999999</v>
      </c>
      <c r="M593">
        <v>677.49680388126501</v>
      </c>
      <c r="N593">
        <v>0.47315344933248898</v>
      </c>
      <c r="O593">
        <v>0.16676807152064599</v>
      </c>
      <c r="P593">
        <v>5.6457511094194597E-3</v>
      </c>
      <c r="Q593">
        <v>13800.318355654699</v>
      </c>
      <c r="R593">
        <v>45.234000000000002</v>
      </c>
      <c r="S593">
        <v>59639.785238979501</v>
      </c>
      <c r="T593">
        <v>14.7764955564398</v>
      </c>
      <c r="U593">
        <v>12.1757888181456</v>
      </c>
      <c r="V593">
        <v>7.0945</v>
      </c>
      <c r="W593">
        <v>77.631916470505303</v>
      </c>
      <c r="X593">
        <v>0.113913222652458</v>
      </c>
      <c r="Y593">
        <v>0.17667322095612201</v>
      </c>
      <c r="Z593">
        <v>0.29592427274563099</v>
      </c>
      <c r="AA593">
        <v>248.64313248939399</v>
      </c>
      <c r="AB593">
        <v>9.1005741675709402</v>
      </c>
      <c r="AC593">
        <v>1.5666122411871799</v>
      </c>
      <c r="AD593">
        <v>2.8259606251086198</v>
      </c>
      <c r="AE593">
        <v>1.2310427500735499</v>
      </c>
      <c r="AF593">
        <v>76.05</v>
      </c>
      <c r="AG593">
        <v>1.7144150858862499E-2</v>
      </c>
      <c r="AH593">
        <v>3.7719999999999998</v>
      </c>
      <c r="AI593">
        <v>4.3333005252426604</v>
      </c>
      <c r="AJ593">
        <v>-12677.557000000001</v>
      </c>
      <c r="AK593">
        <v>0.589454058524159</v>
      </c>
      <c r="AL593">
        <v>9349671.5785000008</v>
      </c>
      <c r="AM593">
        <v>550.75963139999999</v>
      </c>
    </row>
    <row r="594" spans="1:39" ht="15" x14ac:dyDescent="0.25">
      <c r="A594" t="s">
        <v>775</v>
      </c>
      <c r="B594">
        <v>465267.95</v>
      </c>
      <c r="C594">
        <v>0.65571513561049899</v>
      </c>
      <c r="D594">
        <v>455369.95</v>
      </c>
      <c r="E594">
        <v>2.37062895121006E-3</v>
      </c>
      <c r="F594">
        <v>0.679207368258399</v>
      </c>
      <c r="G594">
        <v>36.526315789473699</v>
      </c>
      <c r="H594">
        <v>11.7509522</v>
      </c>
      <c r="I594">
        <v>0.59199999999999997</v>
      </c>
      <c r="J594">
        <v>29.393000000000001</v>
      </c>
      <c r="K594">
        <v>15954.2453408699</v>
      </c>
      <c r="L594">
        <v>615.59308135000003</v>
      </c>
      <c r="M594">
        <v>736.96473688340598</v>
      </c>
      <c r="N594">
        <v>0.396792705766494</v>
      </c>
      <c r="O594">
        <v>0.149369778488008</v>
      </c>
      <c r="P594">
        <v>6.6967286912312501E-3</v>
      </c>
      <c r="Q594">
        <v>13326.7204772022</v>
      </c>
      <c r="R594">
        <v>47.604999999999997</v>
      </c>
      <c r="S594">
        <v>63732.312708749101</v>
      </c>
      <c r="T594">
        <v>15.707383678185099</v>
      </c>
      <c r="U594">
        <v>12.9312694328327</v>
      </c>
      <c r="V594">
        <v>6.9275000000000002</v>
      </c>
      <c r="W594">
        <v>88.862227549621096</v>
      </c>
      <c r="X594">
        <v>0.116486055263852</v>
      </c>
      <c r="Y594">
        <v>0.16880145704439101</v>
      </c>
      <c r="Z594">
        <v>0.29515865920338702</v>
      </c>
      <c r="AA594">
        <v>224.99123884930901</v>
      </c>
      <c r="AB594">
        <v>8.5375254191153207</v>
      </c>
      <c r="AC594">
        <v>1.5540670151307101</v>
      </c>
      <c r="AD594">
        <v>3.1724656893837402</v>
      </c>
      <c r="AE594">
        <v>1.23958423512684</v>
      </c>
      <c r="AF594">
        <v>77.650000000000006</v>
      </c>
      <c r="AG594">
        <v>1.6976851242709499E-2</v>
      </c>
      <c r="AH594">
        <v>3.8860000000000001</v>
      </c>
      <c r="AI594">
        <v>4.6614351456208398</v>
      </c>
      <c r="AJ594">
        <v>-13203.8295</v>
      </c>
      <c r="AK594">
        <v>0.56937864666525195</v>
      </c>
      <c r="AL594">
        <v>9821323.0500000007</v>
      </c>
      <c r="AM594">
        <v>615.59308135000003</v>
      </c>
    </row>
    <row r="595" spans="1:39" ht="15" x14ac:dyDescent="0.25">
      <c r="A595" t="s">
        <v>776</v>
      </c>
      <c r="B595">
        <v>196716.25</v>
      </c>
      <c r="C595">
        <v>0.62818496408945401</v>
      </c>
      <c r="D595">
        <v>189964.75</v>
      </c>
      <c r="E595">
        <v>2.8923382889362199E-4</v>
      </c>
      <c r="F595">
        <v>0.68027658049731599</v>
      </c>
      <c r="G595">
        <v>32.631578947368403</v>
      </c>
      <c r="H595">
        <v>13.12636255</v>
      </c>
      <c r="I595">
        <v>0.86699999999999999</v>
      </c>
      <c r="J595">
        <v>16.516999999999999</v>
      </c>
      <c r="K595">
        <v>16629.067503135098</v>
      </c>
      <c r="L595">
        <v>555.66811964999999</v>
      </c>
      <c r="M595">
        <v>679.64920906102395</v>
      </c>
      <c r="N595">
        <v>0.43423913738650999</v>
      </c>
      <c r="O595">
        <v>0.160471601027183</v>
      </c>
      <c r="P595">
        <v>6.5137632014588397E-3</v>
      </c>
      <c r="Q595">
        <v>13595.6057151394</v>
      </c>
      <c r="R595">
        <v>45.826000000000001</v>
      </c>
      <c r="S595">
        <v>59971.311307991098</v>
      </c>
      <c r="T595">
        <v>15.1518788460699</v>
      </c>
      <c r="U595">
        <v>12.125608162396899</v>
      </c>
      <c r="V595">
        <v>7.1715</v>
      </c>
      <c r="W595">
        <v>77.4828306002928</v>
      </c>
      <c r="X595">
        <v>0.11385137459575401</v>
      </c>
      <c r="Y595">
        <v>0.175861524898032</v>
      </c>
      <c r="Z595">
        <v>0.30012275951262402</v>
      </c>
      <c r="AA595">
        <v>236.51743793180199</v>
      </c>
      <c r="AB595">
        <v>8.5965688163304996</v>
      </c>
      <c r="AC595">
        <v>1.41163187881776</v>
      </c>
      <c r="AD595">
        <v>3.1307468050267402</v>
      </c>
      <c r="AE595">
        <v>1.16116277164546</v>
      </c>
      <c r="AF595">
        <v>71.900000000000006</v>
      </c>
      <c r="AG595">
        <v>1.8017815722918301E-2</v>
      </c>
      <c r="AH595">
        <v>3.8115000000000001</v>
      </c>
      <c r="AI595">
        <v>4.4354836324548703</v>
      </c>
      <c r="AJ595">
        <v>-13283.424499999999</v>
      </c>
      <c r="AK595">
        <v>0.581085763093109</v>
      </c>
      <c r="AL595">
        <v>9240242.6710000001</v>
      </c>
      <c r="AM595">
        <v>555.66811964999999</v>
      </c>
    </row>
    <row r="596" spans="1:39" ht="15" x14ac:dyDescent="0.25">
      <c r="A596" t="s">
        <v>777</v>
      </c>
      <c r="B596">
        <v>933232.3</v>
      </c>
      <c r="C596">
        <v>0.51103747620309403</v>
      </c>
      <c r="D596">
        <v>920642.55</v>
      </c>
      <c r="E596">
        <v>1.1517669469909501E-3</v>
      </c>
      <c r="F596">
        <v>0.69156996655264702</v>
      </c>
      <c r="G596">
        <v>88.315789473684205</v>
      </c>
      <c r="H596">
        <v>37.521911449999998</v>
      </c>
      <c r="I596">
        <v>1.2250000000000001</v>
      </c>
      <c r="J596">
        <v>88.554500000000004</v>
      </c>
      <c r="K596">
        <v>14103.8402522012</v>
      </c>
      <c r="L596">
        <v>1341.7436056500001</v>
      </c>
      <c r="M596">
        <v>1600.14146438017</v>
      </c>
      <c r="N596">
        <v>0.32223232667507201</v>
      </c>
      <c r="O596">
        <v>0.13840648646880299</v>
      </c>
      <c r="P596">
        <v>2.8172133514053998E-3</v>
      </c>
      <c r="Q596">
        <v>11826.290296670901</v>
      </c>
      <c r="R596">
        <v>89.022000000000006</v>
      </c>
      <c r="S596">
        <v>64837.825093797001</v>
      </c>
      <c r="T596">
        <v>16.0162656422008</v>
      </c>
      <c r="U596">
        <v>15.072045175911599</v>
      </c>
      <c r="V596">
        <v>11.8125</v>
      </c>
      <c r="W596">
        <v>113.586760266667</v>
      </c>
      <c r="X596">
        <v>0.116572081750802</v>
      </c>
      <c r="Y596">
        <v>0.168235579939925</v>
      </c>
      <c r="Z596">
        <v>0.28989943408741797</v>
      </c>
      <c r="AA596">
        <v>186.74298051050999</v>
      </c>
      <c r="AB596">
        <v>7.2948247394249401</v>
      </c>
      <c r="AC596">
        <v>1.49851434499835</v>
      </c>
      <c r="AD596">
        <v>2.9819557637016398</v>
      </c>
      <c r="AE596">
        <v>1.17588744247934</v>
      </c>
      <c r="AF596">
        <v>100.8</v>
      </c>
      <c r="AG596">
        <v>4.2058442885801101E-2</v>
      </c>
      <c r="AH596">
        <v>7.5789999999999997</v>
      </c>
      <c r="AI596">
        <v>4.4197202562409101</v>
      </c>
      <c r="AJ596">
        <v>16163.3234999999</v>
      </c>
      <c r="AK596">
        <v>0.47091792235895502</v>
      </c>
      <c r="AL596">
        <v>18923737.473499998</v>
      </c>
      <c r="AM596">
        <v>1341.7436056500001</v>
      </c>
    </row>
    <row r="597" spans="1:39" ht="15" x14ac:dyDescent="0.25">
      <c r="A597" t="s">
        <v>778</v>
      </c>
      <c r="B597">
        <v>696926.1</v>
      </c>
      <c r="C597">
        <v>0.58395445957383796</v>
      </c>
      <c r="D597">
        <v>701509.55</v>
      </c>
      <c r="E597">
        <v>1.47632586964098E-3</v>
      </c>
      <c r="F597">
        <v>0.68802410076067</v>
      </c>
      <c r="G597">
        <v>68.631578947368396</v>
      </c>
      <c r="H597">
        <v>22.5881224</v>
      </c>
      <c r="I597">
        <v>1.5720000000000001</v>
      </c>
      <c r="J597">
        <v>30.7225</v>
      </c>
      <c r="K597">
        <v>14866.5908710448</v>
      </c>
      <c r="L597">
        <v>954.78843725000002</v>
      </c>
      <c r="M597">
        <v>1155.8746056904899</v>
      </c>
      <c r="N597">
        <v>0.41345688939950498</v>
      </c>
      <c r="O597">
        <v>0.15755972803073501</v>
      </c>
      <c r="P597">
        <v>7.1074414867711103E-3</v>
      </c>
      <c r="Q597">
        <v>12280.267249682</v>
      </c>
      <c r="R597">
        <v>68.005499999999998</v>
      </c>
      <c r="S597">
        <v>63476.900044849303</v>
      </c>
      <c r="T597">
        <v>14.681900728617499</v>
      </c>
      <c r="U597">
        <v>14.039870852357501</v>
      </c>
      <c r="V597">
        <v>10.375500000000001</v>
      </c>
      <c r="W597">
        <v>92.023366319695498</v>
      </c>
      <c r="X597">
        <v>0.117915512700746</v>
      </c>
      <c r="Y597">
        <v>0.171999158648065</v>
      </c>
      <c r="Z597">
        <v>0.294857423084882</v>
      </c>
      <c r="AA597">
        <v>201.43436231166001</v>
      </c>
      <c r="AB597">
        <v>7.7987884345012004</v>
      </c>
      <c r="AC597">
        <v>1.46366511601063</v>
      </c>
      <c r="AD597">
        <v>3.0241848916845901</v>
      </c>
      <c r="AE597">
        <v>1.3339813325015999</v>
      </c>
      <c r="AF597">
        <v>109.75</v>
      </c>
      <c r="AG597">
        <v>2.13111894680694E-2</v>
      </c>
      <c r="AH597">
        <v>4.8964999999999996</v>
      </c>
      <c r="AI597">
        <v>4.2993327080564496</v>
      </c>
      <c r="AJ597">
        <v>-2039.70199999993</v>
      </c>
      <c r="AK597">
        <v>0.50033684394970201</v>
      </c>
      <c r="AL597">
        <v>14194449.064999999</v>
      </c>
      <c r="AM597">
        <v>954.78843725000002</v>
      </c>
    </row>
    <row r="598" spans="1:39" ht="15" x14ac:dyDescent="0.25">
      <c r="A598" t="s">
        <v>779</v>
      </c>
      <c r="B598">
        <v>-130183.42105263199</v>
      </c>
      <c r="C598">
        <v>0.46110649875133503</v>
      </c>
      <c r="D598">
        <v>-342281.89473684202</v>
      </c>
      <c r="E598">
        <v>3.60823981743757E-3</v>
      </c>
      <c r="F598">
        <v>0.76257930222151304</v>
      </c>
      <c r="G598">
        <v>73.4444444444444</v>
      </c>
      <c r="H598">
        <v>61.785694499999998</v>
      </c>
      <c r="I598">
        <v>4.1749999999999998</v>
      </c>
      <c r="J598">
        <v>31.991499999999998</v>
      </c>
      <c r="K598">
        <v>14274.6263672522</v>
      </c>
      <c r="L598">
        <v>1936.2940395000001</v>
      </c>
      <c r="M598">
        <v>2396.32942981014</v>
      </c>
      <c r="N598">
        <v>0.41004755582216401</v>
      </c>
      <c r="O598">
        <v>0.12975189838154699</v>
      </c>
      <c r="P598">
        <v>2.0705747026083299E-2</v>
      </c>
      <c r="Q598">
        <v>11534.2546843361</v>
      </c>
      <c r="R598">
        <v>125.83499999999999</v>
      </c>
      <c r="S598">
        <v>70960.635355823106</v>
      </c>
      <c r="T598">
        <v>15.9880001589383</v>
      </c>
      <c r="U598">
        <v>15.3875633925378</v>
      </c>
      <c r="V598">
        <v>15.1595</v>
      </c>
      <c r="W598">
        <v>127.728093901514</v>
      </c>
      <c r="X598">
        <v>0.11418282205841</v>
      </c>
      <c r="Y598">
        <v>0.15493844506124799</v>
      </c>
      <c r="Z598">
        <v>0.27485557256984</v>
      </c>
      <c r="AA598">
        <v>193.43660743629499</v>
      </c>
      <c r="AB598">
        <v>7.4775270467786497</v>
      </c>
      <c r="AC598">
        <v>1.33455561958792</v>
      </c>
      <c r="AD598">
        <v>3.3871328739289002</v>
      </c>
      <c r="AE598">
        <v>1.1275986572928101</v>
      </c>
      <c r="AF598">
        <v>40.799999999999997</v>
      </c>
      <c r="AG598">
        <v>3.6173166773708298E-2</v>
      </c>
      <c r="AH598">
        <v>25.965</v>
      </c>
      <c r="AI598">
        <v>4.2731247804015897</v>
      </c>
      <c r="AJ598">
        <v>13284.102999999899</v>
      </c>
      <c r="AK598">
        <v>0.49667115080167501</v>
      </c>
      <c r="AL598">
        <v>27639873.951000001</v>
      </c>
      <c r="AM598">
        <v>1936.2940395000001</v>
      </c>
    </row>
    <row r="599" spans="1:39" ht="15" x14ac:dyDescent="0.25">
      <c r="A599" t="s">
        <v>780</v>
      </c>
      <c r="B599">
        <v>978722.33333333302</v>
      </c>
      <c r="C599">
        <v>0.50424785375213999</v>
      </c>
      <c r="D599">
        <v>946140.14285714296</v>
      </c>
      <c r="E599">
        <v>2.8895109807182602E-3</v>
      </c>
      <c r="F599">
        <v>0.67377998310867404</v>
      </c>
      <c r="G599">
        <v>46.95</v>
      </c>
      <c r="H599">
        <v>29.278287428571399</v>
      </c>
      <c r="I599">
        <v>9.2080952380952397</v>
      </c>
      <c r="J599">
        <v>15.586190476190399</v>
      </c>
      <c r="K599">
        <v>16094.916665431199</v>
      </c>
      <c r="L599">
        <v>884.15100009523803</v>
      </c>
      <c r="M599">
        <v>1125.78203526068</v>
      </c>
      <c r="N599">
        <v>0.51184693968598205</v>
      </c>
      <c r="O599">
        <v>0.16378847890572101</v>
      </c>
      <c r="P599">
        <v>7.7696814439022904E-3</v>
      </c>
      <c r="Q599">
        <v>12640.4012681686</v>
      </c>
      <c r="R599">
        <v>69.011428571428596</v>
      </c>
      <c r="S599">
        <v>63500.730707129303</v>
      </c>
      <c r="T599">
        <v>15.704093179873601</v>
      </c>
      <c r="U599">
        <v>12.8116605958985</v>
      </c>
      <c r="V599">
        <v>9.6876190476190498</v>
      </c>
      <c r="W599">
        <v>91.266078460479704</v>
      </c>
      <c r="X599">
        <v>0.111413759890392</v>
      </c>
      <c r="Y599">
        <v>0.18071226908728799</v>
      </c>
      <c r="Z599">
        <v>0.29639397221575098</v>
      </c>
      <c r="AA599">
        <v>211.11379862757599</v>
      </c>
      <c r="AB599">
        <v>7.8156016680502498</v>
      </c>
      <c r="AC599">
        <v>1.59231173079347</v>
      </c>
      <c r="AD599">
        <v>3.3608816782344801</v>
      </c>
      <c r="AE599">
        <v>1.07101449215886</v>
      </c>
      <c r="AF599">
        <v>51.285714285714299</v>
      </c>
      <c r="AG599">
        <v>5.09143405468966E-2</v>
      </c>
      <c r="AH599">
        <v>10.739523809523799</v>
      </c>
      <c r="AI599">
        <v>4.2551021691918001</v>
      </c>
      <c r="AJ599">
        <v>-25703.8819047619</v>
      </c>
      <c r="AK599">
        <v>0.53586066857438597</v>
      </c>
      <c r="AL599">
        <v>14230336.666190499</v>
      </c>
      <c r="AM599">
        <v>884.15100009523803</v>
      </c>
    </row>
    <row r="600" spans="1:39" ht="15" x14ac:dyDescent="0.25">
      <c r="A600" t="s">
        <v>781</v>
      </c>
      <c r="B600">
        <v>38515.055555555598</v>
      </c>
      <c r="C600">
        <v>0.511212014095067</v>
      </c>
      <c r="D600">
        <v>-80745.333333333299</v>
      </c>
      <c r="E600">
        <v>2.9298627792110499E-3</v>
      </c>
      <c r="F600">
        <v>0.737694467288877</v>
      </c>
      <c r="G600">
        <v>45.473684210526301</v>
      </c>
      <c r="H600">
        <v>49.725094550000001</v>
      </c>
      <c r="I600">
        <v>3.5354999999999999</v>
      </c>
      <c r="J600">
        <v>54.366500000000002</v>
      </c>
      <c r="K600">
        <v>15254.2626389457</v>
      </c>
      <c r="L600">
        <v>1540.66115995</v>
      </c>
      <c r="M600">
        <v>1909.7849667190601</v>
      </c>
      <c r="N600">
        <v>0.40655606237930197</v>
      </c>
      <c r="O600">
        <v>0.13729159016176201</v>
      </c>
      <c r="P600">
        <v>2.6794474361474599E-2</v>
      </c>
      <c r="Q600">
        <v>12305.9142160256</v>
      </c>
      <c r="R600">
        <v>104.82</v>
      </c>
      <c r="S600">
        <v>71733.110713604299</v>
      </c>
      <c r="T600">
        <v>16.062774279717601</v>
      </c>
      <c r="U600">
        <v>14.698160274279701</v>
      </c>
      <c r="V600">
        <v>12.903</v>
      </c>
      <c r="W600">
        <v>119.40332945439</v>
      </c>
      <c r="X600">
        <v>0.114725598450536</v>
      </c>
      <c r="Y600">
        <v>0.162444322538708</v>
      </c>
      <c r="Z600">
        <v>0.28200035791931699</v>
      </c>
      <c r="AA600">
        <v>200.40438353753299</v>
      </c>
      <c r="AB600">
        <v>8.09806813163501</v>
      </c>
      <c r="AC600">
        <v>1.4589578573967601</v>
      </c>
      <c r="AD600">
        <v>3.76405377398441</v>
      </c>
      <c r="AE600">
        <v>1.0096009186805901</v>
      </c>
      <c r="AF600">
        <v>22.75</v>
      </c>
      <c r="AG600">
        <v>5.1097473384720503E-2</v>
      </c>
      <c r="AH600">
        <v>42.1121052631579</v>
      </c>
      <c r="AI600">
        <v>4.4919461523465296</v>
      </c>
      <c r="AJ600">
        <v>-11444.805263157899</v>
      </c>
      <c r="AK600">
        <v>0.44341839578935799</v>
      </c>
      <c r="AL600">
        <v>23501649.971500002</v>
      </c>
      <c r="AM600">
        <v>1540.66115995</v>
      </c>
    </row>
    <row r="601" spans="1:39" ht="15" x14ac:dyDescent="0.25">
      <c r="A601" t="s">
        <v>782</v>
      </c>
      <c r="B601">
        <v>1120598.8500000001</v>
      </c>
      <c r="C601">
        <v>0.54649599843624497</v>
      </c>
      <c r="D601">
        <v>1128591.3</v>
      </c>
      <c r="E601">
        <v>3.6635720171069198E-4</v>
      </c>
      <c r="F601">
        <v>0.69791222767384498</v>
      </c>
      <c r="G601">
        <v>88.105263157894697</v>
      </c>
      <c r="H601">
        <v>31.452783</v>
      </c>
      <c r="I601">
        <v>0.95</v>
      </c>
      <c r="J601">
        <v>89.924000000000007</v>
      </c>
      <c r="K601">
        <v>13771.6309907542</v>
      </c>
      <c r="L601">
        <v>1352.3322114499999</v>
      </c>
      <c r="M601">
        <v>1610.9007004457301</v>
      </c>
      <c r="N601">
        <v>0.34141035212416898</v>
      </c>
      <c r="O601">
        <v>0.13377125514597599</v>
      </c>
      <c r="P601">
        <v>1.4883066956173099E-2</v>
      </c>
      <c r="Q601">
        <v>11561.122412974901</v>
      </c>
      <c r="R601">
        <v>90.764499999999998</v>
      </c>
      <c r="S601">
        <v>64775.434250174898</v>
      </c>
      <c r="T601">
        <v>15.7583636774289</v>
      </c>
      <c r="U601">
        <v>14.899351744900301</v>
      </c>
      <c r="V601">
        <v>12.358499999999999</v>
      </c>
      <c r="W601">
        <v>109.42527098353401</v>
      </c>
      <c r="X601">
        <v>0.116451281846345</v>
      </c>
      <c r="Y601">
        <v>0.1646622503381</v>
      </c>
      <c r="Z601">
        <v>0.28642743089367101</v>
      </c>
      <c r="AA601">
        <v>187.727762343097</v>
      </c>
      <c r="AB601">
        <v>7.2608830710012198</v>
      </c>
      <c r="AC601">
        <v>1.4168514552509699</v>
      </c>
      <c r="AD601">
        <v>3.14360295394932</v>
      </c>
      <c r="AE601">
        <v>1.17886112740035</v>
      </c>
      <c r="AF601">
        <v>95.7</v>
      </c>
      <c r="AG601">
        <v>4.6062321852505902E-2</v>
      </c>
      <c r="AH601">
        <v>10.358000000000001</v>
      </c>
      <c r="AI601">
        <v>4.3676111869975003</v>
      </c>
      <c r="AJ601">
        <v>8337.32149999996</v>
      </c>
      <c r="AK601">
        <v>0.45728162165390401</v>
      </c>
      <c r="AL601">
        <v>18623820.193</v>
      </c>
      <c r="AM601">
        <v>1352.3322114499999</v>
      </c>
    </row>
    <row r="602" spans="1:39" ht="15" x14ac:dyDescent="0.25">
      <c r="A602" t="s">
        <v>783</v>
      </c>
      <c r="B602">
        <v>493060.9</v>
      </c>
      <c r="C602">
        <v>0.56956719546638601</v>
      </c>
      <c r="D602">
        <v>494693.6</v>
      </c>
      <c r="E602">
        <v>1.91327872870911E-3</v>
      </c>
      <c r="F602">
        <v>0.66375694529071605</v>
      </c>
      <c r="G602">
        <v>51.75</v>
      </c>
      <c r="H602">
        <v>18.39074755</v>
      </c>
      <c r="I602">
        <v>0.7</v>
      </c>
      <c r="J602">
        <v>71.896500000000003</v>
      </c>
      <c r="K602">
        <v>15367.242137544299</v>
      </c>
      <c r="L602">
        <v>853.17646375000004</v>
      </c>
      <c r="M602">
        <v>1016.62229262544</v>
      </c>
      <c r="N602">
        <v>0.36363643974232901</v>
      </c>
      <c r="O602">
        <v>0.140534165784411</v>
      </c>
      <c r="P602">
        <v>3.76324522114432E-3</v>
      </c>
      <c r="Q602">
        <v>12896.598274115</v>
      </c>
      <c r="R602">
        <v>62.613999999999997</v>
      </c>
      <c r="S602">
        <v>64243.339277158499</v>
      </c>
      <c r="T602">
        <v>16.098636087775901</v>
      </c>
      <c r="U602">
        <v>13.6259696513559</v>
      </c>
      <c r="V602">
        <v>8.7669999999999995</v>
      </c>
      <c r="W602">
        <v>97.316808914109799</v>
      </c>
      <c r="X602">
        <v>0.11423232421879601</v>
      </c>
      <c r="Y602">
        <v>0.181232190817679</v>
      </c>
      <c r="Z602">
        <v>0.30115975844760001</v>
      </c>
      <c r="AA602">
        <v>204.73695351631801</v>
      </c>
      <c r="AB602">
        <v>7.5202591443909999</v>
      </c>
      <c r="AC602">
        <v>1.3734525316048101</v>
      </c>
      <c r="AD602">
        <v>3.1457125948358899</v>
      </c>
      <c r="AE602">
        <v>1.37377207838455</v>
      </c>
      <c r="AF602">
        <v>104.35</v>
      </c>
      <c r="AG602">
        <v>1.9506354953141999E-2</v>
      </c>
      <c r="AH602">
        <v>4.4065000000000003</v>
      </c>
      <c r="AI602">
        <v>4.8110980266663601</v>
      </c>
      <c r="AJ602">
        <v>-36190.843500000003</v>
      </c>
      <c r="AK602">
        <v>0.50642968629230301</v>
      </c>
      <c r="AL602">
        <v>13110969.304500001</v>
      </c>
      <c r="AM602">
        <v>853.17646375000004</v>
      </c>
    </row>
    <row r="603" spans="1:39" ht="15" x14ac:dyDescent="0.25">
      <c r="A603" t="s">
        <v>784</v>
      </c>
      <c r="B603">
        <v>687953.3</v>
      </c>
      <c r="C603">
        <v>0.491243177469049</v>
      </c>
      <c r="D603">
        <v>714668.05</v>
      </c>
      <c r="E603">
        <v>4.6819048619913999E-3</v>
      </c>
      <c r="F603">
        <v>0.71179382309023898</v>
      </c>
      <c r="G603">
        <v>95.4</v>
      </c>
      <c r="H603">
        <v>44.582516249999998</v>
      </c>
      <c r="I603">
        <v>3.323</v>
      </c>
      <c r="J603">
        <v>4.4409999999999998</v>
      </c>
      <c r="K603">
        <v>15489.3078786845</v>
      </c>
      <c r="L603">
        <v>1645.2952488000001</v>
      </c>
      <c r="M603">
        <v>2050.46952947619</v>
      </c>
      <c r="N603">
        <v>0.525009736598955</v>
      </c>
      <c r="O603">
        <v>0.158119962292326</v>
      </c>
      <c r="P603">
        <v>1.7397444027676401E-3</v>
      </c>
      <c r="Q603">
        <v>12428.609298334801</v>
      </c>
      <c r="R603">
        <v>118.932</v>
      </c>
      <c r="S603">
        <v>65201.749348367099</v>
      </c>
      <c r="T603">
        <v>16.139054249487099</v>
      </c>
      <c r="U603">
        <v>13.833915588739799</v>
      </c>
      <c r="V603">
        <v>15.4915</v>
      </c>
      <c r="W603">
        <v>106.206322744731</v>
      </c>
      <c r="X603">
        <v>0.108486396670047</v>
      </c>
      <c r="Y603">
        <v>0.20200752985770601</v>
      </c>
      <c r="Z603">
        <v>0.31539503806667402</v>
      </c>
      <c r="AA603">
        <v>201.60943772367401</v>
      </c>
      <c r="AB603">
        <v>8.5621408257678002</v>
      </c>
      <c r="AC603">
        <v>1.5170533306422</v>
      </c>
      <c r="AD603">
        <v>3.75065082728872</v>
      </c>
      <c r="AE603">
        <v>1.4573903201145499</v>
      </c>
      <c r="AF603">
        <v>198.6</v>
      </c>
      <c r="AG603">
        <v>1.48192902873601E-2</v>
      </c>
      <c r="AH603">
        <v>5.4675000000000002</v>
      </c>
      <c r="AI603">
        <v>4.7160430474842503</v>
      </c>
      <c r="AJ603">
        <v>-102969.93799999999</v>
      </c>
      <c r="AK603">
        <v>0.50797147573672397</v>
      </c>
      <c r="AL603">
        <v>25484484.66</v>
      </c>
      <c r="AM603">
        <v>1645.2952488000001</v>
      </c>
    </row>
    <row r="604" spans="1:39" ht="15" x14ac:dyDescent="0.25">
      <c r="A604" t="s">
        <v>912</v>
      </c>
      <c r="B604">
        <v>597037.25</v>
      </c>
      <c r="C604">
        <v>0.76613556741202105</v>
      </c>
      <c r="D604">
        <v>596906.30000000005</v>
      </c>
      <c r="E604">
        <v>2.6755848301833001E-3</v>
      </c>
      <c r="F604">
        <v>0.66143367191907398</v>
      </c>
      <c r="G604">
        <v>39.421052631578902</v>
      </c>
      <c r="H604">
        <v>12.7034802</v>
      </c>
      <c r="I604">
        <v>0.26700000000000002</v>
      </c>
      <c r="J604">
        <v>22.952999999999999</v>
      </c>
      <c r="K604">
        <v>17094.580248057398</v>
      </c>
      <c r="L604">
        <v>486.47674799999999</v>
      </c>
      <c r="M604">
        <v>591.82646797818995</v>
      </c>
      <c r="N604">
        <v>0.39723610428344702</v>
      </c>
      <c r="O604">
        <v>0.15079099895643899</v>
      </c>
      <c r="P604">
        <v>5.8473480216571401E-3</v>
      </c>
      <c r="Q604">
        <v>14051.611844785701</v>
      </c>
      <c r="R604">
        <v>41.640999999999998</v>
      </c>
      <c r="S604">
        <v>59170.826012823898</v>
      </c>
      <c r="T604">
        <v>15.710477654235</v>
      </c>
      <c r="U604">
        <v>11.6826384572897</v>
      </c>
      <c r="V604">
        <v>5.5659999999999998</v>
      </c>
      <c r="W604">
        <v>87.401499820337804</v>
      </c>
      <c r="X604">
        <v>0.112510606637438</v>
      </c>
      <c r="Y604">
        <v>0.18370647945391599</v>
      </c>
      <c r="Z604">
        <v>0.29977724425388103</v>
      </c>
      <c r="AA604">
        <v>247.191053826071</v>
      </c>
      <c r="AB604">
        <v>8.8284082353244493</v>
      </c>
      <c r="AC604">
        <v>1.5359966262711799</v>
      </c>
      <c r="AD604">
        <v>3.4510963038667701</v>
      </c>
      <c r="AE604">
        <v>1.2455753572344901</v>
      </c>
      <c r="AF604">
        <v>67.099999999999994</v>
      </c>
      <c r="AG604">
        <v>1.99441131207065E-2</v>
      </c>
      <c r="AH604">
        <v>4.4455</v>
      </c>
      <c r="AI604">
        <v>4.7187043609326098</v>
      </c>
      <c r="AJ604">
        <v>-31173.598999999998</v>
      </c>
      <c r="AK604">
        <v>0.53037706770542503</v>
      </c>
      <c r="AL604">
        <v>8316115.8075000001</v>
      </c>
      <c r="AM604">
        <v>486.47674799999999</v>
      </c>
    </row>
    <row r="605" spans="1:39" ht="15" x14ac:dyDescent="0.25">
      <c r="A605" t="s">
        <v>785</v>
      </c>
      <c r="B605">
        <v>-87271.05</v>
      </c>
      <c r="C605">
        <v>0.43567316967452802</v>
      </c>
      <c r="D605">
        <v>-22605.15</v>
      </c>
      <c r="E605">
        <v>8.57157992731317E-3</v>
      </c>
      <c r="F605">
        <v>0.76127483166194199</v>
      </c>
      <c r="G605">
        <v>60.7222222222222</v>
      </c>
      <c r="H605">
        <v>31.542400950000001</v>
      </c>
      <c r="I605">
        <v>5.883</v>
      </c>
      <c r="J605">
        <v>-28.669</v>
      </c>
      <c r="K605">
        <v>17586.147239715199</v>
      </c>
      <c r="L605">
        <v>1231.06305815</v>
      </c>
      <c r="M605">
        <v>1722.0245515648</v>
      </c>
      <c r="N605">
        <v>0.91903747022530202</v>
      </c>
      <c r="O605">
        <v>0.19218451969921099</v>
      </c>
      <c r="P605">
        <v>8.5824421665917896E-4</v>
      </c>
      <c r="Q605">
        <v>12572.2111118143</v>
      </c>
      <c r="R605">
        <v>95.291499999999999</v>
      </c>
      <c r="S605">
        <v>65527.003006564097</v>
      </c>
      <c r="T605">
        <v>14.7599733449468</v>
      </c>
      <c r="U605">
        <v>12.9189178274033</v>
      </c>
      <c r="V605">
        <v>12.801</v>
      </c>
      <c r="W605">
        <v>96.169288192328693</v>
      </c>
      <c r="X605">
        <v>0.104393361464102</v>
      </c>
      <c r="Y605">
        <v>0.202985463028934</v>
      </c>
      <c r="Z605">
        <v>0.311000840622845</v>
      </c>
      <c r="AA605">
        <v>218.68441118245099</v>
      </c>
      <c r="AB605">
        <v>9.0068117666854999</v>
      </c>
      <c r="AC605">
        <v>1.4074453697296201</v>
      </c>
      <c r="AD605">
        <v>4.1692346951852102</v>
      </c>
      <c r="AE605">
        <v>1.3692757531413899</v>
      </c>
      <c r="AF605">
        <v>161.75</v>
      </c>
      <c r="AG605">
        <v>1.55563729294183E-2</v>
      </c>
      <c r="AH605">
        <v>5.0670000000000002</v>
      </c>
      <c r="AI605">
        <v>3.9049408651105701</v>
      </c>
      <c r="AJ605">
        <v>-157466.17449999999</v>
      </c>
      <c r="AK605">
        <v>0.65628960558935501</v>
      </c>
      <c r="AL605">
        <v>21649656.202</v>
      </c>
      <c r="AM605">
        <v>1231.06305815</v>
      </c>
    </row>
    <row r="606" spans="1:39" ht="15" x14ac:dyDescent="0.25">
      <c r="A606" t="s">
        <v>786</v>
      </c>
      <c r="B606">
        <v>633398</v>
      </c>
      <c r="C606">
        <v>0.630389226873455</v>
      </c>
      <c r="D606">
        <v>666600.35</v>
      </c>
      <c r="E606">
        <v>6.5477857109015603E-3</v>
      </c>
      <c r="F606">
        <v>0.66225476007344897</v>
      </c>
      <c r="G606">
        <v>50.1</v>
      </c>
      <c r="H606">
        <v>25.9744812</v>
      </c>
      <c r="I606">
        <v>1.7775000000000001</v>
      </c>
      <c r="J606">
        <v>13.651999999999999</v>
      </c>
      <c r="K606">
        <v>17180.4280284866</v>
      </c>
      <c r="L606">
        <v>969.13712280000004</v>
      </c>
      <c r="M606">
        <v>1193.32908905353</v>
      </c>
      <c r="N606">
        <v>0.47948707640817201</v>
      </c>
      <c r="O606">
        <v>0.14905886814307101</v>
      </c>
      <c r="P606">
        <v>1.3455570623818801E-3</v>
      </c>
      <c r="Q606">
        <v>13952.7233021747</v>
      </c>
      <c r="R606">
        <v>74.272499999999994</v>
      </c>
      <c r="S606">
        <v>63990.046968932002</v>
      </c>
      <c r="T606">
        <v>16.3479080413343</v>
      </c>
      <c r="U606">
        <v>13.0483977622943</v>
      </c>
      <c r="V606">
        <v>10.015000000000001</v>
      </c>
      <c r="W606">
        <v>96.7685594408387</v>
      </c>
      <c r="X606">
        <v>0.11149074074137399</v>
      </c>
      <c r="Y606">
        <v>0.19955620733676199</v>
      </c>
      <c r="Z606">
        <v>0.31736018341549099</v>
      </c>
      <c r="AA606">
        <v>215.801918097776</v>
      </c>
      <c r="AB606">
        <v>9.9298009865562396</v>
      </c>
      <c r="AC606">
        <v>1.39810085891548</v>
      </c>
      <c r="AD606">
        <v>3.54365732028986</v>
      </c>
      <c r="AE606">
        <v>1.48544896059597</v>
      </c>
      <c r="AF606">
        <v>152.05000000000001</v>
      </c>
      <c r="AG606">
        <v>1.2820057125385901E-2</v>
      </c>
      <c r="AH606">
        <v>4.4269999999999996</v>
      </c>
      <c r="AI606">
        <v>4.8817934645119099</v>
      </c>
      <c r="AJ606">
        <v>-68012.5919999998</v>
      </c>
      <c r="AK606">
        <v>0.50168453944514502</v>
      </c>
      <c r="AL606">
        <v>16650190.588</v>
      </c>
      <c r="AM606">
        <v>969.13712280000004</v>
      </c>
    </row>
    <row r="607" spans="1:39" ht="15" x14ac:dyDescent="0.25">
      <c r="A607" t="s">
        <v>787</v>
      </c>
      <c r="B607">
        <v>556782.35</v>
      </c>
      <c r="C607">
        <v>0.48345461553624802</v>
      </c>
      <c r="D607">
        <v>521617.45</v>
      </c>
      <c r="E607">
        <v>1.7130794515314698E-2</v>
      </c>
      <c r="F607">
        <v>0.67393291422456802</v>
      </c>
      <c r="G607">
        <v>53.7</v>
      </c>
      <c r="H607">
        <v>21.208662950000001</v>
      </c>
      <c r="I607">
        <v>1.0209999999999999</v>
      </c>
      <c r="J607">
        <v>47.799500000000002</v>
      </c>
      <c r="K607">
        <v>15249.6003861973</v>
      </c>
      <c r="L607">
        <v>832.95561925000004</v>
      </c>
      <c r="M607">
        <v>1002.78026669089</v>
      </c>
      <c r="N607">
        <v>0.40696696890672901</v>
      </c>
      <c r="O607">
        <v>0.138332948103225</v>
      </c>
      <c r="P607">
        <v>3.12634285647146E-3</v>
      </c>
      <c r="Q607">
        <v>12667.022631903699</v>
      </c>
      <c r="R607">
        <v>61.115000000000002</v>
      </c>
      <c r="S607">
        <v>61649.942403665198</v>
      </c>
      <c r="T607">
        <v>14.8744170825493</v>
      </c>
      <c r="U607">
        <v>13.6293155403747</v>
      </c>
      <c r="V607">
        <v>9.5344999999999995</v>
      </c>
      <c r="W607">
        <v>87.362275866589798</v>
      </c>
      <c r="X607">
        <v>0.112539882667323</v>
      </c>
      <c r="Y607">
        <v>0.189490385836211</v>
      </c>
      <c r="Z607">
        <v>0.306024611464075</v>
      </c>
      <c r="AA607">
        <v>193.76548554330401</v>
      </c>
      <c r="AB607">
        <v>8.2874522399743995</v>
      </c>
      <c r="AC607">
        <v>1.5994482709053801</v>
      </c>
      <c r="AD607">
        <v>3.35246371006341</v>
      </c>
      <c r="AE607">
        <v>1.3860818583905801</v>
      </c>
      <c r="AF607">
        <v>75.650000000000006</v>
      </c>
      <c r="AG607">
        <v>2.16830336012311E-2</v>
      </c>
      <c r="AH607">
        <v>5.9640000000000004</v>
      </c>
      <c r="AI607">
        <v>4.4656976081714603</v>
      </c>
      <c r="AJ607">
        <v>-19974.694</v>
      </c>
      <c r="AK607">
        <v>0.48551072775404502</v>
      </c>
      <c r="AL607">
        <v>12702240.333000001</v>
      </c>
      <c r="AM607">
        <v>832.95561925000004</v>
      </c>
    </row>
    <row r="608" spans="1:39" ht="15" x14ac:dyDescent="0.25">
      <c r="A608" t="s">
        <v>788</v>
      </c>
      <c r="B608">
        <v>844129.9</v>
      </c>
      <c r="C608">
        <v>0.34556378719109998</v>
      </c>
      <c r="D608">
        <v>764186.9</v>
      </c>
      <c r="E608">
        <v>1.46660294742773E-3</v>
      </c>
      <c r="F608">
        <v>0.78604270903235995</v>
      </c>
      <c r="G608">
        <v>111.95</v>
      </c>
      <c r="H608">
        <v>83.374491050000003</v>
      </c>
      <c r="I608">
        <v>9.4830000000000005</v>
      </c>
      <c r="J608">
        <v>-3.3780000000000099</v>
      </c>
      <c r="K608">
        <v>14856.964388804099</v>
      </c>
      <c r="L608">
        <v>3506.5258473499998</v>
      </c>
      <c r="M608">
        <v>4332.1641586196301</v>
      </c>
      <c r="N608">
        <v>0.28065859117899999</v>
      </c>
      <c r="O608">
        <v>0.128655562425395</v>
      </c>
      <c r="P608">
        <v>1.7913631079454598E-2</v>
      </c>
      <c r="Q608">
        <v>12025.4745053566</v>
      </c>
      <c r="R608">
        <v>228.2775</v>
      </c>
      <c r="S608">
        <v>76863.109027389903</v>
      </c>
      <c r="T608">
        <v>14.9736614427615</v>
      </c>
      <c r="U608">
        <v>15.3608036155556</v>
      </c>
      <c r="V608">
        <v>28.376999999999999</v>
      </c>
      <c r="W608">
        <v>123.569293700885</v>
      </c>
      <c r="X608">
        <v>0.113510197377059</v>
      </c>
      <c r="Y608">
        <v>0.16556712854743599</v>
      </c>
      <c r="Z608">
        <v>0.28721956316809399</v>
      </c>
      <c r="AA608">
        <v>165.134445091174</v>
      </c>
      <c r="AB608">
        <v>7.6061547587921003</v>
      </c>
      <c r="AC608">
        <v>1.3119905493186901</v>
      </c>
      <c r="AD608">
        <v>3.56929777780157</v>
      </c>
      <c r="AE608">
        <v>0.94988682836850002</v>
      </c>
      <c r="AF608">
        <v>27.35</v>
      </c>
      <c r="AG608">
        <v>9.2541595221854497E-2</v>
      </c>
      <c r="AH608">
        <v>79.436999999999998</v>
      </c>
      <c r="AI608">
        <v>4.8434658050794299</v>
      </c>
      <c r="AJ608">
        <v>117805.42049999999</v>
      </c>
      <c r="AK608">
        <v>0.38465898310317997</v>
      </c>
      <c r="AL608">
        <v>52096329.642499998</v>
      </c>
      <c r="AM608">
        <v>3506.5258473499998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/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42578125" style="34" bestFit="1" customWidth="1"/>
    <col min="10" max="10" width="4.42578125" style="34" bestFit="1" customWidth="1"/>
    <col min="11" max="11" width="9.42578125" style="34" bestFit="1" customWidth="1"/>
    <col min="12" max="13" width="7.425781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5703125" style="34" bestFit="1" customWidth="1"/>
    <col min="22" max="22" width="16.42578125" style="34" bestFit="1" customWidth="1"/>
    <col min="23" max="23" width="14.425781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570312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570312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850</v>
      </c>
      <c r="B1" s="33" t="s">
        <v>66</v>
      </c>
      <c r="C1" s="33" t="s">
        <v>851</v>
      </c>
      <c r="D1" s="33" t="s">
        <v>68</v>
      </c>
      <c r="E1" s="33" t="s">
        <v>69</v>
      </c>
      <c r="F1" s="33" t="s">
        <v>852</v>
      </c>
      <c r="G1" s="33" t="s">
        <v>869</v>
      </c>
      <c r="H1" s="33" t="s">
        <v>870</v>
      </c>
      <c r="I1" s="33" t="s">
        <v>64</v>
      </c>
      <c r="J1" s="33" t="s">
        <v>853</v>
      </c>
      <c r="K1" s="33" t="s">
        <v>854</v>
      </c>
      <c r="L1" s="33" t="s">
        <v>910</v>
      </c>
      <c r="M1" s="33" t="s">
        <v>855</v>
      </c>
      <c r="N1" s="33" t="s">
        <v>856</v>
      </c>
      <c r="O1" s="33" t="s">
        <v>857</v>
      </c>
      <c r="P1" s="33" t="s">
        <v>858</v>
      </c>
      <c r="Q1" s="33" t="s">
        <v>859</v>
      </c>
      <c r="R1" s="33" t="s">
        <v>860</v>
      </c>
      <c r="S1" s="33" t="s">
        <v>861</v>
      </c>
      <c r="T1" s="33" t="s">
        <v>78</v>
      </c>
      <c r="U1" s="33" t="s">
        <v>862</v>
      </c>
      <c r="V1" s="33" t="s">
        <v>80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863</v>
      </c>
      <c r="AE1" s="33" t="s">
        <v>864</v>
      </c>
      <c r="AF1" s="33" t="s">
        <v>865</v>
      </c>
      <c r="AG1" s="33" t="s">
        <v>866</v>
      </c>
      <c r="AH1" s="33" t="s">
        <v>90</v>
      </c>
      <c r="AI1" s="33" t="s">
        <v>91</v>
      </c>
      <c r="AJ1" s="33" t="s">
        <v>92</v>
      </c>
      <c r="AK1" s="33" t="s">
        <v>867</v>
      </c>
      <c r="AL1" s="33" t="s">
        <v>868</v>
      </c>
    </row>
    <row r="2" spans="1:38" ht="15" x14ac:dyDescent="0.25">
      <c r="A2">
        <v>1186468.7378068999</v>
      </c>
      <c r="B2">
        <v>0.43623285521819899</v>
      </c>
      <c r="C2">
        <v>1089831.1958361</v>
      </c>
      <c r="D2">
        <v>4.5110628707084504E-3</v>
      </c>
      <c r="E2">
        <v>0.744171880486313</v>
      </c>
      <c r="F2">
        <v>87.688471113400297</v>
      </c>
      <c r="G2">
        <v>130.801276692697</v>
      </c>
      <c r="H2">
        <v>39.0392641478306</v>
      </c>
      <c r="I2">
        <v>-2.99437964032313</v>
      </c>
      <c r="J2">
        <v>15609.1886214191</v>
      </c>
      <c r="K2">
        <v>2211.4707926965102</v>
      </c>
      <c r="L2">
        <v>2834.6929275628099</v>
      </c>
      <c r="M2">
        <v>0.48140069678191999</v>
      </c>
      <c r="N2">
        <v>0.15235523365296</v>
      </c>
      <c r="O2">
        <v>3.3042132528758199E-2</v>
      </c>
      <c r="P2">
        <v>12177.426485357701</v>
      </c>
      <c r="Q2">
        <v>149.41927652202699</v>
      </c>
      <c r="R2">
        <v>71818.092874075504</v>
      </c>
      <c r="S2">
        <v>15.3150408013927</v>
      </c>
      <c r="T2">
        <v>14.800438364928899</v>
      </c>
      <c r="U2">
        <v>18.720691305066602</v>
      </c>
      <c r="V2">
        <v>118.12976116422401</v>
      </c>
      <c r="W2">
        <v>0.114883413739433</v>
      </c>
      <c r="X2">
        <v>0.16697034264573801</v>
      </c>
      <c r="Y2">
        <v>0.28844388650936198</v>
      </c>
      <c r="Z2">
        <v>183.93356709801901</v>
      </c>
      <c r="AA2">
        <v>8.5083535257559504</v>
      </c>
      <c r="AB2">
        <v>1.3862508927986601</v>
      </c>
      <c r="AC2">
        <v>3.6382848553726799</v>
      </c>
      <c r="AD2">
        <v>1.1617101874465801</v>
      </c>
      <c r="AE2">
        <v>66.030028048176902</v>
      </c>
      <c r="AF2">
        <v>4.8875204160027101E-2</v>
      </c>
      <c r="AG2">
        <v>38.604709645260499</v>
      </c>
      <c r="AH2">
        <v>4.313477118152</v>
      </c>
      <c r="AI2">
        <v>7231.09599090344</v>
      </c>
      <c r="AJ2">
        <v>0.495397357350151</v>
      </c>
      <c r="AK2">
        <v>34519264.733959101</v>
      </c>
      <c r="AL2">
        <v>2211.4707926965102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 activeCell="B2" sqref="B2"/>
    </sheetView>
  </sheetViews>
  <sheetFormatPr defaultColWidth="9.140625" defaultRowHeight="12.75" x14ac:dyDescent="0.2"/>
  <cols>
    <col min="1" max="1" width="7" style="43" bestFit="1" customWidth="1"/>
    <col min="2" max="2" width="16.5703125" style="43" bestFit="1" customWidth="1"/>
    <col min="3" max="18" width="12" style="43" bestFit="1" customWidth="1"/>
    <col min="19" max="19" width="14.42578125" style="43" bestFit="1" customWidth="1"/>
    <col min="20" max="16384" width="9.140625" style="43"/>
  </cols>
  <sheetData>
    <row r="1" spans="1:19" ht="15" x14ac:dyDescent="0.25">
      <c r="A1" s="102" t="s">
        <v>913</v>
      </c>
      <c r="B1" s="102" t="s">
        <v>914</v>
      </c>
      <c r="C1" s="102" t="s">
        <v>915</v>
      </c>
      <c r="D1" s="102" t="s">
        <v>916</v>
      </c>
      <c r="E1" s="102" t="s">
        <v>917</v>
      </c>
      <c r="F1" s="102" t="s">
        <v>918</v>
      </c>
      <c r="G1" s="102" t="s">
        <v>919</v>
      </c>
      <c r="H1" s="102" t="s">
        <v>920</v>
      </c>
      <c r="I1" s="102" t="s">
        <v>921</v>
      </c>
      <c r="J1" s="102" t="s">
        <v>922</v>
      </c>
      <c r="K1" s="102" t="s">
        <v>923</v>
      </c>
      <c r="L1" s="102" t="s">
        <v>924</v>
      </c>
      <c r="M1" s="102" t="s">
        <v>925</v>
      </c>
      <c r="N1" s="102" t="s">
        <v>926</v>
      </c>
      <c r="O1" s="102" t="s">
        <v>927</v>
      </c>
      <c r="P1" s="102" t="s">
        <v>928</v>
      </c>
      <c r="Q1" s="102" t="s">
        <v>929</v>
      </c>
      <c r="R1" s="102" t="s">
        <v>930</v>
      </c>
      <c r="S1" s="102" t="s">
        <v>931</v>
      </c>
    </row>
    <row r="2" spans="1:19" ht="15" x14ac:dyDescent="0.25">
      <c r="A2" t="s">
        <v>94</v>
      </c>
      <c r="B2">
        <v>658.948306</v>
      </c>
      <c r="C2">
        <v>632.35611800000004</v>
      </c>
      <c r="D2">
        <v>0</v>
      </c>
      <c r="E2">
        <v>16.409801999999999</v>
      </c>
      <c r="F2">
        <v>107.58049</v>
      </c>
      <c r="G2">
        <v>6.8744930000000002</v>
      </c>
      <c r="H2">
        <v>0</v>
      </c>
      <c r="I2">
        <v>9</v>
      </c>
      <c r="J2">
        <v>10.463428</v>
      </c>
      <c r="K2">
        <v>113.20422754495</v>
      </c>
      <c r="L2">
        <v>0</v>
      </c>
      <c r="M2">
        <v>4.7686884612</v>
      </c>
      <c r="N2">
        <v>79.329853325999906</v>
      </c>
      <c r="O2">
        <v>12.1788517988</v>
      </c>
      <c r="P2">
        <v>0</v>
      </c>
      <c r="Q2">
        <v>28.819800000000001</v>
      </c>
      <c r="R2">
        <v>49.392611874000004</v>
      </c>
      <c r="S2">
        <v>946.64233900494901</v>
      </c>
    </row>
    <row r="3" spans="1:19" ht="15" x14ac:dyDescent="0.25">
      <c r="A3" t="s">
        <v>96</v>
      </c>
      <c r="B3">
        <v>19738.1519669999</v>
      </c>
      <c r="C3">
        <v>18763.051313000102</v>
      </c>
      <c r="D3">
        <v>1806.164301</v>
      </c>
      <c r="E3">
        <v>120.13892300000001</v>
      </c>
      <c r="F3">
        <v>3042.583333</v>
      </c>
      <c r="G3">
        <v>301.43563399999999</v>
      </c>
      <c r="H3">
        <v>15.986625</v>
      </c>
      <c r="I3">
        <v>186.80437699999999</v>
      </c>
      <c r="J3">
        <v>476.885605</v>
      </c>
      <c r="K3">
        <v>3389.5547069386998</v>
      </c>
      <c r="L3">
        <v>524.87134587059404</v>
      </c>
      <c r="M3">
        <v>34.912371023799999</v>
      </c>
      <c r="N3">
        <v>2243.60094975415</v>
      </c>
      <c r="O3">
        <v>534.02336919439904</v>
      </c>
      <c r="P3">
        <v>37.797177487500001</v>
      </c>
      <c r="Q3">
        <v>598.18497602939897</v>
      </c>
      <c r="R3">
        <v>2251.1384984024799</v>
      </c>
      <c r="S3">
        <v>29352.235361700899</v>
      </c>
    </row>
    <row r="4" spans="1:19" ht="15" x14ac:dyDescent="0.25">
      <c r="A4" t="s">
        <v>98</v>
      </c>
      <c r="B4">
        <v>2861.5654460000101</v>
      </c>
      <c r="C4">
        <v>2748.7036210000001</v>
      </c>
      <c r="D4">
        <v>7.1169029999999998</v>
      </c>
      <c r="E4">
        <v>50.072871999999997</v>
      </c>
      <c r="F4">
        <v>394.32300600000002</v>
      </c>
      <c r="G4">
        <v>25.230719000000001</v>
      </c>
      <c r="H4">
        <v>4</v>
      </c>
      <c r="I4">
        <v>17.108858999999999</v>
      </c>
      <c r="J4">
        <v>66.522246999999993</v>
      </c>
      <c r="K4">
        <v>496.71384358315203</v>
      </c>
      <c r="L4">
        <v>2.0681720118000002</v>
      </c>
      <c r="M4">
        <v>14.5511766032</v>
      </c>
      <c r="N4">
        <v>290.77378462439998</v>
      </c>
      <c r="O4">
        <v>44.698741780399999</v>
      </c>
      <c r="P4">
        <v>9.4572000000000003</v>
      </c>
      <c r="Q4">
        <v>54.785988289800002</v>
      </c>
      <c r="R4">
        <v>314.01826696350003</v>
      </c>
      <c r="S4">
        <v>4088.6326198562601</v>
      </c>
    </row>
    <row r="5" spans="1:19" ht="15" x14ac:dyDescent="0.25">
      <c r="A5" t="s">
        <v>100</v>
      </c>
      <c r="B5">
        <v>2976.0879570000102</v>
      </c>
      <c r="C5">
        <v>1204.1146450000001</v>
      </c>
      <c r="D5">
        <v>33.273558000000001</v>
      </c>
      <c r="E5">
        <v>69.440584000000001</v>
      </c>
      <c r="F5">
        <v>234.24303399999999</v>
      </c>
      <c r="G5">
        <v>6.5488239999999998</v>
      </c>
      <c r="H5">
        <v>3.0941179999999999</v>
      </c>
      <c r="I5">
        <v>21.174125</v>
      </c>
      <c r="J5">
        <v>33.357017999999997</v>
      </c>
      <c r="K5">
        <v>90.343295966458001</v>
      </c>
      <c r="L5">
        <v>9.6692959548000008</v>
      </c>
      <c r="M5">
        <v>20.179433710400001</v>
      </c>
      <c r="N5">
        <v>172.7308132716</v>
      </c>
      <c r="O5">
        <v>11.6018965984</v>
      </c>
      <c r="P5">
        <v>7.3154231874000004</v>
      </c>
      <c r="Q5">
        <v>67.803783074999998</v>
      </c>
      <c r="R5">
        <v>157.46180346899999</v>
      </c>
      <c r="S5">
        <v>3513.1937022330599</v>
      </c>
    </row>
    <row r="6" spans="1:19" ht="15" x14ac:dyDescent="0.25">
      <c r="A6" t="s">
        <v>102</v>
      </c>
      <c r="B6">
        <v>2788.66899499999</v>
      </c>
      <c r="C6">
        <v>2659.1980750000098</v>
      </c>
      <c r="D6">
        <v>172.925498</v>
      </c>
      <c r="E6">
        <v>48.083333000000003</v>
      </c>
      <c r="F6">
        <v>457.65930800000001</v>
      </c>
      <c r="G6">
        <v>60.961674000000002</v>
      </c>
      <c r="H6">
        <v>1</v>
      </c>
      <c r="I6">
        <v>12.952381000000001</v>
      </c>
      <c r="J6">
        <v>56.814960999999997</v>
      </c>
      <c r="K6">
        <v>480.095269633621</v>
      </c>
      <c r="L6">
        <v>50.252149718799899</v>
      </c>
      <c r="M6">
        <v>13.9730165698</v>
      </c>
      <c r="N6">
        <v>337.47797371919899</v>
      </c>
      <c r="O6">
        <v>107.9997016584</v>
      </c>
      <c r="P6">
        <v>2.3643000000000001</v>
      </c>
      <c r="Q6">
        <v>41.4761144382</v>
      </c>
      <c r="R6">
        <v>268.19502340050002</v>
      </c>
      <c r="S6">
        <v>4090.5025441385101</v>
      </c>
    </row>
    <row r="7" spans="1:19" ht="15" x14ac:dyDescent="0.25">
      <c r="A7" t="s">
        <v>104</v>
      </c>
      <c r="B7">
        <v>2287.8308919999999</v>
      </c>
      <c r="C7">
        <v>1007.330494</v>
      </c>
      <c r="D7">
        <v>41.994709999999998</v>
      </c>
      <c r="E7">
        <v>25.844100999999998</v>
      </c>
      <c r="F7">
        <v>383.009928</v>
      </c>
      <c r="G7">
        <v>26.555129999999998</v>
      </c>
      <c r="H7">
        <v>3</v>
      </c>
      <c r="I7">
        <v>11.744122000000001</v>
      </c>
      <c r="J7">
        <v>72.014572000000001</v>
      </c>
      <c r="K7">
        <v>85.724125770425104</v>
      </c>
      <c r="L7">
        <v>12.203662725999999</v>
      </c>
      <c r="M7">
        <v>7.5102957506000001</v>
      </c>
      <c r="N7">
        <v>282.43152090720002</v>
      </c>
      <c r="O7">
        <v>47.045068307999998</v>
      </c>
      <c r="P7">
        <v>7.0929000000000002</v>
      </c>
      <c r="Q7">
        <v>37.607027468399998</v>
      </c>
      <c r="R7">
        <v>339.94478712599999</v>
      </c>
      <c r="S7">
        <v>3107.3902800566302</v>
      </c>
    </row>
    <row r="8" spans="1:19" ht="15" x14ac:dyDescent="0.25">
      <c r="A8" t="s">
        <v>106</v>
      </c>
      <c r="B8">
        <v>3440.9300440000002</v>
      </c>
      <c r="C8">
        <v>2527.4033749999999</v>
      </c>
      <c r="D8">
        <v>41.004524000000004</v>
      </c>
      <c r="E8">
        <v>62.200001999999998</v>
      </c>
      <c r="F8">
        <v>392.64938100000001</v>
      </c>
      <c r="G8">
        <v>40.404524000000002</v>
      </c>
      <c r="H8">
        <v>4.491428</v>
      </c>
      <c r="I8">
        <v>18.585892999999999</v>
      </c>
      <c r="J8">
        <v>90.276129999999995</v>
      </c>
      <c r="K8">
        <v>350.18893129210198</v>
      </c>
      <c r="L8">
        <v>11.9159146744</v>
      </c>
      <c r="M8">
        <v>18.0753205812</v>
      </c>
      <c r="N8">
        <v>289.53965354939999</v>
      </c>
      <c r="O8">
        <v>71.580654718399998</v>
      </c>
      <c r="P8">
        <v>10.6190832204</v>
      </c>
      <c r="Q8">
        <v>59.515746564600001</v>
      </c>
      <c r="R8">
        <v>426.14847166499999</v>
      </c>
      <c r="S8">
        <v>4678.5138202654998</v>
      </c>
    </row>
    <row r="9" spans="1:19" ht="15" x14ac:dyDescent="0.25">
      <c r="A9" t="s">
        <v>107</v>
      </c>
      <c r="B9">
        <v>2364.2195929999998</v>
      </c>
      <c r="C9">
        <v>225.09851399999999</v>
      </c>
      <c r="D9">
        <v>14.978011</v>
      </c>
      <c r="E9">
        <v>41.436860000000003</v>
      </c>
      <c r="F9">
        <v>153.127825</v>
      </c>
      <c r="G9">
        <v>10.5625</v>
      </c>
      <c r="H9">
        <v>1.161972</v>
      </c>
      <c r="I9">
        <v>11.130682</v>
      </c>
      <c r="J9">
        <v>39.745761999999999</v>
      </c>
      <c r="K9">
        <v>4.1546512317238902</v>
      </c>
      <c r="L9">
        <v>4.3526099966</v>
      </c>
      <c r="M9">
        <v>12.041551516</v>
      </c>
      <c r="N9">
        <v>112.916458155</v>
      </c>
      <c r="O9">
        <v>18.712524999999999</v>
      </c>
      <c r="P9">
        <v>2.7472503995999999</v>
      </c>
      <c r="Q9">
        <v>35.642669900400001</v>
      </c>
      <c r="R9">
        <v>187.619869521</v>
      </c>
      <c r="S9">
        <v>2742.4071787203202</v>
      </c>
    </row>
    <row r="10" spans="1:19" ht="15" x14ac:dyDescent="0.25">
      <c r="A10" t="s">
        <v>109</v>
      </c>
      <c r="B10">
        <v>1482.6600410000001</v>
      </c>
      <c r="C10">
        <v>315.33274299999999</v>
      </c>
      <c r="D10">
        <v>48.745576999999997</v>
      </c>
      <c r="E10">
        <v>18.550561999999999</v>
      </c>
      <c r="F10">
        <v>120.155136</v>
      </c>
      <c r="G10">
        <v>21.616575999999998</v>
      </c>
      <c r="H10">
        <v>0</v>
      </c>
      <c r="I10">
        <v>16.5</v>
      </c>
      <c r="J10">
        <v>45.528281</v>
      </c>
      <c r="K10">
        <v>13.141105508152799</v>
      </c>
      <c r="L10">
        <v>14.165464676199999</v>
      </c>
      <c r="M10">
        <v>5.3907933172</v>
      </c>
      <c r="N10">
        <v>88.602397286399906</v>
      </c>
      <c r="O10">
        <v>38.295926041599998</v>
      </c>
      <c r="P10">
        <v>0</v>
      </c>
      <c r="Q10">
        <v>52.836300000000001</v>
      </c>
      <c r="R10">
        <v>214.91625046050001</v>
      </c>
      <c r="S10">
        <v>1910.0082782900599</v>
      </c>
    </row>
    <row r="11" spans="1:19" ht="15" x14ac:dyDescent="0.25">
      <c r="A11" t="s">
        <v>110</v>
      </c>
      <c r="B11">
        <v>2737.6440910000001</v>
      </c>
      <c r="C11">
        <v>2078.9580529999998</v>
      </c>
      <c r="D11">
        <v>83.060919999999996</v>
      </c>
      <c r="E11">
        <v>56.274706000000002</v>
      </c>
      <c r="F11">
        <v>399.089652</v>
      </c>
      <c r="G11">
        <v>38.475163000000002</v>
      </c>
      <c r="H11">
        <v>3.8941400000000002</v>
      </c>
      <c r="I11">
        <v>16.282744000000001</v>
      </c>
      <c r="J11">
        <v>97.538393999999997</v>
      </c>
      <c r="K11">
        <v>300.14606363877101</v>
      </c>
      <c r="L11">
        <v>24.137503352</v>
      </c>
      <c r="M11">
        <v>16.353429563599999</v>
      </c>
      <c r="N11">
        <v>294.28870938479997</v>
      </c>
      <c r="O11">
        <v>68.162598770800003</v>
      </c>
      <c r="P11">
        <v>9.2069152019999994</v>
      </c>
      <c r="Q11">
        <v>52.140602836799999</v>
      </c>
      <c r="R11">
        <v>460.42998887700003</v>
      </c>
      <c r="S11">
        <v>3962.5099026257699</v>
      </c>
    </row>
    <row r="12" spans="1:19" ht="15" x14ac:dyDescent="0.25">
      <c r="A12" t="s">
        <v>111</v>
      </c>
      <c r="B12">
        <v>1119.343012</v>
      </c>
      <c r="C12">
        <v>754.10772400000099</v>
      </c>
      <c r="D12">
        <v>0</v>
      </c>
      <c r="E12">
        <v>31.430834999999998</v>
      </c>
      <c r="F12">
        <v>174.423742</v>
      </c>
      <c r="G12">
        <v>4.0886129999999996</v>
      </c>
      <c r="H12">
        <v>2</v>
      </c>
      <c r="I12">
        <v>8.1042500000000004</v>
      </c>
      <c r="J12">
        <v>43.272956000000001</v>
      </c>
      <c r="K12">
        <v>96.845735753831903</v>
      </c>
      <c r="L12">
        <v>0</v>
      </c>
      <c r="M12">
        <v>9.1338006509999996</v>
      </c>
      <c r="N12">
        <v>128.62006735080001</v>
      </c>
      <c r="O12">
        <v>7.2433867907999998</v>
      </c>
      <c r="P12">
        <v>4.7286000000000001</v>
      </c>
      <c r="Q12">
        <v>25.951429350000002</v>
      </c>
      <c r="R12">
        <v>204.26998879800001</v>
      </c>
      <c r="S12">
        <v>1596.13602069443</v>
      </c>
    </row>
    <row r="13" spans="1:19" ht="15" x14ac:dyDescent="0.25">
      <c r="A13" t="s">
        <v>113</v>
      </c>
      <c r="B13">
        <v>2178.7103099999999</v>
      </c>
      <c r="C13">
        <v>1197.970262</v>
      </c>
      <c r="D13">
        <v>35.971584999999997</v>
      </c>
      <c r="E13">
        <v>42.388888999999999</v>
      </c>
      <c r="F13">
        <v>250.42234400000001</v>
      </c>
      <c r="G13">
        <v>17.433306999999999</v>
      </c>
      <c r="H13">
        <v>1</v>
      </c>
      <c r="I13">
        <v>12</v>
      </c>
      <c r="J13">
        <v>46.477769000000002</v>
      </c>
      <c r="K13">
        <v>124.121728918746</v>
      </c>
      <c r="L13">
        <v>10.453342600999999</v>
      </c>
      <c r="M13">
        <v>12.318211143399999</v>
      </c>
      <c r="N13">
        <v>184.66143646559999</v>
      </c>
      <c r="O13">
        <v>30.884846681199999</v>
      </c>
      <c r="P13">
        <v>2.3643000000000001</v>
      </c>
      <c r="Q13">
        <v>38.426400000000001</v>
      </c>
      <c r="R13">
        <v>219.39830856450001</v>
      </c>
      <c r="S13">
        <v>2801.3388843744501</v>
      </c>
    </row>
    <row r="14" spans="1:19" ht="15" x14ac:dyDescent="0.25">
      <c r="A14" t="s">
        <v>115</v>
      </c>
      <c r="B14">
        <v>1737.4846359999999</v>
      </c>
      <c r="C14">
        <v>789.26090899999997</v>
      </c>
      <c r="D14">
        <v>1.0354680000000001</v>
      </c>
      <c r="E14">
        <v>45.560836999999999</v>
      </c>
      <c r="F14">
        <v>169.66342399999999</v>
      </c>
      <c r="G14">
        <v>12.565498</v>
      </c>
      <c r="H14">
        <v>0</v>
      </c>
      <c r="I14">
        <v>7.7500479999999996</v>
      </c>
      <c r="J14">
        <v>45.131476999999997</v>
      </c>
      <c r="K14">
        <v>67.698991396183104</v>
      </c>
      <c r="L14">
        <v>0.30090700079999999</v>
      </c>
      <c r="M14">
        <v>13.2399792322</v>
      </c>
      <c r="N14">
        <v>125.1098088576</v>
      </c>
      <c r="O14">
        <v>22.261036256800001</v>
      </c>
      <c r="P14">
        <v>0</v>
      </c>
      <c r="Q14">
        <v>24.817203705600001</v>
      </c>
      <c r="R14">
        <v>213.04313717849999</v>
      </c>
      <c r="S14">
        <v>2203.9556996276801</v>
      </c>
    </row>
    <row r="15" spans="1:19" ht="15" x14ac:dyDescent="0.25">
      <c r="A15" t="s">
        <v>117</v>
      </c>
      <c r="B15">
        <v>876.29077999999902</v>
      </c>
      <c r="C15">
        <v>495.37441100000001</v>
      </c>
      <c r="D15">
        <v>0.193658</v>
      </c>
      <c r="E15">
        <v>14.429954</v>
      </c>
      <c r="F15">
        <v>111.819396</v>
      </c>
      <c r="G15">
        <v>0</v>
      </c>
      <c r="H15">
        <v>0</v>
      </c>
      <c r="I15">
        <v>4</v>
      </c>
      <c r="J15">
        <v>28.776762000000002</v>
      </c>
      <c r="K15">
        <v>52.538257770491199</v>
      </c>
      <c r="L15">
        <v>5.6277014799999997E-2</v>
      </c>
      <c r="M15">
        <v>4.1933446323999997</v>
      </c>
      <c r="N15">
        <v>82.455622610399899</v>
      </c>
      <c r="O15">
        <v>0</v>
      </c>
      <c r="P15">
        <v>0</v>
      </c>
      <c r="Q15">
        <v>12.8088</v>
      </c>
      <c r="R15">
        <v>135.84070502099999</v>
      </c>
      <c r="S15">
        <v>1164.1837870490899</v>
      </c>
    </row>
    <row r="16" spans="1:19" ht="15" x14ac:dyDescent="0.25">
      <c r="A16" t="s">
        <v>119</v>
      </c>
      <c r="B16">
        <v>5186.7346509999597</v>
      </c>
      <c r="C16">
        <v>2190.8493859999999</v>
      </c>
      <c r="D16">
        <v>130.07145399999999</v>
      </c>
      <c r="E16">
        <v>143.31887399999999</v>
      </c>
      <c r="F16">
        <v>499.85418299999998</v>
      </c>
      <c r="G16">
        <v>63.760406000000003</v>
      </c>
      <c r="H16">
        <v>3.5</v>
      </c>
      <c r="I16">
        <v>19.082563</v>
      </c>
      <c r="J16">
        <v>158.607428</v>
      </c>
      <c r="K16">
        <v>176.24561760946099</v>
      </c>
      <c r="L16">
        <v>37.7987645324</v>
      </c>
      <c r="M16">
        <v>41.648464784399998</v>
      </c>
      <c r="N16">
        <v>368.59247454419801</v>
      </c>
      <c r="O16">
        <v>112.9579352696</v>
      </c>
      <c r="P16">
        <v>8.2750500000000002</v>
      </c>
      <c r="Q16">
        <v>61.106183238600003</v>
      </c>
      <c r="R16">
        <v>748.706363874001</v>
      </c>
      <c r="S16">
        <v>6742.0655048526196</v>
      </c>
    </row>
    <row r="17" spans="1:19" ht="15" x14ac:dyDescent="0.25">
      <c r="A17" t="s">
        <v>120</v>
      </c>
      <c r="B17">
        <v>2524.1907219999998</v>
      </c>
      <c r="C17">
        <v>298.30521399999998</v>
      </c>
      <c r="D17">
        <v>25.766805000000002</v>
      </c>
      <c r="E17">
        <v>28.021550999999999</v>
      </c>
      <c r="F17">
        <v>250.925208</v>
      </c>
      <c r="G17">
        <v>35.673302999999997</v>
      </c>
      <c r="H17">
        <v>2</v>
      </c>
      <c r="I17">
        <v>10</v>
      </c>
      <c r="J17">
        <v>66.984589</v>
      </c>
      <c r="K17">
        <v>6.8883213939807399</v>
      </c>
      <c r="L17">
        <v>7.4878335329999999</v>
      </c>
      <c r="M17">
        <v>8.1430627206000104</v>
      </c>
      <c r="N17">
        <v>185.03224837920001</v>
      </c>
      <c r="O17">
        <v>63.198823594799997</v>
      </c>
      <c r="P17">
        <v>4.7286000000000001</v>
      </c>
      <c r="Q17">
        <v>32.021999999999998</v>
      </c>
      <c r="R17">
        <v>316.20075237449998</v>
      </c>
      <c r="S17">
        <v>3147.8923639960799</v>
      </c>
    </row>
    <row r="18" spans="1:19" ht="15" x14ac:dyDescent="0.25">
      <c r="A18" t="s">
        <v>122</v>
      </c>
      <c r="B18">
        <v>2454.137933</v>
      </c>
      <c r="C18">
        <v>1038.855352</v>
      </c>
      <c r="D18">
        <v>32.894809000000002</v>
      </c>
      <c r="E18">
        <v>49.583316000000003</v>
      </c>
      <c r="F18">
        <v>239.06872999999999</v>
      </c>
      <c r="G18">
        <v>29.639969000000001</v>
      </c>
      <c r="H18">
        <v>3</v>
      </c>
      <c r="I18">
        <v>11.510790999999999</v>
      </c>
      <c r="J18">
        <v>68.569676999999999</v>
      </c>
      <c r="K18">
        <v>84.501124700332895</v>
      </c>
      <c r="L18">
        <v>9.5592314954000006</v>
      </c>
      <c r="M18">
        <v>14.4089116296</v>
      </c>
      <c r="N18">
        <v>176.28928150199999</v>
      </c>
      <c r="O18">
        <v>52.510169080399997</v>
      </c>
      <c r="P18">
        <v>7.0929000000000002</v>
      </c>
      <c r="Q18">
        <v>36.859854940200002</v>
      </c>
      <c r="R18">
        <v>323.6831602785</v>
      </c>
      <c r="S18">
        <v>3159.04256662643</v>
      </c>
    </row>
    <row r="19" spans="1:19" ht="15" x14ac:dyDescent="0.25">
      <c r="A19" t="s">
        <v>124</v>
      </c>
      <c r="B19">
        <v>3634.2944769999999</v>
      </c>
      <c r="C19">
        <v>581.57407000000001</v>
      </c>
      <c r="D19">
        <v>86.795409000000006</v>
      </c>
      <c r="E19">
        <v>69.767081000000005</v>
      </c>
      <c r="F19">
        <v>206.16638599999999</v>
      </c>
      <c r="G19">
        <v>17.227243999999999</v>
      </c>
      <c r="H19">
        <v>0</v>
      </c>
      <c r="I19">
        <v>21</v>
      </c>
      <c r="J19">
        <v>69.167803000000006</v>
      </c>
      <c r="K19">
        <v>17.704559114219599</v>
      </c>
      <c r="L19">
        <v>25.222745855399999</v>
      </c>
      <c r="M19">
        <v>20.2743137386</v>
      </c>
      <c r="N19">
        <v>152.0270930364</v>
      </c>
      <c r="O19">
        <v>30.519785470399999</v>
      </c>
      <c r="P19">
        <v>0</v>
      </c>
      <c r="Q19">
        <v>67.246200000000002</v>
      </c>
      <c r="R19">
        <v>326.50661406149999</v>
      </c>
      <c r="S19">
        <v>4273.7957882765104</v>
      </c>
    </row>
    <row r="20" spans="1:19" ht="15" x14ac:dyDescent="0.25">
      <c r="A20" t="s">
        <v>125</v>
      </c>
      <c r="B20">
        <v>1026.3606030000001</v>
      </c>
      <c r="C20">
        <v>687.18458900000098</v>
      </c>
      <c r="D20">
        <v>109.436665</v>
      </c>
      <c r="E20">
        <v>15.728952</v>
      </c>
      <c r="F20">
        <v>101.50353200000001</v>
      </c>
      <c r="G20">
        <v>10.823487999999999</v>
      </c>
      <c r="H20">
        <v>0.68823500000000004</v>
      </c>
      <c r="I20">
        <v>8.8699999999999992</v>
      </c>
      <c r="J20">
        <v>30.126676</v>
      </c>
      <c r="K20">
        <v>87.602528280274896</v>
      </c>
      <c r="L20">
        <v>31.802294848999999</v>
      </c>
      <c r="M20">
        <v>4.5708334512000004</v>
      </c>
      <c r="N20">
        <v>74.848704496799897</v>
      </c>
      <c r="O20">
        <v>19.174891340799999</v>
      </c>
      <c r="P20">
        <v>1.6271940105</v>
      </c>
      <c r="Q20">
        <v>28.403514000000001</v>
      </c>
      <c r="R20">
        <v>142.21297405799999</v>
      </c>
      <c r="S20">
        <v>1416.6035374865801</v>
      </c>
    </row>
    <row r="21" spans="1:19" ht="15" x14ac:dyDescent="0.25">
      <c r="A21" t="s">
        <v>126</v>
      </c>
      <c r="B21">
        <v>5822.3001989999502</v>
      </c>
      <c r="C21">
        <v>1663.5311380000001</v>
      </c>
      <c r="D21">
        <v>76.502813000000003</v>
      </c>
      <c r="E21">
        <v>118.764816</v>
      </c>
      <c r="F21">
        <v>503.88332000000003</v>
      </c>
      <c r="G21">
        <v>41.44735</v>
      </c>
      <c r="H21">
        <v>3.9406370000000002</v>
      </c>
      <c r="I21">
        <v>34.940635</v>
      </c>
      <c r="J21">
        <v>126.663133</v>
      </c>
      <c r="K21">
        <v>89.820883643776298</v>
      </c>
      <c r="L21">
        <v>22.231717457799999</v>
      </c>
      <c r="M21">
        <v>34.513055529600102</v>
      </c>
      <c r="N21">
        <v>371.56356016799799</v>
      </c>
      <c r="O21">
        <v>73.428125260000002</v>
      </c>
      <c r="P21">
        <v>9.3168480590999998</v>
      </c>
      <c r="Q21">
        <v>111.886901397</v>
      </c>
      <c r="R21">
        <v>597.91331932650098</v>
      </c>
      <c r="S21">
        <v>7132.9746098417299</v>
      </c>
    </row>
    <row r="22" spans="1:19" ht="15" x14ac:dyDescent="0.25">
      <c r="A22" t="s">
        <v>128</v>
      </c>
      <c r="B22">
        <v>1747.19397</v>
      </c>
      <c r="C22">
        <v>652.88142800000003</v>
      </c>
      <c r="D22">
        <v>14.435587</v>
      </c>
      <c r="E22">
        <v>33.205216999999998</v>
      </c>
      <c r="F22">
        <v>248.37251900000001</v>
      </c>
      <c r="G22">
        <v>19.314413999999999</v>
      </c>
      <c r="H22">
        <v>1</v>
      </c>
      <c r="I22">
        <v>12.814598</v>
      </c>
      <c r="J22">
        <v>29.990200000000002</v>
      </c>
      <c r="K22">
        <v>46.590368843661999</v>
      </c>
      <c r="L22">
        <v>4.1949815821999996</v>
      </c>
      <c r="M22">
        <v>9.6494360601999993</v>
      </c>
      <c r="N22">
        <v>183.1498955106</v>
      </c>
      <c r="O22">
        <v>34.217415842400001</v>
      </c>
      <c r="P22">
        <v>2.3643000000000001</v>
      </c>
      <c r="Q22">
        <v>41.034905715599997</v>
      </c>
      <c r="R22">
        <v>141.56873909999999</v>
      </c>
      <c r="S22">
        <v>2209.9640126546601</v>
      </c>
    </row>
    <row r="23" spans="1:19" ht="15" x14ac:dyDescent="0.25">
      <c r="A23" t="s">
        <v>130</v>
      </c>
      <c r="B23">
        <v>1030.3342259999999</v>
      </c>
      <c r="C23">
        <v>628.85108400000001</v>
      </c>
      <c r="D23">
        <v>1.146835</v>
      </c>
      <c r="E23">
        <v>25.202988000000001</v>
      </c>
      <c r="F23">
        <v>132.044409</v>
      </c>
      <c r="G23">
        <v>7.5787740000000001</v>
      </c>
      <c r="H23">
        <v>2</v>
      </c>
      <c r="I23">
        <v>4.2321429999999998</v>
      </c>
      <c r="J23">
        <v>44.677039999999998</v>
      </c>
      <c r="K23">
        <v>72.641650975601905</v>
      </c>
      <c r="L23">
        <v>0.33327025100000002</v>
      </c>
      <c r="M23">
        <v>7.3239883128000001</v>
      </c>
      <c r="N23">
        <v>97.369547196599896</v>
      </c>
      <c r="O23">
        <v>13.426556018399999</v>
      </c>
      <c r="P23">
        <v>4.7286000000000001</v>
      </c>
      <c r="Q23">
        <v>13.552168314599999</v>
      </c>
      <c r="R23">
        <v>210.89796731999999</v>
      </c>
      <c r="S23">
        <v>1450.607974389</v>
      </c>
    </row>
    <row r="24" spans="1:19" ht="15" x14ac:dyDescent="0.25">
      <c r="A24" t="s">
        <v>132</v>
      </c>
      <c r="B24">
        <v>1807.1732930000001</v>
      </c>
      <c r="C24">
        <v>1547.3477869999999</v>
      </c>
      <c r="D24">
        <v>11.636493</v>
      </c>
      <c r="E24">
        <v>62.154530999999999</v>
      </c>
      <c r="F24">
        <v>237.621083</v>
      </c>
      <c r="G24">
        <v>12.976929999999999</v>
      </c>
      <c r="H24">
        <v>0</v>
      </c>
      <c r="I24">
        <v>16.087758000000001</v>
      </c>
      <c r="J24">
        <v>47.590271999999999</v>
      </c>
      <c r="K24">
        <v>249.63822144482199</v>
      </c>
      <c r="L24">
        <v>3.3815648658000002</v>
      </c>
      <c r="M24">
        <v>18.062106708599998</v>
      </c>
      <c r="N24">
        <v>175.22178660419999</v>
      </c>
      <c r="O24">
        <v>22.989929188000001</v>
      </c>
      <c r="P24">
        <v>0</v>
      </c>
      <c r="Q24">
        <v>51.5162186676</v>
      </c>
      <c r="R24">
        <v>224.649878976</v>
      </c>
      <c r="S24">
        <v>2552.6329994550201</v>
      </c>
    </row>
    <row r="25" spans="1:19" ht="15" x14ac:dyDescent="0.25">
      <c r="A25" t="s">
        <v>134</v>
      </c>
      <c r="B25">
        <v>1071.756361</v>
      </c>
      <c r="C25">
        <v>1033.07284</v>
      </c>
      <c r="D25">
        <v>101.667231</v>
      </c>
      <c r="E25">
        <v>25.268003</v>
      </c>
      <c r="F25">
        <v>121.41951400000001</v>
      </c>
      <c r="G25">
        <v>12.561403</v>
      </c>
      <c r="H25">
        <v>3</v>
      </c>
      <c r="I25">
        <v>2.350876</v>
      </c>
      <c r="J25">
        <v>18.597532999999999</v>
      </c>
      <c r="K25">
        <v>184.858266163644</v>
      </c>
      <c r="L25">
        <v>29.544497328599999</v>
      </c>
      <c r="M25">
        <v>7.3428816717999998</v>
      </c>
      <c r="N25">
        <v>89.534749623599893</v>
      </c>
      <c r="O25">
        <v>22.2537815548</v>
      </c>
      <c r="P25">
        <v>7.0929000000000002</v>
      </c>
      <c r="Q25">
        <v>7.5279751272000004</v>
      </c>
      <c r="R25">
        <v>87.789654526500001</v>
      </c>
      <c r="S25">
        <v>1507.7010669961501</v>
      </c>
    </row>
    <row r="26" spans="1:19" ht="15" x14ac:dyDescent="0.25">
      <c r="A26" t="s">
        <v>136</v>
      </c>
      <c r="B26">
        <v>7587.6188860000002</v>
      </c>
      <c r="C26">
        <v>7373.34851599999</v>
      </c>
      <c r="D26">
        <v>450.208146</v>
      </c>
      <c r="E26">
        <v>85.865487000000002</v>
      </c>
      <c r="F26">
        <v>857.64253199999996</v>
      </c>
      <c r="G26">
        <v>75.197642999999999</v>
      </c>
      <c r="H26">
        <v>2.0663640000000001</v>
      </c>
      <c r="I26">
        <v>43.509304</v>
      </c>
      <c r="J26">
        <v>156.23214300000001</v>
      </c>
      <c r="K26">
        <v>1321.0892833319699</v>
      </c>
      <c r="L26">
        <v>130.8304872276</v>
      </c>
      <c r="M26">
        <v>24.952510522200001</v>
      </c>
      <c r="N26">
        <v>632.425603096793</v>
      </c>
      <c r="O26">
        <v>133.2201443388</v>
      </c>
      <c r="P26">
        <v>4.8855044051999998</v>
      </c>
      <c r="Q26">
        <v>139.32549326879999</v>
      </c>
      <c r="R26">
        <v>737.49383103150103</v>
      </c>
      <c r="S26">
        <v>10711.8417432229</v>
      </c>
    </row>
    <row r="27" spans="1:19" ht="15" x14ac:dyDescent="0.25">
      <c r="A27" t="s">
        <v>137</v>
      </c>
      <c r="B27">
        <v>2616.8063649999999</v>
      </c>
      <c r="C27">
        <v>1299.3108</v>
      </c>
      <c r="D27">
        <v>88.455797000000004</v>
      </c>
      <c r="E27">
        <v>46.999999000000003</v>
      </c>
      <c r="F27">
        <v>332.59530799999999</v>
      </c>
      <c r="G27">
        <v>20.165246</v>
      </c>
      <c r="H27">
        <v>2</v>
      </c>
      <c r="I27">
        <v>17.976665000000001</v>
      </c>
      <c r="J27">
        <v>31.307130999999998</v>
      </c>
      <c r="K27">
        <v>120.723687070133</v>
      </c>
      <c r="L27">
        <v>25.705254608200001</v>
      </c>
      <c r="M27">
        <v>13.6581997094</v>
      </c>
      <c r="N27">
        <v>245.25578011920101</v>
      </c>
      <c r="O27">
        <v>35.724749813599999</v>
      </c>
      <c r="P27">
        <v>4.7286000000000001</v>
      </c>
      <c r="Q27">
        <v>57.564876663</v>
      </c>
      <c r="R27">
        <v>147.78531188549999</v>
      </c>
      <c r="S27">
        <v>3267.9528248690399</v>
      </c>
    </row>
    <row r="28" spans="1:19" ht="15" x14ac:dyDescent="0.25">
      <c r="A28" t="s">
        <v>139</v>
      </c>
      <c r="B28">
        <v>8074.8967329999896</v>
      </c>
      <c r="C28">
        <v>1840.298186</v>
      </c>
      <c r="D28">
        <v>285.71319299999999</v>
      </c>
      <c r="E28">
        <v>102.061116</v>
      </c>
      <c r="F28">
        <v>600.21858299999997</v>
      </c>
      <c r="G28">
        <v>55.956865000000001</v>
      </c>
      <c r="H28">
        <v>3.48</v>
      </c>
      <c r="I28">
        <v>45.508754000000003</v>
      </c>
      <c r="J28">
        <v>154.76371499999999</v>
      </c>
      <c r="K28">
        <v>79.940748563901806</v>
      </c>
      <c r="L28">
        <v>83.028253885799799</v>
      </c>
      <c r="M28">
        <v>29.658960309600001</v>
      </c>
      <c r="N28">
        <v>442.60118310419602</v>
      </c>
      <c r="O28">
        <v>99.1331820340001</v>
      </c>
      <c r="P28">
        <v>8.2277640000000005</v>
      </c>
      <c r="Q28">
        <v>145.72813205880001</v>
      </c>
      <c r="R28">
        <v>730.56211665750095</v>
      </c>
      <c r="S28">
        <v>9693.77707361379</v>
      </c>
    </row>
    <row r="29" spans="1:19" ht="15" x14ac:dyDescent="0.25">
      <c r="A29" t="s">
        <v>141</v>
      </c>
      <c r="B29">
        <v>2532.7901379999898</v>
      </c>
      <c r="C29">
        <v>2441.9639029999898</v>
      </c>
      <c r="D29">
        <v>22.387312999999999</v>
      </c>
      <c r="E29">
        <v>52.963897000000003</v>
      </c>
      <c r="F29">
        <v>263.49209500000001</v>
      </c>
      <c r="G29">
        <v>17.705577999999999</v>
      </c>
      <c r="H29">
        <v>0</v>
      </c>
      <c r="I29">
        <v>11.678409</v>
      </c>
      <c r="J29">
        <v>56.353628</v>
      </c>
      <c r="K29">
        <v>440.27893889631099</v>
      </c>
      <c r="L29">
        <v>6.5057531578000001</v>
      </c>
      <c r="M29">
        <v>15.3913084682</v>
      </c>
      <c r="N29">
        <v>194.29907085299999</v>
      </c>
      <c r="O29">
        <v>31.367201984800001</v>
      </c>
      <c r="P29">
        <v>0</v>
      </c>
      <c r="Q29">
        <v>37.396601299799997</v>
      </c>
      <c r="R29">
        <v>266.01730097400002</v>
      </c>
      <c r="S29">
        <v>3524.0463136338999</v>
      </c>
    </row>
    <row r="30" spans="1:19" ht="15" x14ac:dyDescent="0.25">
      <c r="A30" t="s">
        <v>143</v>
      </c>
      <c r="B30">
        <v>34760.959404999703</v>
      </c>
      <c r="C30">
        <v>28035.3443729998</v>
      </c>
      <c r="D30">
        <v>2884.6508629999898</v>
      </c>
      <c r="E30">
        <v>435.726471</v>
      </c>
      <c r="F30">
        <v>4816.1737389999998</v>
      </c>
      <c r="G30">
        <v>613.00086899999997</v>
      </c>
      <c r="H30">
        <v>28.488095000000001</v>
      </c>
      <c r="I30">
        <v>422.64160299999998</v>
      </c>
      <c r="J30">
        <v>816.78108099999997</v>
      </c>
      <c r="K30">
        <v>4343.6640204953701</v>
      </c>
      <c r="L30">
        <v>838.27954078782398</v>
      </c>
      <c r="M30">
        <v>126.622112472599</v>
      </c>
      <c r="N30">
        <v>3551.4465151385202</v>
      </c>
      <c r="O30">
        <v>1085.9923395204</v>
      </c>
      <c r="P30">
        <v>67.3544030085</v>
      </c>
      <c r="Q30">
        <v>1353.3829411265899</v>
      </c>
      <c r="R30">
        <v>3855.6150928604602</v>
      </c>
      <c r="S30">
        <v>49983.316370410001</v>
      </c>
    </row>
    <row r="31" spans="1:19" ht="15" x14ac:dyDescent="0.25">
      <c r="A31" t="s">
        <v>145</v>
      </c>
      <c r="B31">
        <v>1959.96909400002</v>
      </c>
      <c r="C31">
        <v>1881.7367690000101</v>
      </c>
      <c r="D31">
        <v>3</v>
      </c>
      <c r="E31">
        <v>45.810591000000002</v>
      </c>
      <c r="F31">
        <v>235.06170900000001</v>
      </c>
      <c r="G31">
        <v>7.8890349999999998</v>
      </c>
      <c r="H31">
        <v>5.3996139999999997</v>
      </c>
      <c r="I31">
        <v>10.687258999999999</v>
      </c>
      <c r="J31">
        <v>54.256416999999999</v>
      </c>
      <c r="K31">
        <v>340.045647701257</v>
      </c>
      <c r="L31">
        <v>0.87180000000000002</v>
      </c>
      <c r="M31">
        <v>13.312557744599999</v>
      </c>
      <c r="N31">
        <v>173.33450421660001</v>
      </c>
      <c r="O31">
        <v>13.976214406</v>
      </c>
      <c r="P31">
        <v>12.766307380200001</v>
      </c>
      <c r="Q31">
        <v>34.222740769799998</v>
      </c>
      <c r="R31">
        <v>256.11741644850002</v>
      </c>
      <c r="S31">
        <v>2804.6162826669702</v>
      </c>
    </row>
    <row r="32" spans="1:19" ht="15" x14ac:dyDescent="0.25">
      <c r="A32" t="s">
        <v>147</v>
      </c>
      <c r="B32">
        <v>1581.3363509999999</v>
      </c>
      <c r="C32">
        <v>975.81574699999999</v>
      </c>
      <c r="D32">
        <v>0</v>
      </c>
      <c r="E32">
        <v>48.555222999999998</v>
      </c>
      <c r="F32">
        <v>177.86607799999999</v>
      </c>
      <c r="G32">
        <v>1.205417</v>
      </c>
      <c r="H32">
        <v>2</v>
      </c>
      <c r="I32">
        <v>12.333975000000001</v>
      </c>
      <c r="J32">
        <v>22.873232999999999</v>
      </c>
      <c r="K32">
        <v>111.649058482461</v>
      </c>
      <c r="L32">
        <v>0</v>
      </c>
      <c r="M32">
        <v>14.1101478038</v>
      </c>
      <c r="N32">
        <v>131.1584459172</v>
      </c>
      <c r="O32">
        <v>2.1355167572</v>
      </c>
      <c r="P32">
        <v>4.7286000000000001</v>
      </c>
      <c r="Q32">
        <v>39.495854745000003</v>
      </c>
      <c r="R32">
        <v>107.9730963765</v>
      </c>
      <c r="S32">
        <v>1992.58707108216</v>
      </c>
    </row>
    <row r="33" spans="1:19" ht="15" x14ac:dyDescent="0.25">
      <c r="A33" t="s">
        <v>149</v>
      </c>
      <c r="B33">
        <v>34590.762112000099</v>
      </c>
      <c r="C33">
        <v>32155.421763999999</v>
      </c>
      <c r="D33">
        <v>4114.97400500001</v>
      </c>
      <c r="E33">
        <v>341.51051999999999</v>
      </c>
      <c r="F33">
        <v>5857.06857700001</v>
      </c>
      <c r="G33">
        <v>515.30558399999995</v>
      </c>
      <c r="H33">
        <v>37.056907000000002</v>
      </c>
      <c r="I33">
        <v>441.46745499999997</v>
      </c>
      <c r="J33">
        <v>1448.8125660000001</v>
      </c>
      <c r="K33">
        <v>5809.4006679140102</v>
      </c>
      <c r="L33">
        <v>1195.8114458530699</v>
      </c>
      <c r="M33">
        <v>99.242957111999701</v>
      </c>
      <c r="N33">
        <v>4319.0023686797103</v>
      </c>
      <c r="O33">
        <v>912.91537261440396</v>
      </c>
      <c r="P33">
        <v>87.613645220099997</v>
      </c>
      <c r="Q33">
        <v>1413.66708440099</v>
      </c>
      <c r="R33">
        <v>6839.1197178031198</v>
      </c>
      <c r="S33">
        <v>55267.5353715975</v>
      </c>
    </row>
    <row r="34" spans="1:19" ht="15" x14ac:dyDescent="0.25">
      <c r="A34" t="s">
        <v>150</v>
      </c>
      <c r="B34">
        <v>4801.4483689999997</v>
      </c>
      <c r="C34">
        <v>4536.8774359999898</v>
      </c>
      <c r="D34">
        <v>60.784812000000002</v>
      </c>
      <c r="E34">
        <v>83.245925</v>
      </c>
      <c r="F34">
        <v>641.03728999999998</v>
      </c>
      <c r="G34">
        <v>66.554907999999998</v>
      </c>
      <c r="H34">
        <v>2</v>
      </c>
      <c r="I34">
        <v>36.710565000000003</v>
      </c>
      <c r="J34">
        <v>166.333066</v>
      </c>
      <c r="K34">
        <v>817.80928848148903</v>
      </c>
      <c r="L34">
        <v>17.6640663672</v>
      </c>
      <c r="M34">
        <v>24.191265805</v>
      </c>
      <c r="N34">
        <v>472.70089764599601</v>
      </c>
      <c r="O34">
        <v>117.9086750128</v>
      </c>
      <c r="P34">
        <v>4.7286000000000001</v>
      </c>
      <c r="Q34">
        <v>117.554571243</v>
      </c>
      <c r="R34">
        <v>785.17523805300095</v>
      </c>
      <c r="S34">
        <v>7159.1809716084899</v>
      </c>
    </row>
    <row r="35" spans="1:19" ht="15" x14ac:dyDescent="0.25">
      <c r="A35" t="s">
        <v>151</v>
      </c>
      <c r="B35">
        <v>44966.829527000002</v>
      </c>
      <c r="C35">
        <v>42256.551839</v>
      </c>
      <c r="D35">
        <v>7499.1805800000202</v>
      </c>
      <c r="E35">
        <v>687.982654999999</v>
      </c>
      <c r="F35">
        <v>4825.1363929999998</v>
      </c>
      <c r="G35">
        <v>675.24289800000099</v>
      </c>
      <c r="H35">
        <v>44.082875000000001</v>
      </c>
      <c r="I35">
        <v>492.85930400000001</v>
      </c>
      <c r="J35">
        <v>1526.146524</v>
      </c>
      <c r="K35">
        <v>7631.0444506659096</v>
      </c>
      <c r="L35">
        <v>2179.2618765480802</v>
      </c>
      <c r="M35">
        <v>199.927759543002</v>
      </c>
      <c r="N35">
        <v>3558.05557619813</v>
      </c>
      <c r="O35">
        <v>1196.2603180968099</v>
      </c>
      <c r="P35">
        <v>104.2251413625</v>
      </c>
      <c r="Q35">
        <v>1578.2340632687899</v>
      </c>
      <c r="R35">
        <v>7204.1746665421397</v>
      </c>
      <c r="S35">
        <v>68618.013379225304</v>
      </c>
    </row>
    <row r="36" spans="1:19" ht="15" x14ac:dyDescent="0.25">
      <c r="A36" t="s">
        <v>152</v>
      </c>
      <c r="B36">
        <v>1552.0529759999999</v>
      </c>
      <c r="C36">
        <v>1092.0583039999999</v>
      </c>
      <c r="D36">
        <v>8.1700289999999995</v>
      </c>
      <c r="E36">
        <v>34.924382000000001</v>
      </c>
      <c r="F36">
        <v>191.177256</v>
      </c>
      <c r="G36">
        <v>18.606166999999999</v>
      </c>
      <c r="H36">
        <v>3</v>
      </c>
      <c r="I36">
        <v>7.9146390000000002</v>
      </c>
      <c r="J36">
        <v>30.091719000000001</v>
      </c>
      <c r="K36">
        <v>145.282812694781</v>
      </c>
      <c r="L36">
        <v>2.3742104274</v>
      </c>
      <c r="M36">
        <v>10.1490254092</v>
      </c>
      <c r="N36">
        <v>140.97410857439999</v>
      </c>
      <c r="O36">
        <v>32.962685457200003</v>
      </c>
      <c r="P36">
        <v>7.0929000000000002</v>
      </c>
      <c r="Q36">
        <v>25.344257005799999</v>
      </c>
      <c r="R36">
        <v>142.0479595395</v>
      </c>
      <c r="S36">
        <v>2058.2809351082801</v>
      </c>
    </row>
    <row r="37" spans="1:19" ht="15" x14ac:dyDescent="0.25">
      <c r="A37" t="s">
        <v>153</v>
      </c>
      <c r="B37">
        <v>1489.5075810000001</v>
      </c>
      <c r="C37">
        <v>1420.286255</v>
      </c>
      <c r="D37">
        <v>4.5987</v>
      </c>
      <c r="E37">
        <v>74.391301999999996</v>
      </c>
      <c r="F37">
        <v>227.08119500000001</v>
      </c>
      <c r="G37">
        <v>7.5959770000000004</v>
      </c>
      <c r="H37">
        <v>1</v>
      </c>
      <c r="I37">
        <v>6.8234519999999996</v>
      </c>
      <c r="J37">
        <v>37.209786000000001</v>
      </c>
      <c r="K37">
        <v>253.46780165246901</v>
      </c>
      <c r="L37">
        <v>1.33638222</v>
      </c>
      <c r="M37">
        <v>21.618112361200001</v>
      </c>
      <c r="N37">
        <v>167.449673193</v>
      </c>
      <c r="O37">
        <v>13.457032853199999</v>
      </c>
      <c r="P37">
        <v>2.3643000000000001</v>
      </c>
      <c r="Q37">
        <v>21.8500579944</v>
      </c>
      <c r="R37">
        <v>175.64879481299999</v>
      </c>
      <c r="S37">
        <v>2146.6997360872701</v>
      </c>
    </row>
    <row r="38" spans="1:19" ht="15" x14ac:dyDescent="0.25">
      <c r="A38" t="s">
        <v>155</v>
      </c>
      <c r="B38">
        <v>3853.4014089999901</v>
      </c>
      <c r="C38">
        <v>2013.5580669999999</v>
      </c>
      <c r="D38">
        <v>248.34832</v>
      </c>
      <c r="E38">
        <v>36.985142000000003</v>
      </c>
      <c r="F38">
        <v>439.95947000000001</v>
      </c>
      <c r="G38">
        <v>28.085602000000002</v>
      </c>
      <c r="H38">
        <v>3</v>
      </c>
      <c r="I38">
        <v>17.343878</v>
      </c>
      <c r="J38">
        <v>102.21549400000001</v>
      </c>
      <c r="K38">
        <v>197.73761717468301</v>
      </c>
      <c r="L38">
        <v>72.170021791999801</v>
      </c>
      <c r="M38">
        <v>10.747882265199999</v>
      </c>
      <c r="N38">
        <v>324.42611317799901</v>
      </c>
      <c r="O38">
        <v>49.756452503200002</v>
      </c>
      <c r="P38">
        <v>7.0929000000000002</v>
      </c>
      <c r="Q38">
        <v>55.5385661316</v>
      </c>
      <c r="R38">
        <v>482.50823942699998</v>
      </c>
      <c r="S38">
        <v>5053.3792014716701</v>
      </c>
    </row>
    <row r="39" spans="1:19" ht="15" x14ac:dyDescent="0.25">
      <c r="A39" t="s">
        <v>156</v>
      </c>
      <c r="B39">
        <v>12499.249234000001</v>
      </c>
      <c r="C39">
        <v>11594.501762</v>
      </c>
      <c r="D39">
        <v>1827.3302759999999</v>
      </c>
      <c r="E39">
        <v>186.825344</v>
      </c>
      <c r="F39">
        <v>1295.6628599999999</v>
      </c>
      <c r="G39">
        <v>189.60014899999999</v>
      </c>
      <c r="H39">
        <v>18.606764999999999</v>
      </c>
      <c r="I39">
        <v>149.278526</v>
      </c>
      <c r="J39">
        <v>302.49490100000003</v>
      </c>
      <c r="K39">
        <v>2037.78142345795</v>
      </c>
      <c r="L39">
        <v>531.02217820559395</v>
      </c>
      <c r="M39">
        <v>54.291444966399901</v>
      </c>
      <c r="N39">
        <v>955.42179296398501</v>
      </c>
      <c r="O39">
        <v>335.8956239684</v>
      </c>
      <c r="P39">
        <v>43.991974489500002</v>
      </c>
      <c r="Q39">
        <v>478.01969595719999</v>
      </c>
      <c r="R39">
        <v>1427.9271801704899</v>
      </c>
      <c r="S39">
        <v>18363.6005481795</v>
      </c>
    </row>
    <row r="40" spans="1:19" ht="15" x14ac:dyDescent="0.25">
      <c r="A40" t="s">
        <v>157</v>
      </c>
      <c r="B40">
        <v>1076.5452250000001</v>
      </c>
      <c r="C40">
        <v>573.02973199999997</v>
      </c>
      <c r="D40">
        <v>23.594059000000001</v>
      </c>
      <c r="E40">
        <v>6.4738749999999996</v>
      </c>
      <c r="F40">
        <v>104.996674</v>
      </c>
      <c r="G40">
        <v>13.36</v>
      </c>
      <c r="H40">
        <v>1</v>
      </c>
      <c r="I40">
        <v>7.9263349999999999</v>
      </c>
      <c r="J40">
        <v>24.251719999999999</v>
      </c>
      <c r="K40">
        <v>58.2714431668618</v>
      </c>
      <c r="L40">
        <v>6.8564335453999998</v>
      </c>
      <c r="M40">
        <v>1.881308075</v>
      </c>
      <c r="N40">
        <v>77.424547407599903</v>
      </c>
      <c r="O40">
        <v>23.668576000000002</v>
      </c>
      <c r="P40">
        <v>2.3643000000000001</v>
      </c>
      <c r="Q40">
        <v>25.381709937</v>
      </c>
      <c r="R40">
        <v>114.48024426000001</v>
      </c>
      <c r="S40">
        <v>1386.8737873918601</v>
      </c>
    </row>
    <row r="41" spans="1:19" ht="15" x14ac:dyDescent="0.25">
      <c r="A41" t="s">
        <v>158</v>
      </c>
      <c r="B41">
        <v>2335.2706450000001</v>
      </c>
      <c r="C41">
        <v>1443.874106</v>
      </c>
      <c r="D41">
        <v>17.655905000000001</v>
      </c>
      <c r="E41">
        <v>48.409503999999998</v>
      </c>
      <c r="F41">
        <v>232.00759199999999</v>
      </c>
      <c r="G41">
        <v>15.661566000000001</v>
      </c>
      <c r="H41">
        <v>2</v>
      </c>
      <c r="I41">
        <v>12.590377</v>
      </c>
      <c r="J41">
        <v>48.786476999999998</v>
      </c>
      <c r="K41">
        <v>166.91058798053501</v>
      </c>
      <c r="L41">
        <v>5.1308059930000001</v>
      </c>
      <c r="M41">
        <v>14.0678018624</v>
      </c>
      <c r="N41">
        <v>171.08239834080001</v>
      </c>
      <c r="O41">
        <v>27.7460303256</v>
      </c>
      <c r="P41">
        <v>4.7286000000000001</v>
      </c>
      <c r="Q41">
        <v>40.3169052294</v>
      </c>
      <c r="R41">
        <v>230.2965646785</v>
      </c>
      <c r="S41">
        <v>2995.5503394102302</v>
      </c>
    </row>
    <row r="42" spans="1:19" ht="15" x14ac:dyDescent="0.25">
      <c r="A42" t="s">
        <v>160</v>
      </c>
      <c r="B42">
        <v>5452.7239609999997</v>
      </c>
      <c r="C42">
        <v>1917.2408190000001</v>
      </c>
      <c r="D42">
        <v>162.57881399999999</v>
      </c>
      <c r="E42">
        <v>109.819064</v>
      </c>
      <c r="F42">
        <v>628.01514499999996</v>
      </c>
      <c r="G42">
        <v>28.722090000000001</v>
      </c>
      <c r="H42">
        <v>4</v>
      </c>
      <c r="I42">
        <v>42.534235000000002</v>
      </c>
      <c r="J42">
        <v>159.21314699999999</v>
      </c>
      <c r="K42">
        <v>129.79059090606799</v>
      </c>
      <c r="L42">
        <v>47.245403348399897</v>
      </c>
      <c r="M42">
        <v>31.913419998399998</v>
      </c>
      <c r="N42">
        <v>463.09836792299598</v>
      </c>
      <c r="O42">
        <v>50.884054644000003</v>
      </c>
      <c r="P42">
        <v>9.4572000000000003</v>
      </c>
      <c r="Q42">
        <v>136.203127317</v>
      </c>
      <c r="R42">
        <v>751.56566041350095</v>
      </c>
      <c r="S42">
        <v>7072.8817855503603</v>
      </c>
    </row>
    <row r="43" spans="1:19" ht="15" x14ac:dyDescent="0.25">
      <c r="A43" t="s">
        <v>162</v>
      </c>
      <c r="B43">
        <v>863.15798299999994</v>
      </c>
      <c r="C43">
        <v>420.66393599999998</v>
      </c>
      <c r="D43">
        <v>18.236229999999999</v>
      </c>
      <c r="E43">
        <v>34.684843999999998</v>
      </c>
      <c r="F43">
        <v>55.768230000000003</v>
      </c>
      <c r="G43">
        <v>2.3061630000000002</v>
      </c>
      <c r="H43">
        <v>0</v>
      </c>
      <c r="I43">
        <v>5.5429219999999999</v>
      </c>
      <c r="J43">
        <v>12.952970000000001</v>
      </c>
      <c r="K43">
        <v>38.223510531390197</v>
      </c>
      <c r="L43">
        <v>5.2994484379999998</v>
      </c>
      <c r="M43">
        <v>10.079415666399999</v>
      </c>
      <c r="N43">
        <v>41.123492802000001</v>
      </c>
      <c r="O43">
        <v>4.0855983707999997</v>
      </c>
      <c r="P43">
        <v>0</v>
      </c>
      <c r="Q43">
        <v>17.749544828400001</v>
      </c>
      <c r="R43">
        <v>61.144494885</v>
      </c>
      <c r="S43">
        <v>1040.8634885219899</v>
      </c>
    </row>
    <row r="44" spans="1:19" ht="15" x14ac:dyDescent="0.25">
      <c r="A44" t="s">
        <v>164</v>
      </c>
      <c r="B44">
        <v>2586.8642970000001</v>
      </c>
      <c r="C44">
        <v>1222.569712</v>
      </c>
      <c r="D44">
        <v>415.39341000000002</v>
      </c>
      <c r="E44">
        <v>74.713430000000002</v>
      </c>
      <c r="F44">
        <v>218.067003</v>
      </c>
      <c r="G44">
        <v>4.5747980000000004</v>
      </c>
      <c r="H44">
        <v>2</v>
      </c>
      <c r="I44">
        <v>9.2865789999999997</v>
      </c>
      <c r="J44">
        <v>35.244259999999997</v>
      </c>
      <c r="K44">
        <v>106.618083222735</v>
      </c>
      <c r="L44">
        <v>120.713324946</v>
      </c>
      <c r="M44">
        <v>21.711722758000001</v>
      </c>
      <c r="N44">
        <v>160.80260801220001</v>
      </c>
      <c r="O44">
        <v>8.1047121367999999</v>
      </c>
      <c r="P44">
        <v>4.7286000000000001</v>
      </c>
      <c r="Q44">
        <v>29.737483273799999</v>
      </c>
      <c r="R44">
        <v>166.37052933000001</v>
      </c>
      <c r="S44">
        <v>3205.6513606795402</v>
      </c>
    </row>
    <row r="45" spans="1:19" ht="15" x14ac:dyDescent="0.25">
      <c r="A45" t="s">
        <v>165</v>
      </c>
      <c r="B45">
        <v>1206.9386549999999</v>
      </c>
      <c r="C45">
        <v>1135.61391</v>
      </c>
      <c r="D45">
        <v>25.730457000000001</v>
      </c>
      <c r="E45">
        <v>7.2841760000000004</v>
      </c>
      <c r="F45">
        <v>178.60521399999999</v>
      </c>
      <c r="G45">
        <v>19.360758000000001</v>
      </c>
      <c r="H45">
        <v>2</v>
      </c>
      <c r="I45">
        <v>12.328362</v>
      </c>
      <c r="J45">
        <v>37.635624999999997</v>
      </c>
      <c r="K45">
        <v>205.21497689058799</v>
      </c>
      <c r="L45">
        <v>7.4772708041999998</v>
      </c>
      <c r="M45">
        <v>2.1167815455999999</v>
      </c>
      <c r="N45">
        <v>131.70348480359999</v>
      </c>
      <c r="O45">
        <v>34.2995188728</v>
      </c>
      <c r="P45">
        <v>4.7286000000000001</v>
      </c>
      <c r="Q45">
        <v>39.477880796400001</v>
      </c>
      <c r="R45">
        <v>177.65896781250001</v>
      </c>
      <c r="S45">
        <v>1809.6161365256901</v>
      </c>
    </row>
    <row r="46" spans="1:19" ht="15" x14ac:dyDescent="0.25">
      <c r="A46" t="s">
        <v>166</v>
      </c>
      <c r="B46">
        <v>1936.797579</v>
      </c>
      <c r="C46">
        <v>1831.083705</v>
      </c>
      <c r="D46">
        <v>5.0691550000000003</v>
      </c>
      <c r="E46">
        <v>67.228283000000005</v>
      </c>
      <c r="F46">
        <v>275.21390400000001</v>
      </c>
      <c r="G46">
        <v>14.412182</v>
      </c>
      <c r="H46">
        <v>2</v>
      </c>
      <c r="I46">
        <v>8.034516</v>
      </c>
      <c r="J46">
        <v>77.271645000000007</v>
      </c>
      <c r="K46">
        <v>330.20959680592199</v>
      </c>
      <c r="L46">
        <v>1.473096443</v>
      </c>
      <c r="M46">
        <v>19.536539039800001</v>
      </c>
      <c r="N46">
        <v>202.94273280959999</v>
      </c>
      <c r="O46">
        <v>25.532621631200001</v>
      </c>
      <c r="P46">
        <v>4.7286000000000001</v>
      </c>
      <c r="Q46">
        <v>25.728127135200001</v>
      </c>
      <c r="R46">
        <v>364.7608002225</v>
      </c>
      <c r="S46">
        <v>2911.7096930872199</v>
      </c>
    </row>
    <row r="47" spans="1:19" ht="15" x14ac:dyDescent="0.25">
      <c r="A47" t="s">
        <v>168</v>
      </c>
      <c r="B47">
        <v>939.07859900000005</v>
      </c>
      <c r="C47">
        <v>530.99010299999998</v>
      </c>
      <c r="D47">
        <v>3.219795</v>
      </c>
      <c r="E47">
        <v>31.656537</v>
      </c>
      <c r="F47">
        <v>101.501195</v>
      </c>
      <c r="G47">
        <v>10.768179</v>
      </c>
      <c r="H47">
        <v>0.51371199999999995</v>
      </c>
      <c r="I47">
        <v>6</v>
      </c>
      <c r="J47">
        <v>26.079163000000001</v>
      </c>
      <c r="K47">
        <v>57.696294429390797</v>
      </c>
      <c r="L47">
        <v>0.93567242699999997</v>
      </c>
      <c r="M47">
        <v>9.1993896522000007</v>
      </c>
      <c r="N47">
        <v>74.846981193000005</v>
      </c>
      <c r="O47">
        <v>19.076905916400001</v>
      </c>
      <c r="P47">
        <v>1.2145692816</v>
      </c>
      <c r="Q47">
        <v>19.213200000000001</v>
      </c>
      <c r="R47">
        <v>123.1066889415</v>
      </c>
      <c r="S47">
        <v>1244.3683008410901</v>
      </c>
    </row>
    <row r="48" spans="1:19" ht="15" x14ac:dyDescent="0.25">
      <c r="A48" t="s">
        <v>169</v>
      </c>
      <c r="B48">
        <v>1785.06379099999</v>
      </c>
      <c r="C48">
        <v>851.79762599999901</v>
      </c>
      <c r="D48">
        <v>5.157241</v>
      </c>
      <c r="E48">
        <v>44.042093999999999</v>
      </c>
      <c r="F48">
        <v>242.14305100000001</v>
      </c>
      <c r="G48">
        <v>8.2015379999999993</v>
      </c>
      <c r="H48">
        <v>0</v>
      </c>
      <c r="I48">
        <v>12</v>
      </c>
      <c r="J48">
        <v>36.422027</v>
      </c>
      <c r="K48">
        <v>76.807354993603397</v>
      </c>
      <c r="L48">
        <v>1.4986942346000001</v>
      </c>
      <c r="M48">
        <v>12.7986325164</v>
      </c>
      <c r="N48">
        <v>178.5562858074</v>
      </c>
      <c r="O48">
        <v>14.5298447208</v>
      </c>
      <c r="P48">
        <v>0</v>
      </c>
      <c r="Q48">
        <v>38.426400000000001</v>
      </c>
      <c r="R48">
        <v>171.93017845349999</v>
      </c>
      <c r="S48">
        <v>2279.6111817262899</v>
      </c>
    </row>
    <row r="49" spans="1:19" ht="15" x14ac:dyDescent="0.25">
      <c r="A49" t="s">
        <v>171</v>
      </c>
      <c r="B49">
        <v>5651.0063769999697</v>
      </c>
      <c r="C49">
        <v>4279.7044079999796</v>
      </c>
      <c r="D49">
        <v>147.28020799999999</v>
      </c>
      <c r="E49">
        <v>95.131704999999997</v>
      </c>
      <c r="F49">
        <v>703.65578600000003</v>
      </c>
      <c r="G49">
        <v>49.672514</v>
      </c>
      <c r="H49">
        <v>1</v>
      </c>
      <c r="I49">
        <v>39.982455999999999</v>
      </c>
      <c r="J49">
        <v>131.141987</v>
      </c>
      <c r="K49">
        <v>604.95556773961403</v>
      </c>
      <c r="L49">
        <v>42.7996284448</v>
      </c>
      <c r="M49">
        <v>27.645273473</v>
      </c>
      <c r="N49">
        <v>518.87577659639499</v>
      </c>
      <c r="O49">
        <v>87.999825802400096</v>
      </c>
      <c r="P49">
        <v>2.3643000000000001</v>
      </c>
      <c r="Q49">
        <v>128.0318206032</v>
      </c>
      <c r="R49">
        <v>619.05574963350102</v>
      </c>
      <c r="S49">
        <v>7682.7343192928802</v>
      </c>
    </row>
    <row r="50" spans="1:19" ht="15" x14ac:dyDescent="0.25">
      <c r="A50" t="s">
        <v>173</v>
      </c>
      <c r="B50">
        <v>4412.3645509999997</v>
      </c>
      <c r="C50">
        <v>4140.8257329999997</v>
      </c>
      <c r="D50">
        <v>25.005627</v>
      </c>
      <c r="E50">
        <v>54.969211000000001</v>
      </c>
      <c r="F50">
        <v>558.52729199999999</v>
      </c>
      <c r="G50">
        <v>74.453158999999999</v>
      </c>
      <c r="H50">
        <v>4.420083</v>
      </c>
      <c r="I50">
        <v>38.535223999999999</v>
      </c>
      <c r="J50">
        <v>169.61557400000001</v>
      </c>
      <c r="K50">
        <v>744.12010458872101</v>
      </c>
      <c r="L50">
        <v>7.2666352062000001</v>
      </c>
      <c r="M50">
        <v>15.974052716599999</v>
      </c>
      <c r="N50">
        <v>411.85802512079698</v>
      </c>
      <c r="O50">
        <v>131.90121648440001</v>
      </c>
      <c r="P50">
        <v>10.4504022369</v>
      </c>
      <c r="Q50">
        <v>123.3974942928</v>
      </c>
      <c r="R50">
        <v>800.67031706700095</v>
      </c>
      <c r="S50">
        <v>6658.0027987134199</v>
      </c>
    </row>
    <row r="51" spans="1:19" ht="15" x14ac:dyDescent="0.25">
      <c r="A51" t="s">
        <v>174</v>
      </c>
      <c r="B51">
        <v>4155.8207110000003</v>
      </c>
      <c r="C51">
        <v>3432.7149899999999</v>
      </c>
      <c r="D51">
        <v>80.731174999999993</v>
      </c>
      <c r="E51">
        <v>160.94037900000001</v>
      </c>
      <c r="F51">
        <v>473.64405699999998</v>
      </c>
      <c r="G51">
        <v>31.761883000000001</v>
      </c>
      <c r="H51">
        <v>4.4184210000000004</v>
      </c>
      <c r="I51">
        <v>36.189151000000003</v>
      </c>
      <c r="J51">
        <v>108.971125</v>
      </c>
      <c r="K51">
        <v>534.37255858693595</v>
      </c>
      <c r="L51">
        <v>23.460479455000002</v>
      </c>
      <c r="M51">
        <v>46.769274137399897</v>
      </c>
      <c r="N51">
        <v>349.26512763179898</v>
      </c>
      <c r="O51">
        <v>56.269351922799999</v>
      </c>
      <c r="P51">
        <v>10.4464727703</v>
      </c>
      <c r="Q51">
        <v>115.88489933220001</v>
      </c>
      <c r="R51">
        <v>514.39819556249995</v>
      </c>
      <c r="S51">
        <v>5806.6870703989298</v>
      </c>
    </row>
    <row r="52" spans="1:19" ht="15" x14ac:dyDescent="0.25">
      <c r="A52" t="s">
        <v>176</v>
      </c>
      <c r="B52">
        <v>1427.187846</v>
      </c>
      <c r="C52">
        <v>444.17933499999998</v>
      </c>
      <c r="D52">
        <v>32.369742000000002</v>
      </c>
      <c r="E52">
        <v>15.233613999999999</v>
      </c>
      <c r="F52">
        <v>148.17773600000001</v>
      </c>
      <c r="G52">
        <v>4.8802719999999997</v>
      </c>
      <c r="H52">
        <v>0.5</v>
      </c>
      <c r="I52">
        <v>16.875050000000002</v>
      </c>
      <c r="J52">
        <v>41.370171999999997</v>
      </c>
      <c r="K52">
        <v>26.758081636769901</v>
      </c>
      <c r="L52">
        <v>9.4066470251999998</v>
      </c>
      <c r="M52">
        <v>4.4268882284000002</v>
      </c>
      <c r="N52">
        <v>109.2662625264</v>
      </c>
      <c r="O52">
        <v>8.6458898752</v>
      </c>
      <c r="P52">
        <v>1.18215</v>
      </c>
      <c r="Q52">
        <v>54.037285109999999</v>
      </c>
      <c r="R52">
        <v>195.287896926</v>
      </c>
      <c r="S52">
        <v>1836.19894732797</v>
      </c>
    </row>
    <row r="53" spans="1:19" ht="15" x14ac:dyDescent="0.25">
      <c r="A53" t="s">
        <v>177</v>
      </c>
      <c r="B53">
        <v>5280.10316899998</v>
      </c>
      <c r="C53">
        <v>2318.9791319999999</v>
      </c>
      <c r="D53">
        <v>126.017911</v>
      </c>
      <c r="E53">
        <v>125.830046</v>
      </c>
      <c r="F53">
        <v>479.96962200000002</v>
      </c>
      <c r="G53">
        <v>50.744548000000002</v>
      </c>
      <c r="H53">
        <v>5.8</v>
      </c>
      <c r="I53">
        <v>47.656185999999998</v>
      </c>
      <c r="J53">
        <v>143.11344600000001</v>
      </c>
      <c r="K53">
        <v>196.98573109657201</v>
      </c>
      <c r="L53">
        <v>36.620804936600102</v>
      </c>
      <c r="M53">
        <v>36.566211367599998</v>
      </c>
      <c r="N53">
        <v>353.929599262799</v>
      </c>
      <c r="O53">
        <v>89.899041236800102</v>
      </c>
      <c r="P53">
        <v>13.71294</v>
      </c>
      <c r="Q53">
        <v>152.6046388092</v>
      </c>
      <c r="R53">
        <v>675.56702184300104</v>
      </c>
      <c r="S53">
        <v>6835.9891575525498</v>
      </c>
    </row>
    <row r="54" spans="1:19" ht="15" x14ac:dyDescent="0.25">
      <c r="A54" t="s">
        <v>179</v>
      </c>
      <c r="B54">
        <v>1771.7044169999999</v>
      </c>
      <c r="C54">
        <v>1192.104036</v>
      </c>
      <c r="D54">
        <v>30.282219999999999</v>
      </c>
      <c r="E54">
        <v>77.732875000000007</v>
      </c>
      <c r="F54">
        <v>196.36281700000001</v>
      </c>
      <c r="G54">
        <v>22.819051000000002</v>
      </c>
      <c r="H54">
        <v>4.9117649999999999</v>
      </c>
      <c r="I54">
        <v>20.739446999999998</v>
      </c>
      <c r="J54">
        <v>37.657393999999996</v>
      </c>
      <c r="K54">
        <v>151.399858166005</v>
      </c>
      <c r="L54">
        <v>8.8000131320000001</v>
      </c>
      <c r="M54">
        <v>22.589173474999999</v>
      </c>
      <c r="N54">
        <v>144.7979412558</v>
      </c>
      <c r="O54">
        <v>40.426230751600002</v>
      </c>
      <c r="P54">
        <v>11.612885989500001</v>
      </c>
      <c r="Q54">
        <v>66.411857183400002</v>
      </c>
      <c r="R54">
        <v>177.761728377</v>
      </c>
      <c r="S54">
        <v>2395.5041053302998</v>
      </c>
    </row>
    <row r="55" spans="1:19" ht="15" x14ac:dyDescent="0.25">
      <c r="A55" t="s">
        <v>181</v>
      </c>
      <c r="B55">
        <v>2547.8401349999999</v>
      </c>
      <c r="C55">
        <v>1474.6391630000001</v>
      </c>
      <c r="D55">
        <v>33.646999000000001</v>
      </c>
      <c r="E55">
        <v>68.038213999999996</v>
      </c>
      <c r="F55">
        <v>400.04386599999998</v>
      </c>
      <c r="G55">
        <v>24.279782999999998</v>
      </c>
      <c r="H55">
        <v>5.5644280000000004</v>
      </c>
      <c r="I55">
        <v>13.664202</v>
      </c>
      <c r="J55">
        <v>78.262063999999995</v>
      </c>
      <c r="K55">
        <v>161.829500151785</v>
      </c>
      <c r="L55">
        <v>9.7778179093999995</v>
      </c>
      <c r="M55">
        <v>19.771904988399999</v>
      </c>
      <c r="N55">
        <v>294.99234678840003</v>
      </c>
      <c r="O55">
        <v>43.014063562799997</v>
      </c>
      <c r="P55">
        <v>13.155977120399999</v>
      </c>
      <c r="Q55">
        <v>43.755507644399998</v>
      </c>
      <c r="R55">
        <v>369.43607311199997</v>
      </c>
      <c r="S55">
        <v>3503.5733262775898</v>
      </c>
    </row>
    <row r="56" spans="1:19" ht="15" x14ac:dyDescent="0.25">
      <c r="A56" t="s">
        <v>183</v>
      </c>
      <c r="B56">
        <v>3131.61015</v>
      </c>
      <c r="C56">
        <v>2308.0870020000002</v>
      </c>
      <c r="D56">
        <v>49.235146999999998</v>
      </c>
      <c r="E56">
        <v>138.102878</v>
      </c>
      <c r="F56">
        <v>277.667846</v>
      </c>
      <c r="G56">
        <v>24.355837000000001</v>
      </c>
      <c r="H56">
        <v>0</v>
      </c>
      <c r="I56">
        <v>23.353702999999999</v>
      </c>
      <c r="J56">
        <v>60.889315000000003</v>
      </c>
      <c r="K56">
        <v>319.96580707560202</v>
      </c>
      <c r="L56">
        <v>14.3077337182</v>
      </c>
      <c r="M56">
        <v>40.132696346800003</v>
      </c>
      <c r="N56">
        <v>204.75226964039999</v>
      </c>
      <c r="O56">
        <v>43.148800829199999</v>
      </c>
      <c r="P56">
        <v>0</v>
      </c>
      <c r="Q56">
        <v>74.783227746600005</v>
      </c>
      <c r="R56">
        <v>287.42801145750002</v>
      </c>
      <c r="S56">
        <v>4116.1286968143004</v>
      </c>
    </row>
    <row r="57" spans="1:19" ht="15" x14ac:dyDescent="0.25">
      <c r="A57" t="s">
        <v>185</v>
      </c>
      <c r="B57">
        <v>1515.943209</v>
      </c>
      <c r="C57">
        <v>977.16497400000003</v>
      </c>
      <c r="D57">
        <v>3.2669709999999998</v>
      </c>
      <c r="E57">
        <v>69.202048000000005</v>
      </c>
      <c r="F57">
        <v>144.413657</v>
      </c>
      <c r="G57">
        <v>1.932938</v>
      </c>
      <c r="H57">
        <v>0</v>
      </c>
      <c r="I57">
        <v>26.440563000000001</v>
      </c>
      <c r="J57">
        <v>43.092283000000002</v>
      </c>
      <c r="K57">
        <v>119.05327486215801</v>
      </c>
      <c r="L57">
        <v>0.94938177260000001</v>
      </c>
      <c r="M57">
        <v>20.110115148799999</v>
      </c>
      <c r="N57">
        <v>106.49063067180001</v>
      </c>
      <c r="O57">
        <v>3.4243929608000001</v>
      </c>
      <c r="P57">
        <v>0</v>
      </c>
      <c r="Q57">
        <v>84.667970838599999</v>
      </c>
      <c r="R57">
        <v>203.4171219015</v>
      </c>
      <c r="S57">
        <v>2054.05609715625</v>
      </c>
    </row>
    <row r="58" spans="1:19" ht="15" x14ac:dyDescent="0.25">
      <c r="A58" t="s">
        <v>186</v>
      </c>
      <c r="B58">
        <v>1843.1397460000001</v>
      </c>
      <c r="C58">
        <v>1126.285627</v>
      </c>
      <c r="D58">
        <v>5.3139649999999996</v>
      </c>
      <c r="E58">
        <v>32.607256</v>
      </c>
      <c r="F58">
        <v>162.082356</v>
      </c>
      <c r="G58">
        <v>11.531241</v>
      </c>
      <c r="H58">
        <v>1</v>
      </c>
      <c r="I58">
        <v>18.996942000000001</v>
      </c>
      <c r="J58">
        <v>25.049057000000001</v>
      </c>
      <c r="K58">
        <v>129.00786608803401</v>
      </c>
      <c r="L58">
        <v>1.5442382290000001</v>
      </c>
      <c r="M58">
        <v>9.4756685936</v>
      </c>
      <c r="N58">
        <v>119.5195293144</v>
      </c>
      <c r="O58">
        <v>20.4287465556</v>
      </c>
      <c r="P58">
        <v>2.3643000000000001</v>
      </c>
      <c r="Q58">
        <v>60.832007672400003</v>
      </c>
      <c r="R58">
        <v>118.2440735685</v>
      </c>
      <c r="S58">
        <v>2304.5561760215301</v>
      </c>
    </row>
    <row r="59" spans="1:19" ht="15" x14ac:dyDescent="0.25">
      <c r="A59" t="s">
        <v>188</v>
      </c>
      <c r="B59">
        <v>2819.9714520000002</v>
      </c>
      <c r="C59">
        <v>2531.9412550000002</v>
      </c>
      <c r="D59">
        <v>15.719258999999999</v>
      </c>
      <c r="E59">
        <v>46.095385</v>
      </c>
      <c r="F59">
        <v>383.15084999999999</v>
      </c>
      <c r="G59">
        <v>43.322893000000001</v>
      </c>
      <c r="H59">
        <v>0.63011099999999998</v>
      </c>
      <c r="I59">
        <v>19.718138</v>
      </c>
      <c r="J59">
        <v>74.536835999999994</v>
      </c>
      <c r="K59">
        <v>430.15241281565801</v>
      </c>
      <c r="L59">
        <v>4.5680166654000001</v>
      </c>
      <c r="M59">
        <v>13.395318881</v>
      </c>
      <c r="N59">
        <v>282.53543679000001</v>
      </c>
      <c r="O59">
        <v>76.750837238800003</v>
      </c>
      <c r="P59">
        <v>1.4897714372999999</v>
      </c>
      <c r="Q59">
        <v>63.1414215036</v>
      </c>
      <c r="R59">
        <v>351.85113433800001</v>
      </c>
      <c r="S59">
        <v>4043.8558016697598</v>
      </c>
    </row>
    <row r="60" spans="1:19" ht="15" x14ac:dyDescent="0.25">
      <c r="A60" t="s">
        <v>189</v>
      </c>
      <c r="B60">
        <v>1971.5344210000001</v>
      </c>
      <c r="C60">
        <v>1101.2852760000001</v>
      </c>
      <c r="D60">
        <v>31.580093000000002</v>
      </c>
      <c r="E60">
        <v>52.736553999999998</v>
      </c>
      <c r="F60">
        <v>239.70640399999999</v>
      </c>
      <c r="G60">
        <v>35.675852999999996</v>
      </c>
      <c r="H60">
        <v>0</v>
      </c>
      <c r="I60">
        <v>4</v>
      </c>
      <c r="J60">
        <v>49.972163999999999</v>
      </c>
      <c r="K60">
        <v>118.085370398428</v>
      </c>
      <c r="L60">
        <v>9.1771750258000004</v>
      </c>
      <c r="M60">
        <v>15.3252425924</v>
      </c>
      <c r="N60">
        <v>176.75950230960001</v>
      </c>
      <c r="O60">
        <v>63.203341174800002</v>
      </c>
      <c r="P60">
        <v>0</v>
      </c>
      <c r="Q60">
        <v>12.8088</v>
      </c>
      <c r="R60">
        <v>235.89360016200001</v>
      </c>
      <c r="S60">
        <v>2602.7874526630198</v>
      </c>
    </row>
    <row r="61" spans="1:19" ht="15" x14ac:dyDescent="0.25">
      <c r="A61" t="s">
        <v>190</v>
      </c>
      <c r="B61">
        <v>1508.663865</v>
      </c>
      <c r="C61">
        <v>952.13983699999903</v>
      </c>
      <c r="D61">
        <v>11.476146</v>
      </c>
      <c r="E61">
        <v>52.504091000000003</v>
      </c>
      <c r="F61">
        <v>144.04339999999999</v>
      </c>
      <c r="G61">
        <v>11.942373999999999</v>
      </c>
      <c r="H61">
        <v>3</v>
      </c>
      <c r="I61">
        <v>23.909177</v>
      </c>
      <c r="J61">
        <v>26.622654000000001</v>
      </c>
      <c r="K61">
        <v>113.79851566237301</v>
      </c>
      <c r="L61">
        <v>3.3349680276</v>
      </c>
      <c r="M61">
        <v>15.257688844600001</v>
      </c>
      <c r="N61">
        <v>106.21760316</v>
      </c>
      <c r="O61">
        <v>21.157109778399999</v>
      </c>
      <c r="P61">
        <v>7.0929000000000002</v>
      </c>
      <c r="Q61">
        <v>76.561966589400001</v>
      </c>
      <c r="R61">
        <v>125.67223820700001</v>
      </c>
      <c r="S61">
        <v>1977.7568552693699</v>
      </c>
    </row>
    <row r="62" spans="1:19" ht="15" x14ac:dyDescent="0.25">
      <c r="A62" t="s">
        <v>192</v>
      </c>
      <c r="B62">
        <v>1123.405391</v>
      </c>
      <c r="C62">
        <v>88.960048</v>
      </c>
      <c r="D62">
        <v>5</v>
      </c>
      <c r="E62">
        <v>17.613636</v>
      </c>
      <c r="F62">
        <v>107.209999</v>
      </c>
      <c r="G62">
        <v>9.5</v>
      </c>
      <c r="H62">
        <v>3.9713050000000001</v>
      </c>
      <c r="I62">
        <v>0</v>
      </c>
      <c r="J62">
        <v>13.483979</v>
      </c>
      <c r="K62">
        <v>1.3445596822711401</v>
      </c>
      <c r="L62">
        <v>1.4530000000000001</v>
      </c>
      <c r="M62">
        <v>5.1185226216000004</v>
      </c>
      <c r="N62">
        <v>79.056653262599994</v>
      </c>
      <c r="O62">
        <v>16.830200000000001</v>
      </c>
      <c r="P62">
        <v>9.3893564114999997</v>
      </c>
      <c r="Q62">
        <v>0</v>
      </c>
      <c r="R62">
        <v>63.6511228695</v>
      </c>
      <c r="S62">
        <v>1300.2488058474701</v>
      </c>
    </row>
    <row r="63" spans="1:19" ht="15" x14ac:dyDescent="0.25">
      <c r="A63" t="s">
        <v>193</v>
      </c>
      <c r="B63">
        <v>3870.0682630000201</v>
      </c>
      <c r="C63">
        <v>3164.8768490000102</v>
      </c>
      <c r="D63">
        <v>704.41754000000003</v>
      </c>
      <c r="E63">
        <v>35.373007999999999</v>
      </c>
      <c r="F63">
        <v>363.51431100000002</v>
      </c>
      <c r="G63">
        <v>37.214269999999999</v>
      </c>
      <c r="H63">
        <v>3</v>
      </c>
      <c r="I63">
        <v>30.890976999999999</v>
      </c>
      <c r="J63">
        <v>103.520931</v>
      </c>
      <c r="K63">
        <v>483.94027985009501</v>
      </c>
      <c r="L63">
        <v>204.703737124002</v>
      </c>
      <c r="M63">
        <v>10.2793961248</v>
      </c>
      <c r="N63">
        <v>268.0554529314</v>
      </c>
      <c r="O63">
        <v>65.928800731999999</v>
      </c>
      <c r="P63">
        <v>7.0929000000000002</v>
      </c>
      <c r="Q63">
        <v>98.919086549400006</v>
      </c>
      <c r="R63">
        <v>488.67055478549997</v>
      </c>
      <c r="S63">
        <v>5497.6584710972202</v>
      </c>
    </row>
    <row r="64" spans="1:19" ht="15" x14ac:dyDescent="0.25">
      <c r="A64" t="s">
        <v>194</v>
      </c>
      <c r="B64">
        <v>2331.6730389999998</v>
      </c>
      <c r="C64">
        <v>1226.304106</v>
      </c>
      <c r="D64">
        <v>16.108162</v>
      </c>
      <c r="E64">
        <v>66.702844999999996</v>
      </c>
      <c r="F64">
        <v>142.075783</v>
      </c>
      <c r="G64">
        <v>13.278079999999999</v>
      </c>
      <c r="H64">
        <v>2</v>
      </c>
      <c r="I64">
        <v>15.722142</v>
      </c>
      <c r="J64">
        <v>47.376452999999998</v>
      </c>
      <c r="K64">
        <v>121.756899578469</v>
      </c>
      <c r="L64">
        <v>4.6810318771999997</v>
      </c>
      <c r="M64">
        <v>19.383846757000001</v>
      </c>
      <c r="N64">
        <v>104.7666823842</v>
      </c>
      <c r="O64">
        <v>23.523446528000001</v>
      </c>
      <c r="P64">
        <v>4.7286000000000001</v>
      </c>
      <c r="Q64">
        <v>50.345443112399998</v>
      </c>
      <c r="R64">
        <v>223.64054638650001</v>
      </c>
      <c r="S64">
        <v>2884.49953562377</v>
      </c>
    </row>
    <row r="65" spans="1:19" ht="15" x14ac:dyDescent="0.25">
      <c r="A65" t="s">
        <v>196</v>
      </c>
      <c r="B65">
        <v>8729.0048959999895</v>
      </c>
      <c r="C65">
        <v>8388.9652300000107</v>
      </c>
      <c r="D65">
        <v>786.28270399999997</v>
      </c>
      <c r="E65">
        <v>363.14802600000002</v>
      </c>
      <c r="F65">
        <v>1065.662227</v>
      </c>
      <c r="G65">
        <v>76.350003000000001</v>
      </c>
      <c r="H65">
        <v>10.346109999999999</v>
      </c>
      <c r="I65">
        <v>63.991396999999999</v>
      </c>
      <c r="J65">
        <v>220.25241800000001</v>
      </c>
      <c r="K65">
        <v>1510.3725783509501</v>
      </c>
      <c r="L65">
        <v>228.493753782402</v>
      </c>
      <c r="M65">
        <v>105.5308163556</v>
      </c>
      <c r="N65">
        <v>785.81932618978999</v>
      </c>
      <c r="O65">
        <v>135.26166531480001</v>
      </c>
      <c r="P65">
        <v>24.461307872999999</v>
      </c>
      <c r="Q65">
        <v>204.91325147340001</v>
      </c>
      <c r="R65">
        <v>1039.7015391689999</v>
      </c>
      <c r="S65">
        <v>12763.5591345089</v>
      </c>
    </row>
    <row r="66" spans="1:19" ht="15" x14ac:dyDescent="0.25">
      <c r="A66" t="s">
        <v>198</v>
      </c>
      <c r="B66">
        <v>1586.54684600001</v>
      </c>
      <c r="C66">
        <v>691.63194399999998</v>
      </c>
      <c r="D66">
        <v>1.162118</v>
      </c>
      <c r="E66">
        <v>25.676594000000001</v>
      </c>
      <c r="F66">
        <v>238.038636</v>
      </c>
      <c r="G66">
        <v>23.947983000000001</v>
      </c>
      <c r="H66">
        <v>0</v>
      </c>
      <c r="I66">
        <v>14.629645</v>
      </c>
      <c r="J66">
        <v>18.359635999999998</v>
      </c>
      <c r="K66">
        <v>57.541981396280597</v>
      </c>
      <c r="L66">
        <v>0.33771149080000001</v>
      </c>
      <c r="M66">
        <v>7.4616182163999998</v>
      </c>
      <c r="N66">
        <v>175.52969018639999</v>
      </c>
      <c r="O66">
        <v>42.426246682799999</v>
      </c>
      <c r="P66">
        <v>0</v>
      </c>
      <c r="Q66">
        <v>46.847049218999999</v>
      </c>
      <c r="R66">
        <v>86.666661738000002</v>
      </c>
      <c r="S66">
        <v>2003.35780492969</v>
      </c>
    </row>
    <row r="67" spans="1:19" ht="15" x14ac:dyDescent="0.25">
      <c r="A67" t="s">
        <v>200</v>
      </c>
      <c r="B67">
        <v>2191.9995509999999</v>
      </c>
      <c r="C67">
        <v>1302.7026920000001</v>
      </c>
      <c r="D67">
        <v>3.3734760000000001</v>
      </c>
      <c r="E67">
        <v>69.127987000000005</v>
      </c>
      <c r="F67">
        <v>171.00677200000001</v>
      </c>
      <c r="G67">
        <v>29.282512000000001</v>
      </c>
      <c r="H67">
        <v>0.49411699999999997</v>
      </c>
      <c r="I67">
        <v>13.812282</v>
      </c>
      <c r="J67">
        <v>41.140506999999999</v>
      </c>
      <c r="K67">
        <v>146.65183859217501</v>
      </c>
      <c r="L67">
        <v>0.98033212560000005</v>
      </c>
      <c r="M67">
        <v>20.088593022200001</v>
      </c>
      <c r="N67">
        <v>126.1003936728</v>
      </c>
      <c r="O67">
        <v>51.876898259199997</v>
      </c>
      <c r="P67">
        <v>1.1682408231000001</v>
      </c>
      <c r="Q67">
        <v>44.2296894204</v>
      </c>
      <c r="R67">
        <v>194.2037632935</v>
      </c>
      <c r="S67">
        <v>2777.2993002089702</v>
      </c>
    </row>
    <row r="68" spans="1:19" ht="15" x14ac:dyDescent="0.25">
      <c r="A68" t="s">
        <v>202</v>
      </c>
      <c r="B68">
        <v>1154.6423279999999</v>
      </c>
      <c r="C68">
        <v>411.08961399999998</v>
      </c>
      <c r="D68">
        <v>0.48649799999999999</v>
      </c>
      <c r="E68">
        <v>13.485412999999999</v>
      </c>
      <c r="F68">
        <v>67.410410999999996</v>
      </c>
      <c r="G68">
        <v>4</v>
      </c>
      <c r="H68">
        <v>1</v>
      </c>
      <c r="I68">
        <v>6.4923539999999997</v>
      </c>
      <c r="J68">
        <v>12.582758999999999</v>
      </c>
      <c r="K68">
        <v>27.574095456001601</v>
      </c>
      <c r="L68">
        <v>0.14137631880000001</v>
      </c>
      <c r="M68">
        <v>3.9188610177999998</v>
      </c>
      <c r="N68">
        <v>49.708437071399999</v>
      </c>
      <c r="O68">
        <v>7.0864000000000003</v>
      </c>
      <c r="P68">
        <v>2.3643000000000001</v>
      </c>
      <c r="Q68">
        <v>20.7898159788</v>
      </c>
      <c r="R68">
        <v>59.396913859500003</v>
      </c>
      <c r="S68">
        <v>1325.6225277023</v>
      </c>
    </row>
    <row r="69" spans="1:19" ht="15" x14ac:dyDescent="0.25">
      <c r="A69" t="s">
        <v>204</v>
      </c>
      <c r="B69">
        <v>1284.7714490000001</v>
      </c>
      <c r="C69">
        <v>1233.69112</v>
      </c>
      <c r="D69">
        <v>1.9766090000000001</v>
      </c>
      <c r="E69">
        <v>27.74269</v>
      </c>
      <c r="F69">
        <v>96.295496999999997</v>
      </c>
      <c r="G69">
        <v>9.8758479999999995</v>
      </c>
      <c r="H69">
        <v>1.87</v>
      </c>
      <c r="I69">
        <v>11.619882</v>
      </c>
      <c r="J69">
        <v>26.796469999999999</v>
      </c>
      <c r="K69">
        <v>222.69988464545401</v>
      </c>
      <c r="L69">
        <v>0.57440257539999995</v>
      </c>
      <c r="M69">
        <v>8.0620257140000007</v>
      </c>
      <c r="N69">
        <v>71.008299487800002</v>
      </c>
      <c r="O69">
        <v>17.4960523168</v>
      </c>
      <c r="P69">
        <v>4.4212410000000002</v>
      </c>
      <c r="Q69">
        <v>37.2091861404</v>
      </c>
      <c r="R69">
        <v>126.492736635</v>
      </c>
      <c r="S69">
        <v>1772.7352775148499</v>
      </c>
    </row>
    <row r="70" spans="1:19" ht="15" x14ac:dyDescent="0.25">
      <c r="A70" t="s">
        <v>206</v>
      </c>
      <c r="B70">
        <v>2215.0046179999899</v>
      </c>
      <c r="C70">
        <v>1173.845233</v>
      </c>
      <c r="D70">
        <v>0.77621300000000004</v>
      </c>
      <c r="E70">
        <v>57.423732000000001</v>
      </c>
      <c r="F70">
        <v>200.49608900000001</v>
      </c>
      <c r="G70">
        <v>2.977881</v>
      </c>
      <c r="H70">
        <v>0</v>
      </c>
      <c r="I70">
        <v>31.413122999999999</v>
      </c>
      <c r="J70">
        <v>42.161029999999997</v>
      </c>
      <c r="K70">
        <v>117.151168149809</v>
      </c>
      <c r="L70">
        <v>0.22556749779999999</v>
      </c>
      <c r="M70">
        <v>16.687336519199999</v>
      </c>
      <c r="N70">
        <v>147.84581602860001</v>
      </c>
      <c r="O70">
        <v>5.2756139796000001</v>
      </c>
      <c r="P70">
        <v>0</v>
      </c>
      <c r="Q70">
        <v>100.59110247060001</v>
      </c>
      <c r="R70">
        <v>199.021142115</v>
      </c>
      <c r="S70">
        <v>2801.8023647606001</v>
      </c>
    </row>
    <row r="71" spans="1:19" ht="15" x14ac:dyDescent="0.25">
      <c r="A71" t="s">
        <v>208</v>
      </c>
      <c r="B71">
        <v>3024.9082170000001</v>
      </c>
      <c r="C71">
        <v>1325.285918</v>
      </c>
      <c r="D71">
        <v>62.304265999999998</v>
      </c>
      <c r="E71">
        <v>42.341149999999999</v>
      </c>
      <c r="F71">
        <v>401.06969199999997</v>
      </c>
      <c r="G71">
        <v>50.338644000000002</v>
      </c>
      <c r="H71">
        <v>5.281854</v>
      </c>
      <c r="I71">
        <v>29.248594000000001</v>
      </c>
      <c r="J71">
        <v>95.673575999999997</v>
      </c>
      <c r="K71">
        <v>114.628205881076</v>
      </c>
      <c r="L71">
        <v>18.105619699599998</v>
      </c>
      <c r="M71">
        <v>12.304338189999999</v>
      </c>
      <c r="N71">
        <v>295.74879088080002</v>
      </c>
      <c r="O71">
        <v>89.179941710400101</v>
      </c>
      <c r="P71">
        <v>12.487887412199999</v>
      </c>
      <c r="Q71">
        <v>93.659847706799994</v>
      </c>
      <c r="R71">
        <v>451.62711550799997</v>
      </c>
      <c r="S71">
        <v>4112.6499639888798</v>
      </c>
    </row>
    <row r="72" spans="1:19" ht="15" x14ac:dyDescent="0.25">
      <c r="A72" t="s">
        <v>210</v>
      </c>
      <c r="B72">
        <v>1759.8014390000101</v>
      </c>
      <c r="C72">
        <v>1033.2784630000001</v>
      </c>
      <c r="D72">
        <v>20.155142000000001</v>
      </c>
      <c r="E72">
        <v>52.611075</v>
      </c>
      <c r="F72">
        <v>223.05217999999999</v>
      </c>
      <c r="G72">
        <v>18.386105000000001</v>
      </c>
      <c r="H72">
        <v>1</v>
      </c>
      <c r="I72">
        <v>17.860171999999999</v>
      </c>
      <c r="J72">
        <v>69.422726999999995</v>
      </c>
      <c r="K72">
        <v>118.655330969245</v>
      </c>
      <c r="L72">
        <v>5.8570842652000001</v>
      </c>
      <c r="M72">
        <v>15.288778395</v>
      </c>
      <c r="N72">
        <v>164.47867753200001</v>
      </c>
      <c r="O72">
        <v>32.572823618000001</v>
      </c>
      <c r="P72">
        <v>2.3643000000000001</v>
      </c>
      <c r="Q72">
        <v>57.191842778400002</v>
      </c>
      <c r="R72">
        <v>327.7099828035</v>
      </c>
      <c r="S72">
        <v>2483.92025936135</v>
      </c>
    </row>
    <row r="73" spans="1:19" ht="15" x14ac:dyDescent="0.25">
      <c r="A73" t="s">
        <v>212</v>
      </c>
      <c r="B73">
        <v>7717.8364940000001</v>
      </c>
      <c r="C73">
        <v>3579.8035690000002</v>
      </c>
      <c r="D73">
        <v>182.11352500000001</v>
      </c>
      <c r="E73">
        <v>219.718974</v>
      </c>
      <c r="F73">
        <v>736.76367600000003</v>
      </c>
      <c r="G73">
        <v>82.038132000000004</v>
      </c>
      <c r="H73">
        <v>7.6981830000000002</v>
      </c>
      <c r="I73">
        <v>39.632759</v>
      </c>
      <c r="J73">
        <v>198.16351299999999</v>
      </c>
      <c r="K73">
        <v>315.22344352178197</v>
      </c>
      <c r="L73">
        <v>52.922190364999899</v>
      </c>
      <c r="M73">
        <v>63.850333844399799</v>
      </c>
      <c r="N73">
        <v>543.28953468239399</v>
      </c>
      <c r="O73">
        <v>145.33875465119999</v>
      </c>
      <c r="P73">
        <v>18.200814066900001</v>
      </c>
      <c r="Q73">
        <v>126.9120208698</v>
      </c>
      <c r="R73">
        <v>935.430863116502</v>
      </c>
      <c r="S73">
        <v>9919.0044491179797</v>
      </c>
    </row>
    <row r="74" spans="1:19" ht="15" x14ac:dyDescent="0.25">
      <c r="A74" t="s">
        <v>213</v>
      </c>
      <c r="B74">
        <v>4312.7814619999999</v>
      </c>
      <c r="C74">
        <v>1993.7328440000001</v>
      </c>
      <c r="D74">
        <v>185.02851200000001</v>
      </c>
      <c r="E74">
        <v>52.586544000000004</v>
      </c>
      <c r="F74">
        <v>443.40203000000002</v>
      </c>
      <c r="G74">
        <v>47.636220000000002</v>
      </c>
      <c r="H74">
        <v>7.6036720000000004</v>
      </c>
      <c r="I74">
        <v>24.048138000000002</v>
      </c>
      <c r="J74">
        <v>113.06594</v>
      </c>
      <c r="K74">
        <v>175.921922311239</v>
      </c>
      <c r="L74">
        <v>53.769285587199903</v>
      </c>
      <c r="M74">
        <v>15.2816496864</v>
      </c>
      <c r="N74">
        <v>326.96465692199899</v>
      </c>
      <c r="O74">
        <v>84.392327351999995</v>
      </c>
      <c r="P74">
        <v>17.9773617096</v>
      </c>
      <c r="Q74">
        <v>77.006947503600003</v>
      </c>
      <c r="R74">
        <v>533.72776977000001</v>
      </c>
      <c r="S74">
        <v>5597.8233828420398</v>
      </c>
    </row>
    <row r="75" spans="1:19" ht="15" x14ac:dyDescent="0.25">
      <c r="A75" t="s">
        <v>214</v>
      </c>
      <c r="B75">
        <v>6188.7185300000001</v>
      </c>
      <c r="C75">
        <v>3415.5037619999998</v>
      </c>
      <c r="D75">
        <v>23.512989000000001</v>
      </c>
      <c r="E75">
        <v>195.79403099999999</v>
      </c>
      <c r="F75">
        <v>586.23771399999998</v>
      </c>
      <c r="G75">
        <v>83.647272000000001</v>
      </c>
      <c r="H75">
        <v>11.441537</v>
      </c>
      <c r="I75">
        <v>57.627141999999999</v>
      </c>
      <c r="J75">
        <v>175.538262</v>
      </c>
      <c r="K75">
        <v>362.47084299738998</v>
      </c>
      <c r="L75">
        <v>6.8328746033999996</v>
      </c>
      <c r="M75">
        <v>56.897745408599903</v>
      </c>
      <c r="N75">
        <v>432.29169030359702</v>
      </c>
      <c r="O75">
        <v>148.1895070752</v>
      </c>
      <c r="P75">
        <v>27.051225929099999</v>
      </c>
      <c r="Q75">
        <v>184.53363411239999</v>
      </c>
      <c r="R75">
        <v>828.628365771002</v>
      </c>
      <c r="S75">
        <v>8235.6144162006894</v>
      </c>
    </row>
    <row r="76" spans="1:19" ht="15" x14ac:dyDescent="0.25">
      <c r="A76" t="s">
        <v>216</v>
      </c>
      <c r="B76">
        <v>4950.5564449999702</v>
      </c>
      <c r="C76">
        <v>1530.384135</v>
      </c>
      <c r="D76">
        <v>117.089444</v>
      </c>
      <c r="E76">
        <v>53.948748000000002</v>
      </c>
      <c r="F76">
        <v>571.25207599999999</v>
      </c>
      <c r="G76">
        <v>54.727072999999997</v>
      </c>
      <c r="H76">
        <v>6.1478809999999999</v>
      </c>
      <c r="I76">
        <v>26.160399999999999</v>
      </c>
      <c r="J76">
        <v>106.268845</v>
      </c>
      <c r="K76">
        <v>90.615462608232505</v>
      </c>
      <c r="L76">
        <v>34.026192426400002</v>
      </c>
      <c r="M76">
        <v>15.677506168800001</v>
      </c>
      <c r="N76">
        <v>421.241280842398</v>
      </c>
      <c r="O76">
        <v>96.954482526800106</v>
      </c>
      <c r="P76">
        <v>14.5354350483</v>
      </c>
      <c r="Q76">
        <v>83.77083288</v>
      </c>
      <c r="R76">
        <v>501.64208282250002</v>
      </c>
      <c r="S76">
        <v>6209.0197203234002</v>
      </c>
    </row>
    <row r="77" spans="1:19" ht="15" x14ac:dyDescent="0.25">
      <c r="A77" t="s">
        <v>217</v>
      </c>
      <c r="B77">
        <v>3293.24872</v>
      </c>
      <c r="C77">
        <v>3168.1920399999999</v>
      </c>
      <c r="D77">
        <v>62.952468000000003</v>
      </c>
      <c r="E77">
        <v>213.14425600000001</v>
      </c>
      <c r="F77">
        <v>371.64831700000002</v>
      </c>
      <c r="G77">
        <v>38.779471999999998</v>
      </c>
      <c r="H77">
        <v>1</v>
      </c>
      <c r="I77">
        <v>11.502266000000001</v>
      </c>
      <c r="J77">
        <v>86.967911000000001</v>
      </c>
      <c r="K77">
        <v>570.13484578143004</v>
      </c>
      <c r="L77">
        <v>18.2939872008</v>
      </c>
      <c r="M77">
        <v>61.939720793599903</v>
      </c>
      <c r="N77">
        <v>274.05346895579999</v>
      </c>
      <c r="O77">
        <v>68.701712595199993</v>
      </c>
      <c r="P77">
        <v>2.3643000000000001</v>
      </c>
      <c r="Q77">
        <v>36.832556185199998</v>
      </c>
      <c r="R77">
        <v>410.53202387549999</v>
      </c>
      <c r="S77">
        <v>4736.1013353875296</v>
      </c>
    </row>
    <row r="78" spans="1:19" ht="15" x14ac:dyDescent="0.25">
      <c r="A78" t="s">
        <v>218</v>
      </c>
      <c r="B78">
        <v>463.30145100000101</v>
      </c>
      <c r="C78">
        <v>444.21400600000101</v>
      </c>
      <c r="D78">
        <v>61.727038</v>
      </c>
      <c r="E78">
        <v>2.588832</v>
      </c>
      <c r="F78">
        <v>52.637911000000003</v>
      </c>
      <c r="G78">
        <v>8.2460249999999995</v>
      </c>
      <c r="H78">
        <v>0</v>
      </c>
      <c r="I78">
        <v>1</v>
      </c>
      <c r="J78">
        <v>9.4478519999999993</v>
      </c>
      <c r="K78">
        <v>80.066892534993798</v>
      </c>
      <c r="L78">
        <v>17.937877242799999</v>
      </c>
      <c r="M78">
        <v>0.7523145792</v>
      </c>
      <c r="N78">
        <v>38.815195571399997</v>
      </c>
      <c r="O78">
        <v>14.60865789</v>
      </c>
      <c r="P78">
        <v>0</v>
      </c>
      <c r="Q78">
        <v>3.2021999999999999</v>
      </c>
      <c r="R78">
        <v>44.598585366000002</v>
      </c>
      <c r="S78">
        <v>663.28317418439497</v>
      </c>
    </row>
    <row r="79" spans="1:19" ht="15" x14ac:dyDescent="0.25">
      <c r="A79" t="s">
        <v>219</v>
      </c>
      <c r="B79">
        <v>3431.02945</v>
      </c>
      <c r="C79">
        <v>3224.3387229999998</v>
      </c>
      <c r="D79">
        <v>3.824675</v>
      </c>
      <c r="E79">
        <v>66.851111000000003</v>
      </c>
      <c r="F79">
        <v>515.13633300000004</v>
      </c>
      <c r="G79">
        <v>40.343581999999998</v>
      </c>
      <c r="H79">
        <v>1.1813709999999999</v>
      </c>
      <c r="I79">
        <v>74.142302000000001</v>
      </c>
      <c r="J79">
        <v>94.141239999999996</v>
      </c>
      <c r="K79">
        <v>582.10169672878499</v>
      </c>
      <c r="L79">
        <v>1.111450555</v>
      </c>
      <c r="M79">
        <v>19.426932856600001</v>
      </c>
      <c r="N79">
        <v>379.86153195419803</v>
      </c>
      <c r="O79">
        <v>71.472689871200004</v>
      </c>
      <c r="P79">
        <v>2.7931154553000002</v>
      </c>
      <c r="Q79">
        <v>237.41847946440001</v>
      </c>
      <c r="R79">
        <v>444.39372342000001</v>
      </c>
      <c r="S79">
        <v>5169.6090703054897</v>
      </c>
    </row>
    <row r="80" spans="1:19" ht="15" x14ac:dyDescent="0.25">
      <c r="A80" t="s">
        <v>221</v>
      </c>
      <c r="B80">
        <v>1995.1275839999901</v>
      </c>
      <c r="C80">
        <v>978.76420700000199</v>
      </c>
      <c r="D80">
        <v>16.490174</v>
      </c>
      <c r="E80">
        <v>29.794806000000001</v>
      </c>
      <c r="F80">
        <v>234.333943</v>
      </c>
      <c r="G80">
        <v>22.705456999999999</v>
      </c>
      <c r="H80">
        <v>2.5823659999999999</v>
      </c>
      <c r="I80">
        <v>7.9725919999999997</v>
      </c>
      <c r="J80">
        <v>38.481136999999997</v>
      </c>
      <c r="K80">
        <v>91.269365839901099</v>
      </c>
      <c r="L80">
        <v>4.7920445644000003</v>
      </c>
      <c r="M80">
        <v>8.6583706236000104</v>
      </c>
      <c r="N80">
        <v>172.79784956820001</v>
      </c>
      <c r="O80">
        <v>40.2249876212</v>
      </c>
      <c r="P80">
        <v>6.1054879338000001</v>
      </c>
      <c r="Q80">
        <v>25.529834102399999</v>
      </c>
      <c r="R80">
        <v>181.65020720850001</v>
      </c>
      <c r="S80">
        <v>2526.1557314619899</v>
      </c>
    </row>
    <row r="81" spans="1:19" ht="15" x14ac:dyDescent="0.25">
      <c r="A81" t="s">
        <v>223</v>
      </c>
      <c r="B81">
        <v>6006.435246</v>
      </c>
      <c r="C81">
        <v>5662.3304020000096</v>
      </c>
      <c r="D81">
        <v>409.520195</v>
      </c>
      <c r="E81">
        <v>94.779390000000006</v>
      </c>
      <c r="F81">
        <v>723.10252300000002</v>
      </c>
      <c r="G81">
        <v>85.977892999999995</v>
      </c>
      <c r="H81">
        <v>8.0833329999999997</v>
      </c>
      <c r="I81">
        <v>46.441136</v>
      </c>
      <c r="J81">
        <v>204.44679300000001</v>
      </c>
      <c r="K81">
        <v>1023.0781140493</v>
      </c>
      <c r="L81">
        <v>119.006568667</v>
      </c>
      <c r="M81">
        <v>27.542890734</v>
      </c>
      <c r="N81">
        <v>533.21580046019403</v>
      </c>
      <c r="O81">
        <v>152.31843523879999</v>
      </c>
      <c r="P81">
        <v>19.111424211900001</v>
      </c>
      <c r="Q81">
        <v>148.71380569920001</v>
      </c>
      <c r="R81">
        <v>965.09108635650205</v>
      </c>
      <c r="S81">
        <v>8994.5133714169006</v>
      </c>
    </row>
    <row r="82" spans="1:19" ht="15" x14ac:dyDescent="0.25">
      <c r="A82" t="s">
        <v>224</v>
      </c>
      <c r="B82">
        <v>4028.9390449999901</v>
      </c>
      <c r="C82">
        <v>716.42666100000099</v>
      </c>
      <c r="D82">
        <v>109.152931</v>
      </c>
      <c r="E82">
        <v>50.680039999999998</v>
      </c>
      <c r="F82">
        <v>349.623828</v>
      </c>
      <c r="G82">
        <v>24.824916999999999</v>
      </c>
      <c r="H82">
        <v>1</v>
      </c>
      <c r="I82">
        <v>23.571739000000001</v>
      </c>
      <c r="J82">
        <v>88.507746999999995</v>
      </c>
      <c r="K82">
        <v>24.300776552722901</v>
      </c>
      <c r="L82">
        <v>31.7198417486</v>
      </c>
      <c r="M82">
        <v>14.727619624000001</v>
      </c>
      <c r="N82">
        <v>257.81261076720102</v>
      </c>
      <c r="O82">
        <v>43.9798229572</v>
      </c>
      <c r="P82">
        <v>2.3643000000000001</v>
      </c>
      <c r="Q82">
        <v>75.481422625799993</v>
      </c>
      <c r="R82">
        <v>417.8008197135</v>
      </c>
      <c r="S82">
        <v>4897.1262589890102</v>
      </c>
    </row>
    <row r="83" spans="1:19" ht="15" x14ac:dyDescent="0.25">
      <c r="A83" t="s">
        <v>225</v>
      </c>
      <c r="B83">
        <v>1739.4028429999901</v>
      </c>
      <c r="C83">
        <v>162.312445</v>
      </c>
      <c r="D83">
        <v>31.200119999999998</v>
      </c>
      <c r="E83">
        <v>16.415115</v>
      </c>
      <c r="F83">
        <v>92.631831000000005</v>
      </c>
      <c r="G83">
        <v>0</v>
      </c>
      <c r="H83">
        <v>1.4326239999999999</v>
      </c>
      <c r="I83">
        <v>8.6880679999999995</v>
      </c>
      <c r="J83">
        <v>14.147505000000001</v>
      </c>
      <c r="K83">
        <v>2.77944214919845</v>
      </c>
      <c r="L83">
        <v>9.0667548720000006</v>
      </c>
      <c r="M83">
        <v>4.7702324190000001</v>
      </c>
      <c r="N83">
        <v>68.306712179399995</v>
      </c>
      <c r="O83">
        <v>0</v>
      </c>
      <c r="P83">
        <v>3.3871529231999999</v>
      </c>
      <c r="Q83">
        <v>27.820931349599999</v>
      </c>
      <c r="R83">
        <v>66.7832973525</v>
      </c>
      <c r="S83">
        <v>1922.3173662448901</v>
      </c>
    </row>
    <row r="84" spans="1:19" ht="15" x14ac:dyDescent="0.25">
      <c r="A84" t="s">
        <v>226</v>
      </c>
      <c r="B84">
        <v>3135.1265170000001</v>
      </c>
      <c r="C84">
        <v>2901.5153719999998</v>
      </c>
      <c r="D84">
        <v>25.469206</v>
      </c>
      <c r="E84">
        <v>80.819602000000003</v>
      </c>
      <c r="F84">
        <v>588.73379999999997</v>
      </c>
      <c r="G84">
        <v>50.813228000000002</v>
      </c>
      <c r="H84">
        <v>11.713258</v>
      </c>
      <c r="I84">
        <v>67.923749000000001</v>
      </c>
      <c r="J84">
        <v>110.528679</v>
      </c>
      <c r="K84">
        <v>522.133801803442</v>
      </c>
      <c r="L84">
        <v>7.4013512635999996</v>
      </c>
      <c r="M84">
        <v>23.4861763412</v>
      </c>
      <c r="N84">
        <v>434.13230411999598</v>
      </c>
      <c r="O84">
        <v>90.020714724800101</v>
      </c>
      <c r="P84">
        <v>27.693655889399999</v>
      </c>
      <c r="Q84">
        <v>217.50542904779999</v>
      </c>
      <c r="R84">
        <v>521.75062921949996</v>
      </c>
      <c r="S84">
        <v>4979.2505794097397</v>
      </c>
    </row>
    <row r="85" spans="1:19" ht="15" x14ac:dyDescent="0.25">
      <c r="A85" t="s">
        <v>228</v>
      </c>
      <c r="B85">
        <v>2987.5703699999999</v>
      </c>
      <c r="C85">
        <v>2805.5135</v>
      </c>
      <c r="D85">
        <v>19.291602999999999</v>
      </c>
      <c r="E85">
        <v>28.146753</v>
      </c>
      <c r="F85">
        <v>370.23293699999999</v>
      </c>
      <c r="G85">
        <v>52.861246000000001</v>
      </c>
      <c r="H85">
        <v>2</v>
      </c>
      <c r="I85">
        <v>24.397176000000002</v>
      </c>
      <c r="J85">
        <v>102.188911</v>
      </c>
      <c r="K85">
        <v>506.58054221064799</v>
      </c>
      <c r="L85">
        <v>5.6061398318000002</v>
      </c>
      <c r="M85">
        <v>8.1794464218000105</v>
      </c>
      <c r="N85">
        <v>273.00976774380001</v>
      </c>
      <c r="O85">
        <v>93.648983413600106</v>
      </c>
      <c r="P85">
        <v>4.7286000000000001</v>
      </c>
      <c r="Q85">
        <v>78.124636987200006</v>
      </c>
      <c r="R85">
        <v>482.38275437549999</v>
      </c>
      <c r="S85">
        <v>4439.8312409843502</v>
      </c>
    </row>
    <row r="86" spans="1:19" ht="15" x14ac:dyDescent="0.25">
      <c r="A86" t="s">
        <v>229</v>
      </c>
      <c r="B86">
        <v>1496.7062370000001</v>
      </c>
      <c r="C86">
        <v>182.73711</v>
      </c>
      <c r="D86">
        <v>3.199452</v>
      </c>
      <c r="E86">
        <v>20.281269000000002</v>
      </c>
      <c r="F86">
        <v>87.099335999999994</v>
      </c>
      <c r="G86">
        <v>8.2946059999999999</v>
      </c>
      <c r="H86">
        <v>1</v>
      </c>
      <c r="I86">
        <v>0.82571300000000003</v>
      </c>
      <c r="J86">
        <v>15.929830000000001</v>
      </c>
      <c r="K86">
        <v>4.2389616433032797</v>
      </c>
      <c r="L86">
        <v>0.92976075120000001</v>
      </c>
      <c r="M86">
        <v>5.8937367714000004</v>
      </c>
      <c r="N86">
        <v>64.227050366400107</v>
      </c>
      <c r="O86">
        <v>14.6947239896</v>
      </c>
      <c r="P86">
        <v>2.3643000000000001</v>
      </c>
      <c r="Q86">
        <v>2.6440981685999998</v>
      </c>
      <c r="R86">
        <v>75.196762515000003</v>
      </c>
      <c r="S86">
        <v>1666.8956312055</v>
      </c>
    </row>
    <row r="87" spans="1:19" ht="15" x14ac:dyDescent="0.25">
      <c r="A87" t="s">
        <v>230</v>
      </c>
      <c r="B87">
        <v>2059.6508829999998</v>
      </c>
      <c r="C87">
        <v>1229.579675</v>
      </c>
      <c r="D87">
        <v>10.920260000000001</v>
      </c>
      <c r="E87">
        <v>53.860759000000002</v>
      </c>
      <c r="F87">
        <v>223.22798399999999</v>
      </c>
      <c r="G87">
        <v>20.24109</v>
      </c>
      <c r="H87">
        <v>3</v>
      </c>
      <c r="I87">
        <v>9.0280290000000001</v>
      </c>
      <c r="J87">
        <v>31.841179</v>
      </c>
      <c r="K87">
        <v>138.189887456299</v>
      </c>
      <c r="L87">
        <v>3.173427556</v>
      </c>
      <c r="M87">
        <v>15.6519365654</v>
      </c>
      <c r="N87">
        <v>164.60831540160001</v>
      </c>
      <c r="O87">
        <v>35.859115043999999</v>
      </c>
      <c r="P87">
        <v>7.0929000000000002</v>
      </c>
      <c r="Q87">
        <v>28.909554463799999</v>
      </c>
      <c r="R87">
        <v>150.30628546950001</v>
      </c>
      <c r="S87">
        <v>2603.4423049565999</v>
      </c>
    </row>
    <row r="88" spans="1:19" ht="15" x14ac:dyDescent="0.25">
      <c r="A88" t="s">
        <v>231</v>
      </c>
      <c r="B88">
        <v>4043.6863450000001</v>
      </c>
      <c r="C88">
        <v>3853.136497</v>
      </c>
      <c r="D88">
        <v>102.722093</v>
      </c>
      <c r="E88">
        <v>169.40559999999999</v>
      </c>
      <c r="F88">
        <v>466.58264700000001</v>
      </c>
      <c r="G88">
        <v>33.861463000000001</v>
      </c>
      <c r="H88">
        <v>13.178729000000001</v>
      </c>
      <c r="I88">
        <v>31.122993000000001</v>
      </c>
      <c r="J88">
        <v>112.079624</v>
      </c>
      <c r="K88">
        <v>695.86861430674298</v>
      </c>
      <c r="L88">
        <v>29.851040225799998</v>
      </c>
      <c r="M88">
        <v>49.229267359999902</v>
      </c>
      <c r="N88">
        <v>344.058043897799</v>
      </c>
      <c r="O88">
        <v>59.988967850800002</v>
      </c>
      <c r="P88">
        <v>31.1584689747</v>
      </c>
      <c r="Q88">
        <v>99.662048184599996</v>
      </c>
      <c r="R88">
        <v>529.07186509200096</v>
      </c>
      <c r="S88">
        <v>5882.5746608924401</v>
      </c>
    </row>
    <row r="89" spans="1:19" ht="15" x14ac:dyDescent="0.25">
      <c r="A89" t="s">
        <v>233</v>
      </c>
      <c r="B89">
        <v>1301.6976569999999</v>
      </c>
      <c r="C89">
        <v>818.90593799999999</v>
      </c>
      <c r="D89">
        <v>1</v>
      </c>
      <c r="E89">
        <v>28.145349</v>
      </c>
      <c r="F89">
        <v>192.21899300000001</v>
      </c>
      <c r="G89">
        <v>2.9806210000000002</v>
      </c>
      <c r="H89">
        <v>0</v>
      </c>
      <c r="I89">
        <v>7</v>
      </c>
      <c r="J89">
        <v>29.486433999999999</v>
      </c>
      <c r="K89">
        <v>96.755967145880305</v>
      </c>
      <c r="L89">
        <v>0.29060000000000002</v>
      </c>
      <c r="M89">
        <v>8.1790384193999994</v>
      </c>
      <c r="N89">
        <v>141.74228543820001</v>
      </c>
      <c r="O89">
        <v>5.2804681636000002</v>
      </c>
      <c r="P89">
        <v>0</v>
      </c>
      <c r="Q89">
        <v>22.415400000000002</v>
      </c>
      <c r="R89">
        <v>139.19071169700001</v>
      </c>
      <c r="S89">
        <v>1715.5521278640799</v>
      </c>
    </row>
    <row r="90" spans="1:19" ht="15" x14ac:dyDescent="0.25">
      <c r="A90" t="s">
        <v>234</v>
      </c>
      <c r="B90">
        <v>4102.7670889999999</v>
      </c>
      <c r="C90">
        <v>3985.2229670000002</v>
      </c>
      <c r="D90">
        <v>145.620698</v>
      </c>
      <c r="E90">
        <v>57.417757999999999</v>
      </c>
      <c r="F90">
        <v>441.69796700000001</v>
      </c>
      <c r="G90">
        <v>30.959085000000002</v>
      </c>
      <c r="H90">
        <v>4.9860139999999999</v>
      </c>
      <c r="I90">
        <v>28.243207999999999</v>
      </c>
      <c r="J90">
        <v>58.066797000000001</v>
      </c>
      <c r="K90">
        <v>719.31196670045301</v>
      </c>
      <c r="L90">
        <v>42.317374838799999</v>
      </c>
      <c r="M90">
        <v>16.685600474800001</v>
      </c>
      <c r="N90">
        <v>325.70808086579899</v>
      </c>
      <c r="O90">
        <v>54.847114986000001</v>
      </c>
      <c r="P90">
        <v>11.7884329002</v>
      </c>
      <c r="Q90">
        <v>90.440400657599994</v>
      </c>
      <c r="R90">
        <v>274.10431523850002</v>
      </c>
      <c r="S90">
        <v>5637.9703756621502</v>
      </c>
    </row>
    <row r="91" spans="1:19" ht="15" x14ac:dyDescent="0.25">
      <c r="A91" t="s">
        <v>235</v>
      </c>
      <c r="B91">
        <v>2077.176927</v>
      </c>
      <c r="C91">
        <v>852.02577299999996</v>
      </c>
      <c r="D91">
        <v>7.7834019999999997</v>
      </c>
      <c r="E91">
        <v>63.557510000000001</v>
      </c>
      <c r="F91">
        <v>187.277322</v>
      </c>
      <c r="G91">
        <v>11.359977000000001</v>
      </c>
      <c r="H91">
        <v>4</v>
      </c>
      <c r="I91">
        <v>12.635373</v>
      </c>
      <c r="J91">
        <v>47.921365999999999</v>
      </c>
      <c r="K91">
        <v>65.576014692073599</v>
      </c>
      <c r="L91">
        <v>2.2618566212000002</v>
      </c>
      <c r="M91">
        <v>18.469812405999999</v>
      </c>
      <c r="N91">
        <v>138.09829724279999</v>
      </c>
      <c r="O91">
        <v>20.125335253199999</v>
      </c>
      <c r="P91">
        <v>9.4572000000000003</v>
      </c>
      <c r="Q91">
        <v>40.460991420600003</v>
      </c>
      <c r="R91">
        <v>226.21280820300001</v>
      </c>
      <c r="S91">
        <v>2597.8392428388702</v>
      </c>
    </row>
    <row r="92" spans="1:19" ht="15" x14ac:dyDescent="0.25">
      <c r="A92" t="s">
        <v>237</v>
      </c>
      <c r="B92">
        <v>4029.4497729999998</v>
      </c>
      <c r="C92">
        <v>1253.520086</v>
      </c>
      <c r="D92">
        <v>113.577674</v>
      </c>
      <c r="E92">
        <v>59.879164000000003</v>
      </c>
      <c r="F92">
        <v>400.261349</v>
      </c>
      <c r="G92">
        <v>32.455621000000001</v>
      </c>
      <c r="H92">
        <v>2.5</v>
      </c>
      <c r="I92">
        <v>40.705089000000001</v>
      </c>
      <c r="J92">
        <v>130.789222</v>
      </c>
      <c r="K92">
        <v>74.374156976245501</v>
      </c>
      <c r="L92">
        <v>33.005672064400002</v>
      </c>
      <c r="M92">
        <v>17.4008850584</v>
      </c>
      <c r="N92">
        <v>295.15271875259998</v>
      </c>
      <c r="O92">
        <v>57.498378163600002</v>
      </c>
      <c r="P92">
        <v>5.9107500000000002</v>
      </c>
      <c r="Q92">
        <v>130.3458359958</v>
      </c>
      <c r="R92">
        <v>617.39052245100095</v>
      </c>
      <c r="S92">
        <v>5260.5286924620495</v>
      </c>
    </row>
    <row r="93" spans="1:19" ht="15" x14ac:dyDescent="0.25">
      <c r="A93" t="s">
        <v>238</v>
      </c>
      <c r="B93">
        <v>5941.9788049999497</v>
      </c>
      <c r="C93">
        <v>1436.154673</v>
      </c>
      <c r="D93">
        <v>46.199815000000001</v>
      </c>
      <c r="E93">
        <v>114.79745200000001</v>
      </c>
      <c r="F93">
        <v>528.44126100000005</v>
      </c>
      <c r="G93">
        <v>50.726443000000003</v>
      </c>
      <c r="H93">
        <v>0</v>
      </c>
      <c r="I93">
        <v>41.910265000000003</v>
      </c>
      <c r="J93">
        <v>130.184178</v>
      </c>
      <c r="K93">
        <v>67.060933299069106</v>
      </c>
      <c r="L93">
        <v>13.425666239</v>
      </c>
      <c r="M93">
        <v>33.3601395512</v>
      </c>
      <c r="N93">
        <v>389.67258586139798</v>
      </c>
      <c r="O93">
        <v>89.866966418800004</v>
      </c>
      <c r="P93">
        <v>0</v>
      </c>
      <c r="Q93">
        <v>134.205050583</v>
      </c>
      <c r="R93">
        <v>614.53441224900098</v>
      </c>
      <c r="S93">
        <v>7284.1045592014198</v>
      </c>
    </row>
    <row r="94" spans="1:19" ht="15" x14ac:dyDescent="0.25">
      <c r="A94" t="s">
        <v>239</v>
      </c>
      <c r="B94">
        <v>4823.7887840000003</v>
      </c>
      <c r="C94">
        <v>2394.802072</v>
      </c>
      <c r="D94">
        <v>136.853464</v>
      </c>
      <c r="E94">
        <v>151.63075900000001</v>
      </c>
      <c r="F94">
        <v>514.22782099999995</v>
      </c>
      <c r="G94">
        <v>36.922677999999998</v>
      </c>
      <c r="H94">
        <v>1.2523820000000001</v>
      </c>
      <c r="I94">
        <v>39.008760000000002</v>
      </c>
      <c r="J94">
        <v>129.02574000000001</v>
      </c>
      <c r="K94">
        <v>223.124965002881</v>
      </c>
      <c r="L94">
        <v>39.769616638400002</v>
      </c>
      <c r="M94">
        <v>44.063898565400002</v>
      </c>
      <c r="N94">
        <v>379.19159520539802</v>
      </c>
      <c r="O94">
        <v>65.412216344800001</v>
      </c>
      <c r="P94">
        <v>2.9610067625999998</v>
      </c>
      <c r="Q94">
        <v>124.913851272</v>
      </c>
      <c r="R94">
        <v>609.066005670001</v>
      </c>
      <c r="S94">
        <v>6312.2919394614801</v>
      </c>
    </row>
    <row r="95" spans="1:19" ht="15" x14ac:dyDescent="0.25">
      <c r="A95" t="s">
        <v>240</v>
      </c>
      <c r="B95">
        <v>5714.2085979999601</v>
      </c>
      <c r="C95">
        <v>5403.4547439999296</v>
      </c>
      <c r="D95">
        <v>554.50024199999996</v>
      </c>
      <c r="E95">
        <v>89.038883999999996</v>
      </c>
      <c r="F95">
        <v>755.88206000000002</v>
      </c>
      <c r="G95">
        <v>71.502246</v>
      </c>
      <c r="H95">
        <v>0.74662200000000001</v>
      </c>
      <c r="I95">
        <v>67.640207000000004</v>
      </c>
      <c r="J95">
        <v>176.792374</v>
      </c>
      <c r="K95">
        <v>975.37851499931003</v>
      </c>
      <c r="L95">
        <v>161.13777032520099</v>
      </c>
      <c r="M95">
        <v>25.8746996904</v>
      </c>
      <c r="N95">
        <v>557.387431043996</v>
      </c>
      <c r="O95">
        <v>126.6733790136</v>
      </c>
      <c r="P95">
        <v>1.7652383946000001</v>
      </c>
      <c r="Q95">
        <v>216.59747085539999</v>
      </c>
      <c r="R95">
        <v>834.54840146700099</v>
      </c>
      <c r="S95">
        <v>8613.5715037894697</v>
      </c>
    </row>
    <row r="96" spans="1:19" ht="15" x14ac:dyDescent="0.25">
      <c r="A96" t="s">
        <v>241</v>
      </c>
      <c r="B96">
        <v>2767.531187</v>
      </c>
      <c r="C96">
        <v>2612.3958979999902</v>
      </c>
      <c r="D96">
        <v>258.042101</v>
      </c>
      <c r="E96">
        <v>31.796254000000001</v>
      </c>
      <c r="F96">
        <v>492.282206000001</v>
      </c>
      <c r="G96">
        <v>38.810291999999997</v>
      </c>
      <c r="H96">
        <v>4.1783590000000004</v>
      </c>
      <c r="I96">
        <v>32.025637000000003</v>
      </c>
      <c r="J96">
        <v>71.390581999999995</v>
      </c>
      <c r="K96">
        <v>469.70514564986001</v>
      </c>
      <c r="L96">
        <v>74.987034550599802</v>
      </c>
      <c r="M96">
        <v>9.2399914124000002</v>
      </c>
      <c r="N96">
        <v>363.00889870439897</v>
      </c>
      <c r="O96">
        <v>68.756313307200003</v>
      </c>
      <c r="P96">
        <v>9.8788941836999999</v>
      </c>
      <c r="Q96">
        <v>102.5524948014</v>
      </c>
      <c r="R96">
        <v>336.999242331</v>
      </c>
      <c r="S96">
        <v>4202.6592019405598</v>
      </c>
    </row>
    <row r="97" spans="1:19" ht="15" x14ac:dyDescent="0.25">
      <c r="A97" t="s">
        <v>242</v>
      </c>
      <c r="B97">
        <v>3379.7976610000001</v>
      </c>
      <c r="C97">
        <v>1502.205201</v>
      </c>
      <c r="D97">
        <v>18.499113000000001</v>
      </c>
      <c r="E97">
        <v>103.083455</v>
      </c>
      <c r="F97">
        <v>365.16766000000001</v>
      </c>
      <c r="G97">
        <v>15.710081000000001</v>
      </c>
      <c r="H97">
        <v>3.2815560000000001</v>
      </c>
      <c r="I97">
        <v>26.978819999999999</v>
      </c>
      <c r="J97">
        <v>69.878681</v>
      </c>
      <c r="K97">
        <v>126.806307883451</v>
      </c>
      <c r="L97">
        <v>5.3758422377999997</v>
      </c>
      <c r="M97">
        <v>29.956052023000002</v>
      </c>
      <c r="N97">
        <v>269.27463248399999</v>
      </c>
      <c r="O97">
        <v>27.831979499599999</v>
      </c>
      <c r="P97">
        <v>7.7585828507999999</v>
      </c>
      <c r="Q97">
        <v>86.391577404000003</v>
      </c>
      <c r="R97">
        <v>329.86231366049998</v>
      </c>
      <c r="S97">
        <v>4263.0549490431504</v>
      </c>
    </row>
    <row r="98" spans="1:19" ht="15" x14ac:dyDescent="0.25">
      <c r="A98" t="s">
        <v>244</v>
      </c>
      <c r="B98">
        <v>1745.6810969999999</v>
      </c>
      <c r="C98">
        <v>703.76932499999998</v>
      </c>
      <c r="D98">
        <v>16.742591999999998</v>
      </c>
      <c r="E98">
        <v>47.345716000000003</v>
      </c>
      <c r="F98">
        <v>138.59251399999999</v>
      </c>
      <c r="G98">
        <v>11.904223999999999</v>
      </c>
      <c r="H98">
        <v>4</v>
      </c>
      <c r="I98">
        <v>13.572901</v>
      </c>
      <c r="J98">
        <v>32.319602000000003</v>
      </c>
      <c r="K98">
        <v>53.778716277765803</v>
      </c>
      <c r="L98">
        <v>4.8653972351999997</v>
      </c>
      <c r="M98">
        <v>13.758665069599999</v>
      </c>
      <c r="N98">
        <v>102.1981198236</v>
      </c>
      <c r="O98">
        <v>21.089523238400002</v>
      </c>
      <c r="P98">
        <v>9.4572000000000003</v>
      </c>
      <c r="Q98">
        <v>43.463143582199997</v>
      </c>
      <c r="R98">
        <v>152.56468124099999</v>
      </c>
      <c r="S98">
        <v>2146.8565434677598</v>
      </c>
    </row>
    <row r="99" spans="1:19" ht="15" x14ac:dyDescent="0.25">
      <c r="A99" t="s">
        <v>246</v>
      </c>
      <c r="B99">
        <v>1034.008685</v>
      </c>
      <c r="C99">
        <v>1001.1166919999999</v>
      </c>
      <c r="D99">
        <v>0</v>
      </c>
      <c r="E99">
        <v>27.599907000000002</v>
      </c>
      <c r="F99">
        <v>198.831289</v>
      </c>
      <c r="G99">
        <v>4.7231670000000001</v>
      </c>
      <c r="H99">
        <v>1</v>
      </c>
      <c r="I99">
        <v>2.3773080000000002</v>
      </c>
      <c r="J99">
        <v>24.217646999999999</v>
      </c>
      <c r="K99">
        <v>180.80979483206099</v>
      </c>
      <c r="L99">
        <v>0</v>
      </c>
      <c r="M99">
        <v>8.0205329742000107</v>
      </c>
      <c r="N99">
        <v>146.6181925086</v>
      </c>
      <c r="O99">
        <v>8.3675626572000006</v>
      </c>
      <c r="P99">
        <v>2.3643000000000001</v>
      </c>
      <c r="Q99">
        <v>7.6126156776</v>
      </c>
      <c r="R99">
        <v>114.3194026635</v>
      </c>
      <c r="S99">
        <v>1502.12108631316</v>
      </c>
    </row>
    <row r="100" spans="1:19" ht="15" x14ac:dyDescent="0.25">
      <c r="A100" t="s">
        <v>247</v>
      </c>
      <c r="B100">
        <v>5668.9859459999998</v>
      </c>
      <c r="C100">
        <v>3779.7730729999998</v>
      </c>
      <c r="D100">
        <v>13.958704000000001</v>
      </c>
      <c r="E100">
        <v>360.62194699999998</v>
      </c>
      <c r="F100">
        <v>880.51391599999897</v>
      </c>
      <c r="G100">
        <v>94.396009000000006</v>
      </c>
      <c r="H100">
        <v>5.85</v>
      </c>
      <c r="I100">
        <v>61.614958000000001</v>
      </c>
      <c r="J100">
        <v>163.00677099999999</v>
      </c>
      <c r="K100">
        <v>482.42622008241398</v>
      </c>
      <c r="L100">
        <v>4.0563993824000004</v>
      </c>
      <c r="M100">
        <v>104.7967377982</v>
      </c>
      <c r="N100">
        <v>649.29096165839201</v>
      </c>
      <c r="O100">
        <v>167.23196954439999</v>
      </c>
      <c r="P100">
        <v>13.831155000000001</v>
      </c>
      <c r="Q100">
        <v>197.30341850759999</v>
      </c>
      <c r="R100">
        <v>769.47346250550095</v>
      </c>
      <c r="S100">
        <v>8057.3962704789101</v>
      </c>
    </row>
    <row r="101" spans="1:19" ht="15" x14ac:dyDescent="0.25">
      <c r="A101" t="s">
        <v>248</v>
      </c>
      <c r="B101">
        <v>355.85080699999997</v>
      </c>
      <c r="C101">
        <v>337.73894300000001</v>
      </c>
      <c r="D101">
        <v>0.98239500000000002</v>
      </c>
      <c r="E101">
        <v>4</v>
      </c>
      <c r="F101">
        <v>27.795763999999998</v>
      </c>
      <c r="G101">
        <v>1.207381</v>
      </c>
      <c r="H101">
        <v>0</v>
      </c>
      <c r="I101">
        <v>3.994132</v>
      </c>
      <c r="J101">
        <v>12.816458000000001</v>
      </c>
      <c r="K101">
        <v>61.016161589528103</v>
      </c>
      <c r="L101">
        <v>0.28548398699999999</v>
      </c>
      <c r="M101">
        <v>1.1624000000000001</v>
      </c>
      <c r="N101">
        <v>20.496596373599999</v>
      </c>
      <c r="O101">
        <v>2.1389961795999999</v>
      </c>
      <c r="P101">
        <v>0</v>
      </c>
      <c r="Q101">
        <v>12.790009490399999</v>
      </c>
      <c r="R101">
        <v>60.500089989000003</v>
      </c>
      <c r="S101">
        <v>514.24054460912805</v>
      </c>
    </row>
    <row r="102" spans="1:19" ht="15" x14ac:dyDescent="0.25">
      <c r="A102" t="s">
        <v>250</v>
      </c>
      <c r="B102">
        <v>1733.5093750000001</v>
      </c>
      <c r="C102">
        <v>1675.2336720000001</v>
      </c>
      <c r="D102">
        <v>0</v>
      </c>
      <c r="E102">
        <v>55.801475000000003</v>
      </c>
      <c r="F102">
        <v>209.962434</v>
      </c>
      <c r="G102">
        <v>16.160187000000001</v>
      </c>
      <c r="H102">
        <v>0</v>
      </c>
      <c r="I102">
        <v>9.972607</v>
      </c>
      <c r="J102">
        <v>29.981154</v>
      </c>
      <c r="K102">
        <v>302.35128785081702</v>
      </c>
      <c r="L102">
        <v>0</v>
      </c>
      <c r="M102">
        <v>16.215908635000002</v>
      </c>
      <c r="N102">
        <v>154.82629883160001</v>
      </c>
      <c r="O102">
        <v>28.6293872892</v>
      </c>
      <c r="P102">
        <v>0</v>
      </c>
      <c r="Q102">
        <v>31.9342821354</v>
      </c>
      <c r="R102">
        <v>141.526037457</v>
      </c>
      <c r="S102">
        <v>2408.9925771990202</v>
      </c>
    </row>
    <row r="103" spans="1:19" ht="15" x14ac:dyDescent="0.25">
      <c r="A103" t="s">
        <v>252</v>
      </c>
      <c r="B103">
        <v>3009.0853669999901</v>
      </c>
      <c r="C103">
        <v>1514.7050830000001</v>
      </c>
      <c r="D103">
        <v>384.51408800000002</v>
      </c>
      <c r="E103">
        <v>80.222308999999996</v>
      </c>
      <c r="F103">
        <v>270.90258599999999</v>
      </c>
      <c r="G103">
        <v>10.85192</v>
      </c>
      <c r="H103">
        <v>2</v>
      </c>
      <c r="I103">
        <v>19.913239999999998</v>
      </c>
      <c r="J103">
        <v>50.576037999999997</v>
      </c>
      <c r="K103">
        <v>157.254597463686</v>
      </c>
      <c r="L103">
        <v>111.7397939728</v>
      </c>
      <c r="M103">
        <v>23.312602995399999</v>
      </c>
      <c r="N103">
        <v>199.76356691640001</v>
      </c>
      <c r="O103">
        <v>19.225261472</v>
      </c>
      <c r="P103">
        <v>4.7286000000000001</v>
      </c>
      <c r="Q103">
        <v>63.766177128000002</v>
      </c>
      <c r="R103">
        <v>238.74418737900001</v>
      </c>
      <c r="S103">
        <v>3827.62015432728</v>
      </c>
    </row>
    <row r="104" spans="1:19" ht="15" x14ac:dyDescent="0.25">
      <c r="A104" t="s">
        <v>253</v>
      </c>
      <c r="B104">
        <v>1898.296648</v>
      </c>
      <c r="C104">
        <v>1555.517047</v>
      </c>
      <c r="D104">
        <v>6</v>
      </c>
      <c r="E104">
        <v>31.587405</v>
      </c>
      <c r="F104">
        <v>176.681296</v>
      </c>
      <c r="G104">
        <v>24.754480000000001</v>
      </c>
      <c r="H104">
        <v>0</v>
      </c>
      <c r="I104">
        <v>22.592760999999999</v>
      </c>
      <c r="J104">
        <v>36.930168000000002</v>
      </c>
      <c r="K104">
        <v>239.09404530792801</v>
      </c>
      <c r="L104">
        <v>1.7436</v>
      </c>
      <c r="M104">
        <v>9.1792998929999996</v>
      </c>
      <c r="N104">
        <v>130.28478767039999</v>
      </c>
      <c r="O104">
        <v>43.855036767999998</v>
      </c>
      <c r="P104">
        <v>0</v>
      </c>
      <c r="Q104">
        <v>72.346539274199998</v>
      </c>
      <c r="R104">
        <v>174.32885804399999</v>
      </c>
      <c r="S104">
        <v>2569.1288149575298</v>
      </c>
    </row>
    <row r="105" spans="1:19" ht="15" x14ac:dyDescent="0.25">
      <c r="A105" t="s">
        <v>254</v>
      </c>
      <c r="B105">
        <v>4348.271084</v>
      </c>
      <c r="C105">
        <v>1216.6697979999999</v>
      </c>
      <c r="D105">
        <v>36.881627999999999</v>
      </c>
      <c r="E105">
        <v>64.694119000000001</v>
      </c>
      <c r="F105">
        <v>381.73720100000003</v>
      </c>
      <c r="G105">
        <v>23.051725000000001</v>
      </c>
      <c r="H105">
        <v>5</v>
      </c>
      <c r="I105">
        <v>22.922560000000001</v>
      </c>
      <c r="J105">
        <v>69.313669000000004</v>
      </c>
      <c r="K105">
        <v>64.280925358488304</v>
      </c>
      <c r="L105">
        <v>10.717801096800001</v>
      </c>
      <c r="M105">
        <v>18.8001109814</v>
      </c>
      <c r="N105">
        <v>281.49301201740002</v>
      </c>
      <c r="O105">
        <v>40.838436010000002</v>
      </c>
      <c r="P105">
        <v>11.8215</v>
      </c>
      <c r="Q105">
        <v>73.402621632000006</v>
      </c>
      <c r="R105">
        <v>327.19517451450002</v>
      </c>
      <c r="S105">
        <v>5176.8206656105904</v>
      </c>
    </row>
    <row r="106" spans="1:19" ht="15" x14ac:dyDescent="0.25">
      <c r="A106" t="s">
        <v>255</v>
      </c>
      <c r="B106">
        <v>1294.3141370000001</v>
      </c>
      <c r="C106">
        <v>1232.0486490000001</v>
      </c>
      <c r="D106">
        <v>40.091884999999998</v>
      </c>
      <c r="E106">
        <v>8.3763509999999997</v>
      </c>
      <c r="F106">
        <v>196.596228</v>
      </c>
      <c r="G106">
        <v>19.327055000000001</v>
      </c>
      <c r="H106">
        <v>1.2101170000000001</v>
      </c>
      <c r="I106">
        <v>13.541371</v>
      </c>
      <c r="J106">
        <v>43.486009000000003</v>
      </c>
      <c r="K106">
        <v>219.87687520259999</v>
      </c>
      <c r="L106">
        <v>11.650701781</v>
      </c>
      <c r="M106">
        <v>2.4341676005999999</v>
      </c>
      <c r="N106">
        <v>144.9700585272</v>
      </c>
      <c r="O106">
        <v>34.239810638000002</v>
      </c>
      <c r="P106">
        <v>2.8610796231000002</v>
      </c>
      <c r="Q106">
        <v>43.3621782162</v>
      </c>
      <c r="R106">
        <v>205.27570548450001</v>
      </c>
      <c r="S106">
        <v>1958.9847140731999</v>
      </c>
    </row>
    <row r="107" spans="1:19" ht="15" x14ac:dyDescent="0.25">
      <c r="A107" t="s">
        <v>256</v>
      </c>
      <c r="B107">
        <v>3442.6360250000098</v>
      </c>
      <c r="C107">
        <v>1734.7665050000001</v>
      </c>
      <c r="D107">
        <v>197.791066</v>
      </c>
      <c r="E107">
        <v>56.136690999999999</v>
      </c>
      <c r="F107">
        <v>285.28376400000002</v>
      </c>
      <c r="G107">
        <v>20.981928</v>
      </c>
      <c r="H107">
        <v>5.1114100000000002</v>
      </c>
      <c r="I107">
        <v>19.770250000000001</v>
      </c>
      <c r="J107">
        <v>96.393484000000001</v>
      </c>
      <c r="K107">
        <v>164.13744833356699</v>
      </c>
      <c r="L107">
        <v>57.478083779599899</v>
      </c>
      <c r="M107">
        <v>16.313322404600001</v>
      </c>
      <c r="N107">
        <v>210.3682475736</v>
      </c>
      <c r="O107">
        <v>37.171583644800002</v>
      </c>
      <c r="P107">
        <v>12.084906663</v>
      </c>
      <c r="Q107">
        <v>63.308294549999999</v>
      </c>
      <c r="R107">
        <v>455.02544122199998</v>
      </c>
      <c r="S107">
        <v>4458.5233531711801</v>
      </c>
    </row>
    <row r="108" spans="1:19" ht="15" x14ac:dyDescent="0.25">
      <c r="A108" t="s">
        <v>257</v>
      </c>
      <c r="B108">
        <v>4438.3333119999998</v>
      </c>
      <c r="C108">
        <v>1236.9881089999999</v>
      </c>
      <c r="D108">
        <v>29.646858999999999</v>
      </c>
      <c r="E108">
        <v>67.016307999999995</v>
      </c>
      <c r="F108">
        <v>400.517179</v>
      </c>
      <c r="G108">
        <v>16.049431999999999</v>
      </c>
      <c r="H108">
        <v>1</v>
      </c>
      <c r="I108">
        <v>20</v>
      </c>
      <c r="J108">
        <v>95.866410999999999</v>
      </c>
      <c r="K108">
        <v>64.670511384636498</v>
      </c>
      <c r="L108">
        <v>8.6153772253999996</v>
      </c>
      <c r="M108">
        <v>19.474939104800001</v>
      </c>
      <c r="N108">
        <v>295.34136779459999</v>
      </c>
      <c r="O108">
        <v>28.4331737312</v>
      </c>
      <c r="P108">
        <v>2.3643000000000001</v>
      </c>
      <c r="Q108">
        <v>64.043999999999997</v>
      </c>
      <c r="R108">
        <v>452.53739312549999</v>
      </c>
      <c r="S108">
        <v>5373.8143743661403</v>
      </c>
    </row>
    <row r="109" spans="1:19" ht="15" x14ac:dyDescent="0.25">
      <c r="A109" t="s">
        <v>258</v>
      </c>
      <c r="B109">
        <v>4034.2491839999998</v>
      </c>
      <c r="C109">
        <v>708.42409999999995</v>
      </c>
      <c r="D109">
        <v>298.47998699999999</v>
      </c>
      <c r="E109">
        <v>48.956009999999999</v>
      </c>
      <c r="F109">
        <v>228.267323</v>
      </c>
      <c r="G109">
        <v>19.556113</v>
      </c>
      <c r="H109">
        <v>4.4540230000000003</v>
      </c>
      <c r="I109">
        <v>20</v>
      </c>
      <c r="J109">
        <v>80.673933000000005</v>
      </c>
      <c r="K109">
        <v>23.4278669665579</v>
      </c>
      <c r="L109">
        <v>86.738284222199695</v>
      </c>
      <c r="M109">
        <v>14.226616505999999</v>
      </c>
      <c r="N109">
        <v>168.32432398020001</v>
      </c>
      <c r="O109">
        <v>34.645609790800002</v>
      </c>
      <c r="P109">
        <v>10.530646578900001</v>
      </c>
      <c r="Q109">
        <v>64.043999999999997</v>
      </c>
      <c r="R109">
        <v>380.8213007265</v>
      </c>
      <c r="S109">
        <v>4817.0078327711599</v>
      </c>
    </row>
    <row r="110" spans="1:19" ht="15" x14ac:dyDescent="0.25">
      <c r="A110" t="s">
        <v>259</v>
      </c>
      <c r="B110">
        <v>2121.2999880000002</v>
      </c>
      <c r="C110">
        <v>849.59969599999999</v>
      </c>
      <c r="D110">
        <v>12.174384999999999</v>
      </c>
      <c r="E110">
        <v>55.302326000000001</v>
      </c>
      <c r="F110">
        <v>269.10938900000002</v>
      </c>
      <c r="G110">
        <v>19.726471</v>
      </c>
      <c r="H110">
        <v>1</v>
      </c>
      <c r="I110">
        <v>11.300971000000001</v>
      </c>
      <c r="J110">
        <v>43.279997999999999</v>
      </c>
      <c r="K110">
        <v>64.623669993353403</v>
      </c>
      <c r="L110">
        <v>3.537876281</v>
      </c>
      <c r="M110">
        <v>16.070855935600001</v>
      </c>
      <c r="N110">
        <v>198.44126344860001</v>
      </c>
      <c r="O110">
        <v>34.947416023599999</v>
      </c>
      <c r="P110">
        <v>2.3643000000000001</v>
      </c>
      <c r="Q110">
        <v>36.187969336199998</v>
      </c>
      <c r="R110">
        <v>204.30323055900001</v>
      </c>
      <c r="S110">
        <v>2681.7765695773501</v>
      </c>
    </row>
    <row r="111" spans="1:19" ht="15" x14ac:dyDescent="0.25">
      <c r="A111" t="s">
        <v>260</v>
      </c>
      <c r="B111">
        <v>2435.0558609999998</v>
      </c>
      <c r="C111">
        <v>1353.6809499999999</v>
      </c>
      <c r="D111">
        <v>73.159913000000003</v>
      </c>
      <c r="E111">
        <v>79.406788000000006</v>
      </c>
      <c r="F111">
        <v>228.641064</v>
      </c>
      <c r="G111">
        <v>8.2042070000000002</v>
      </c>
      <c r="H111">
        <v>5.4158410000000003</v>
      </c>
      <c r="I111">
        <v>24.165431000000002</v>
      </c>
      <c r="J111">
        <v>53.725175999999998</v>
      </c>
      <c r="K111">
        <v>141.54116219411799</v>
      </c>
      <c r="L111">
        <v>21.260270717800001</v>
      </c>
      <c r="M111">
        <v>23.075612592799999</v>
      </c>
      <c r="N111">
        <v>168.59992059359999</v>
      </c>
      <c r="O111">
        <v>14.534573121199999</v>
      </c>
      <c r="P111">
        <v>12.8046728763</v>
      </c>
      <c r="Q111">
        <v>77.3825431482</v>
      </c>
      <c r="R111">
        <v>253.609693308</v>
      </c>
      <c r="S111">
        <v>3147.8643095520201</v>
      </c>
    </row>
    <row r="112" spans="1:19" ht="15" x14ac:dyDescent="0.25">
      <c r="A112" t="s">
        <v>261</v>
      </c>
      <c r="B112">
        <v>1670.2144149999999</v>
      </c>
      <c r="C112">
        <v>1485.9423850000001</v>
      </c>
      <c r="D112">
        <v>74.324563999999995</v>
      </c>
      <c r="E112">
        <v>44.530363000000001</v>
      </c>
      <c r="F112">
        <v>153.130584</v>
      </c>
      <c r="G112">
        <v>13.355535</v>
      </c>
      <c r="H112">
        <v>0</v>
      </c>
      <c r="I112">
        <v>12</v>
      </c>
      <c r="J112">
        <v>59.206631999999999</v>
      </c>
      <c r="K112">
        <v>251.323434587939</v>
      </c>
      <c r="L112">
        <v>21.598718298400001</v>
      </c>
      <c r="M112">
        <v>12.9405234878</v>
      </c>
      <c r="N112">
        <v>112.9184926416</v>
      </c>
      <c r="O112">
        <v>23.660665806000001</v>
      </c>
      <c r="P112">
        <v>0</v>
      </c>
      <c r="Q112">
        <v>38.426400000000001</v>
      </c>
      <c r="R112">
        <v>279.48490635600001</v>
      </c>
      <c r="S112">
        <v>2410.5675561777398</v>
      </c>
    </row>
    <row r="113" spans="1:19" ht="15" x14ac:dyDescent="0.25">
      <c r="A113" t="s">
        <v>262</v>
      </c>
      <c r="B113">
        <v>1992.3706360000001</v>
      </c>
      <c r="C113">
        <v>128.13770299999999</v>
      </c>
      <c r="D113">
        <v>24.192672000000002</v>
      </c>
      <c r="E113">
        <v>62.509639</v>
      </c>
      <c r="F113">
        <v>115.351046</v>
      </c>
      <c r="G113">
        <v>14.818637000000001</v>
      </c>
      <c r="H113">
        <v>3</v>
      </c>
      <c r="I113">
        <v>1</v>
      </c>
      <c r="J113">
        <v>23.357945999999998</v>
      </c>
      <c r="K113">
        <v>1.5817191989725901</v>
      </c>
      <c r="L113">
        <v>7.0303904831999997</v>
      </c>
      <c r="M113">
        <v>18.1653010934</v>
      </c>
      <c r="N113">
        <v>85.059861320399904</v>
      </c>
      <c r="O113">
        <v>26.252697309199998</v>
      </c>
      <c r="P113">
        <v>7.0929000000000002</v>
      </c>
      <c r="Q113">
        <v>3.2021999999999999</v>
      </c>
      <c r="R113">
        <v>110.261184093</v>
      </c>
      <c r="S113">
        <v>2251.0168894981698</v>
      </c>
    </row>
    <row r="114" spans="1:19" ht="15" x14ac:dyDescent="0.25">
      <c r="A114" t="s">
        <v>263</v>
      </c>
      <c r="B114">
        <v>771.293004</v>
      </c>
      <c r="C114">
        <v>395.36887000000002</v>
      </c>
      <c r="D114">
        <v>15.000000999999999</v>
      </c>
      <c r="E114">
        <v>12.437125999999999</v>
      </c>
      <c r="F114">
        <v>81.419762000000006</v>
      </c>
      <c r="G114">
        <v>15.070360000000001</v>
      </c>
      <c r="H114">
        <v>0</v>
      </c>
      <c r="I114">
        <v>2</v>
      </c>
      <c r="J114">
        <v>20.227544999999999</v>
      </c>
      <c r="K114">
        <v>39.191747443278601</v>
      </c>
      <c r="L114">
        <v>4.3590002906</v>
      </c>
      <c r="M114">
        <v>3.6142288156000002</v>
      </c>
      <c r="N114">
        <v>60.038932498800101</v>
      </c>
      <c r="O114">
        <v>26.698649776</v>
      </c>
      <c r="P114">
        <v>0</v>
      </c>
      <c r="Q114">
        <v>6.4043999999999999</v>
      </c>
      <c r="R114">
        <v>95.484126172499998</v>
      </c>
      <c r="S114">
        <v>1007.08408899678</v>
      </c>
    </row>
    <row r="115" spans="1:19" ht="15" x14ac:dyDescent="0.25">
      <c r="A115" t="s">
        <v>264</v>
      </c>
      <c r="B115">
        <v>3284.2517309999998</v>
      </c>
      <c r="C115">
        <v>1536.3743589999999</v>
      </c>
      <c r="D115">
        <v>21.045138000000001</v>
      </c>
      <c r="E115">
        <v>43.993996000000003</v>
      </c>
      <c r="F115">
        <v>243.82311899999999</v>
      </c>
      <c r="G115">
        <v>54.549816999999997</v>
      </c>
      <c r="H115">
        <v>3</v>
      </c>
      <c r="I115">
        <v>13</v>
      </c>
      <c r="J115">
        <v>63.571939999999998</v>
      </c>
      <c r="K115">
        <v>137.10423898474599</v>
      </c>
      <c r="L115">
        <v>6.1157171027999997</v>
      </c>
      <c r="M115">
        <v>12.784655237600001</v>
      </c>
      <c r="N115">
        <v>179.79516795059999</v>
      </c>
      <c r="O115">
        <v>96.640455797200104</v>
      </c>
      <c r="P115">
        <v>7.0929000000000002</v>
      </c>
      <c r="Q115">
        <v>41.628599999999999</v>
      </c>
      <c r="R115">
        <v>300.09134276999998</v>
      </c>
      <c r="S115">
        <v>4065.5048088429498</v>
      </c>
    </row>
    <row r="116" spans="1:19" ht="15" x14ac:dyDescent="0.25">
      <c r="A116" t="s">
        <v>265</v>
      </c>
      <c r="B116">
        <v>1455.3585619999999</v>
      </c>
      <c r="C116">
        <v>704.45682399999998</v>
      </c>
      <c r="D116">
        <v>61.296334999999999</v>
      </c>
      <c r="E116">
        <v>22.663533999999999</v>
      </c>
      <c r="F116">
        <v>129.840304</v>
      </c>
      <c r="G116">
        <v>8.6978100000000005</v>
      </c>
      <c r="H116">
        <v>4</v>
      </c>
      <c r="I116">
        <v>7.3990900000000002</v>
      </c>
      <c r="J116">
        <v>12.285734</v>
      </c>
      <c r="K116">
        <v>63.943515882605901</v>
      </c>
      <c r="L116">
        <v>17.812714951</v>
      </c>
      <c r="M116">
        <v>6.5860229804000001</v>
      </c>
      <c r="N116">
        <v>95.744240169599806</v>
      </c>
      <c r="O116">
        <v>15.409040195999999</v>
      </c>
      <c r="P116">
        <v>9.4572000000000003</v>
      </c>
      <c r="Q116">
        <v>23.693365998000001</v>
      </c>
      <c r="R116">
        <v>57.994807346999998</v>
      </c>
      <c r="S116">
        <v>1745.99946952461</v>
      </c>
    </row>
    <row r="117" spans="1:19" ht="15" x14ac:dyDescent="0.25">
      <c r="A117" t="s">
        <v>267</v>
      </c>
      <c r="B117">
        <v>2630.8187870000002</v>
      </c>
      <c r="C117">
        <v>2531.633362</v>
      </c>
      <c r="D117">
        <v>636.58752800000002</v>
      </c>
      <c r="E117">
        <v>92.174699000000004</v>
      </c>
      <c r="F117">
        <v>284.77460600000001</v>
      </c>
      <c r="G117">
        <v>38.920363999999999</v>
      </c>
      <c r="H117">
        <v>1.2891570000000001</v>
      </c>
      <c r="I117">
        <v>10.801206000000001</v>
      </c>
      <c r="J117">
        <v>48.174697999999999</v>
      </c>
      <c r="K117">
        <v>457.48742358947902</v>
      </c>
      <c r="L117">
        <v>184.99233563680099</v>
      </c>
      <c r="M117">
        <v>26.785967529400001</v>
      </c>
      <c r="N117">
        <v>209.99279446439999</v>
      </c>
      <c r="O117">
        <v>68.951316862400006</v>
      </c>
      <c r="P117">
        <v>3.0479538951</v>
      </c>
      <c r="Q117">
        <v>34.587621853199998</v>
      </c>
      <c r="R117">
        <v>227.40866190899999</v>
      </c>
      <c r="S117">
        <v>3844.0728627397798</v>
      </c>
    </row>
    <row r="118" spans="1:19" ht="15" x14ac:dyDescent="0.25">
      <c r="A118" t="s">
        <v>269</v>
      </c>
      <c r="B118">
        <v>8926.6157449999791</v>
      </c>
      <c r="C118">
        <v>5119.3365050000002</v>
      </c>
      <c r="D118">
        <v>507.88878699999998</v>
      </c>
      <c r="E118">
        <v>145.760895</v>
      </c>
      <c r="F118">
        <v>953.09632499999896</v>
      </c>
      <c r="G118">
        <v>75.197428000000002</v>
      </c>
      <c r="H118">
        <v>8.1329139999999995</v>
      </c>
      <c r="I118">
        <v>86.565624</v>
      </c>
      <c r="J118">
        <v>282.69633199999998</v>
      </c>
      <c r="K118">
        <v>557.23595878747301</v>
      </c>
      <c r="L118">
        <v>147.5924815022</v>
      </c>
      <c r="M118">
        <v>42.358116086999999</v>
      </c>
      <c r="N118">
        <v>702.81323005498996</v>
      </c>
      <c r="O118">
        <v>133.21976344480001</v>
      </c>
      <c r="P118">
        <v>19.228648570200001</v>
      </c>
      <c r="Q118">
        <v>277.20044117280003</v>
      </c>
      <c r="R118">
        <v>1334.468035206</v>
      </c>
      <c r="S118">
        <v>12140.732419825399</v>
      </c>
    </row>
    <row r="119" spans="1:19" ht="15" x14ac:dyDescent="0.25">
      <c r="A119" t="s">
        <v>270</v>
      </c>
      <c r="B119">
        <v>2909.4661039999801</v>
      </c>
      <c r="C119">
        <v>1795.70943099999</v>
      </c>
      <c r="D119">
        <v>21.626387999999999</v>
      </c>
      <c r="E119">
        <v>66.535043999999999</v>
      </c>
      <c r="F119">
        <v>361.07547099999999</v>
      </c>
      <c r="G119">
        <v>38.801285999999998</v>
      </c>
      <c r="H119">
        <v>3.8756080000000002</v>
      </c>
      <c r="I119">
        <v>21.713671999999999</v>
      </c>
      <c r="J119">
        <v>63.705136000000003</v>
      </c>
      <c r="K119">
        <v>210.035505229184</v>
      </c>
      <c r="L119">
        <v>6.2846283528000004</v>
      </c>
      <c r="M119">
        <v>19.335083786399998</v>
      </c>
      <c r="N119">
        <v>266.25705231540002</v>
      </c>
      <c r="O119">
        <v>68.740358277599995</v>
      </c>
      <c r="P119">
        <v>9.1630999943999996</v>
      </c>
      <c r="Q119">
        <v>69.531520478399997</v>
      </c>
      <c r="R119">
        <v>300.72009448799997</v>
      </c>
      <c r="S119">
        <v>3859.5334469221698</v>
      </c>
    </row>
    <row r="120" spans="1:19" ht="15" x14ac:dyDescent="0.25">
      <c r="A120" t="s">
        <v>272</v>
      </c>
      <c r="B120">
        <v>1409.0779769999999</v>
      </c>
      <c r="C120">
        <v>761.19514500000002</v>
      </c>
      <c r="D120">
        <v>1.1869350000000001</v>
      </c>
      <c r="E120">
        <v>30.586248000000001</v>
      </c>
      <c r="F120">
        <v>164.977307</v>
      </c>
      <c r="G120">
        <v>7.458971</v>
      </c>
      <c r="H120">
        <v>0.95940499999999995</v>
      </c>
      <c r="I120">
        <v>21.975854999999999</v>
      </c>
      <c r="J120">
        <v>19.916405000000001</v>
      </c>
      <c r="K120">
        <v>77.848217569199804</v>
      </c>
      <c r="L120">
        <v>0.34492331100000001</v>
      </c>
      <c r="M120">
        <v>8.8883636688000003</v>
      </c>
      <c r="N120">
        <v>121.6542661818</v>
      </c>
      <c r="O120">
        <v>13.214313023600001</v>
      </c>
      <c r="P120">
        <v>2.2683212414999998</v>
      </c>
      <c r="Q120">
        <v>70.371082881000007</v>
      </c>
      <c r="R120">
        <v>94.015389802499996</v>
      </c>
      <c r="S120">
        <v>1797.6828546794</v>
      </c>
    </row>
    <row r="121" spans="1:19" ht="15" x14ac:dyDescent="0.25">
      <c r="A121" t="s">
        <v>274</v>
      </c>
      <c r="B121">
        <v>1541.5494739999999</v>
      </c>
      <c r="C121">
        <v>1431.632953</v>
      </c>
      <c r="D121">
        <v>27.941932999999999</v>
      </c>
      <c r="E121">
        <v>35.887718999999997</v>
      </c>
      <c r="F121">
        <v>238.868022</v>
      </c>
      <c r="G121">
        <v>26.451114</v>
      </c>
      <c r="H121">
        <v>1</v>
      </c>
      <c r="I121">
        <v>11.155878</v>
      </c>
      <c r="J121">
        <v>59.971801999999997</v>
      </c>
      <c r="K121">
        <v>256.39313036834</v>
      </c>
      <c r="L121">
        <v>8.1199257298000092</v>
      </c>
      <c r="M121">
        <v>10.4289711414</v>
      </c>
      <c r="N121">
        <v>176.14127942280001</v>
      </c>
      <c r="O121">
        <v>46.860793562399998</v>
      </c>
      <c r="P121">
        <v>2.3643000000000001</v>
      </c>
      <c r="Q121">
        <v>35.7233525316</v>
      </c>
      <c r="R121">
        <v>283.096891341</v>
      </c>
      <c r="S121">
        <v>2360.6781180973398</v>
      </c>
    </row>
    <row r="122" spans="1:19" ht="15" x14ac:dyDescent="0.25">
      <c r="A122" t="s">
        <v>275</v>
      </c>
      <c r="B122">
        <v>5742.3474659999902</v>
      </c>
      <c r="C122">
        <v>4084.8053359999899</v>
      </c>
      <c r="D122">
        <v>1224.1801290000001</v>
      </c>
      <c r="E122">
        <v>38.131588999999998</v>
      </c>
      <c r="F122">
        <v>508.99084599999998</v>
      </c>
      <c r="G122">
        <v>43.183824999999999</v>
      </c>
      <c r="H122">
        <v>5.86</v>
      </c>
      <c r="I122">
        <v>38.045279000000001</v>
      </c>
      <c r="J122">
        <v>105.623987</v>
      </c>
      <c r="K122">
        <v>542.90973469265498</v>
      </c>
      <c r="L122">
        <v>355.74674548740001</v>
      </c>
      <c r="M122">
        <v>11.0810397634</v>
      </c>
      <c r="N122">
        <v>375.32984984039803</v>
      </c>
      <c r="O122">
        <v>76.504464369999994</v>
      </c>
      <c r="P122">
        <v>13.854798000000001</v>
      </c>
      <c r="Q122">
        <v>121.8285924138</v>
      </c>
      <c r="R122">
        <v>498.59803063350103</v>
      </c>
      <c r="S122">
        <v>7738.2007212011504</v>
      </c>
    </row>
    <row r="123" spans="1:19" ht="15" x14ac:dyDescent="0.25">
      <c r="A123" t="s">
        <v>276</v>
      </c>
      <c r="B123">
        <v>1938.781234</v>
      </c>
      <c r="C123">
        <v>1780.0833700000001</v>
      </c>
      <c r="D123">
        <v>13.255928000000001</v>
      </c>
      <c r="E123">
        <v>48.845928000000001</v>
      </c>
      <c r="F123">
        <v>235.399911</v>
      </c>
      <c r="G123">
        <v>47.621388000000003</v>
      </c>
      <c r="H123">
        <v>1.5146200000000001</v>
      </c>
      <c r="I123">
        <v>26.439359</v>
      </c>
      <c r="J123">
        <v>83.122496999999996</v>
      </c>
      <c r="K123">
        <v>321.67602423773798</v>
      </c>
      <c r="L123">
        <v>3.8521726768</v>
      </c>
      <c r="M123">
        <v>14.1946266768</v>
      </c>
      <c r="N123">
        <v>173.58389437139999</v>
      </c>
      <c r="O123">
        <v>84.366050980800097</v>
      </c>
      <c r="P123">
        <v>3.5810160660000001</v>
      </c>
      <c r="Q123">
        <v>84.664115389800003</v>
      </c>
      <c r="R123">
        <v>392.37974708849998</v>
      </c>
      <c r="S123">
        <v>3017.0788814878401</v>
      </c>
    </row>
    <row r="124" spans="1:19" ht="15" x14ac:dyDescent="0.25">
      <c r="A124" t="s">
        <v>277</v>
      </c>
      <c r="B124">
        <v>1401.747421</v>
      </c>
      <c r="C124">
        <v>784.49202100000105</v>
      </c>
      <c r="D124">
        <v>41.340375000000002</v>
      </c>
      <c r="E124">
        <v>13.946429</v>
      </c>
      <c r="F124">
        <v>129.50161600000001</v>
      </c>
      <c r="G124">
        <v>7.7441240000000002</v>
      </c>
      <c r="H124">
        <v>1.8679840000000001</v>
      </c>
      <c r="I124">
        <v>3.0119050000000001</v>
      </c>
      <c r="J124">
        <v>32.317774</v>
      </c>
      <c r="K124">
        <v>82.370058281427504</v>
      </c>
      <c r="L124">
        <v>12.013512974999999</v>
      </c>
      <c r="M124">
        <v>4.0528322674000004</v>
      </c>
      <c r="N124">
        <v>95.494491638399893</v>
      </c>
      <c r="O124">
        <v>13.7194900784</v>
      </c>
      <c r="P124">
        <v>4.4164745712000002</v>
      </c>
      <c r="Q124">
        <v>9.6447221909999996</v>
      </c>
      <c r="R124">
        <v>152.55605216699999</v>
      </c>
      <c r="S124">
        <v>1776.01505516983</v>
      </c>
    </row>
    <row r="125" spans="1:19" ht="15" x14ac:dyDescent="0.25">
      <c r="A125" t="s">
        <v>278</v>
      </c>
      <c r="B125">
        <v>2589.038654</v>
      </c>
      <c r="C125">
        <v>345.073508</v>
      </c>
      <c r="D125">
        <v>63.955812000000002</v>
      </c>
      <c r="E125">
        <v>16.652940999999998</v>
      </c>
      <c r="F125">
        <v>192.277716</v>
      </c>
      <c r="G125">
        <v>9.4365299999999994</v>
      </c>
      <c r="H125">
        <v>2</v>
      </c>
      <c r="I125">
        <v>12.386364</v>
      </c>
      <c r="J125">
        <v>62.047538000000003</v>
      </c>
      <c r="K125">
        <v>8.9278101929810596</v>
      </c>
      <c r="L125">
        <v>18.585558967200001</v>
      </c>
      <c r="M125">
        <v>4.8393446545999996</v>
      </c>
      <c r="N125">
        <v>141.78558777839999</v>
      </c>
      <c r="O125">
        <v>16.717756548000001</v>
      </c>
      <c r="P125">
        <v>4.7286000000000001</v>
      </c>
      <c r="Q125">
        <v>39.663614800799998</v>
      </c>
      <c r="R125">
        <v>292.89540312899999</v>
      </c>
      <c r="S125">
        <v>3117.1823300709798</v>
      </c>
    </row>
    <row r="126" spans="1:19" ht="15" x14ac:dyDescent="0.25">
      <c r="A126" t="s">
        <v>279</v>
      </c>
      <c r="B126">
        <v>730.66287600000101</v>
      </c>
      <c r="C126">
        <v>628.031926</v>
      </c>
      <c r="D126">
        <v>50.672620999999999</v>
      </c>
      <c r="E126">
        <v>14.827381000000001</v>
      </c>
      <c r="F126">
        <v>82.758224999999996</v>
      </c>
      <c r="G126">
        <v>6.8392850000000003</v>
      </c>
      <c r="H126">
        <v>1</v>
      </c>
      <c r="I126">
        <v>3.2619039999999999</v>
      </c>
      <c r="J126">
        <v>14.291665999999999</v>
      </c>
      <c r="K126">
        <v>100.00864343582199</v>
      </c>
      <c r="L126">
        <v>14.725463662599999</v>
      </c>
      <c r="M126">
        <v>4.3088369186</v>
      </c>
      <c r="N126">
        <v>61.025915115000103</v>
      </c>
      <c r="O126">
        <v>12.116477306</v>
      </c>
      <c r="P126">
        <v>2.3643000000000001</v>
      </c>
      <c r="Q126">
        <v>10.445268988800001</v>
      </c>
      <c r="R126">
        <v>67.463809353000002</v>
      </c>
      <c r="S126">
        <v>1003.1215907798201</v>
      </c>
    </row>
    <row r="127" spans="1:19" ht="15" x14ac:dyDescent="0.25">
      <c r="A127" t="s">
        <v>280</v>
      </c>
      <c r="B127">
        <v>1883.6745169999999</v>
      </c>
      <c r="C127">
        <v>862.76479099999995</v>
      </c>
      <c r="D127">
        <v>16.755742000000001</v>
      </c>
      <c r="E127">
        <v>33.543095000000001</v>
      </c>
      <c r="F127">
        <v>157.28884400000001</v>
      </c>
      <c r="G127">
        <v>9.1949900000000007</v>
      </c>
      <c r="H127">
        <v>3</v>
      </c>
      <c r="I127">
        <v>15.462232</v>
      </c>
      <c r="J127">
        <v>29.986626000000001</v>
      </c>
      <c r="K127">
        <v>74.465584749563803</v>
      </c>
      <c r="L127">
        <v>4.8692186252000003</v>
      </c>
      <c r="M127">
        <v>9.7476234070000007</v>
      </c>
      <c r="N127">
        <v>115.9847935656</v>
      </c>
      <c r="O127">
        <v>16.289844284000001</v>
      </c>
      <c r="P127">
        <v>7.0929000000000002</v>
      </c>
      <c r="Q127">
        <v>49.513159310399999</v>
      </c>
      <c r="R127">
        <v>141.55186803300001</v>
      </c>
      <c r="S127">
        <v>2303.18950897476</v>
      </c>
    </row>
    <row r="128" spans="1:19" ht="15" x14ac:dyDescent="0.25">
      <c r="A128" t="s">
        <v>282</v>
      </c>
      <c r="B128">
        <v>1908.6625610000001</v>
      </c>
      <c r="C128">
        <v>1452.012573</v>
      </c>
      <c r="D128">
        <v>95.874988999999999</v>
      </c>
      <c r="E128">
        <v>11.958988</v>
      </c>
      <c r="F128">
        <v>165.30385799999999</v>
      </c>
      <c r="G128">
        <v>18.214414000000001</v>
      </c>
      <c r="H128">
        <v>0</v>
      </c>
      <c r="I128">
        <v>9.3474640000000004</v>
      </c>
      <c r="J128">
        <v>35.292946000000001</v>
      </c>
      <c r="K128">
        <v>206.83939297745101</v>
      </c>
      <c r="L128">
        <v>27.861271803400001</v>
      </c>
      <c r="M128">
        <v>3.4752819127999999</v>
      </c>
      <c r="N128">
        <v>121.8950648892</v>
      </c>
      <c r="O128">
        <v>32.268655842400001</v>
      </c>
      <c r="P128">
        <v>0</v>
      </c>
      <c r="Q128">
        <v>29.932449220799999</v>
      </c>
      <c r="R128">
        <v>166.600351593</v>
      </c>
      <c r="S128">
        <v>2497.5350292390499</v>
      </c>
    </row>
    <row r="129" spans="1:19" ht="15" x14ac:dyDescent="0.25">
      <c r="A129" t="s">
        <v>283</v>
      </c>
      <c r="B129">
        <v>3101.2135720000001</v>
      </c>
      <c r="C129">
        <v>2919.6680379999998</v>
      </c>
      <c r="D129">
        <v>23.627897000000001</v>
      </c>
      <c r="E129">
        <v>44.508592</v>
      </c>
      <c r="F129">
        <v>332.69035600000001</v>
      </c>
      <c r="G129">
        <v>24.450728999999999</v>
      </c>
      <c r="H129">
        <v>0</v>
      </c>
      <c r="I129">
        <v>36.360647</v>
      </c>
      <c r="J129">
        <v>84.504868000000002</v>
      </c>
      <c r="K129">
        <v>519.467642883243</v>
      </c>
      <c r="L129">
        <v>6.8662668682000003</v>
      </c>
      <c r="M129">
        <v>12.9341968352</v>
      </c>
      <c r="N129">
        <v>245.32586851440101</v>
      </c>
      <c r="O129">
        <v>43.316911496400003</v>
      </c>
      <c r="P129">
        <v>0</v>
      </c>
      <c r="Q129">
        <v>116.4340638234</v>
      </c>
      <c r="R129">
        <v>398.905229394</v>
      </c>
      <c r="S129">
        <v>4444.4637518148402</v>
      </c>
    </row>
    <row r="130" spans="1:19" ht="15" x14ac:dyDescent="0.25">
      <c r="A130" t="s">
        <v>284</v>
      </c>
      <c r="B130">
        <v>4413.4983700000003</v>
      </c>
      <c r="C130">
        <v>1612.473477</v>
      </c>
      <c r="D130">
        <v>34.654710999999999</v>
      </c>
      <c r="E130">
        <v>32.598430999999998</v>
      </c>
      <c r="F130">
        <v>477.09181100000001</v>
      </c>
      <c r="G130">
        <v>33.521068</v>
      </c>
      <c r="H130">
        <v>0</v>
      </c>
      <c r="I130">
        <v>23.521985000000001</v>
      </c>
      <c r="J130">
        <v>112.160336</v>
      </c>
      <c r="K130">
        <v>111.724385860533</v>
      </c>
      <c r="L130">
        <v>10.070659016600001</v>
      </c>
      <c r="M130">
        <v>9.4731040485999998</v>
      </c>
      <c r="N130">
        <v>351.80750143139801</v>
      </c>
      <c r="O130">
        <v>59.385924068800001</v>
      </c>
      <c r="P130">
        <v>0</v>
      </c>
      <c r="Q130">
        <v>75.322100367000004</v>
      </c>
      <c r="R130">
        <v>529.45286608800097</v>
      </c>
      <c r="S130">
        <v>5560.7349108809303</v>
      </c>
    </row>
    <row r="131" spans="1:19" ht="15" x14ac:dyDescent="0.25">
      <c r="A131" t="s">
        <v>285</v>
      </c>
      <c r="B131">
        <v>1524.301899</v>
      </c>
      <c r="C131">
        <v>695.77520500000003</v>
      </c>
      <c r="D131">
        <v>25.670731</v>
      </c>
      <c r="E131">
        <v>28.832839</v>
      </c>
      <c r="F131">
        <v>148.173112</v>
      </c>
      <c r="G131">
        <v>18.815394000000001</v>
      </c>
      <c r="H131">
        <v>1</v>
      </c>
      <c r="I131">
        <v>4</v>
      </c>
      <c r="J131">
        <v>48.903761000000003</v>
      </c>
      <c r="K131">
        <v>59.707684656225901</v>
      </c>
      <c r="L131">
        <v>7.4599144286000003</v>
      </c>
      <c r="M131">
        <v>8.3788230133999999</v>
      </c>
      <c r="N131">
        <v>109.2628527888</v>
      </c>
      <c r="O131">
        <v>33.333352010399999</v>
      </c>
      <c r="P131">
        <v>2.3643000000000001</v>
      </c>
      <c r="Q131">
        <v>12.8088</v>
      </c>
      <c r="R131">
        <v>230.8502038005</v>
      </c>
      <c r="S131">
        <v>1988.46782969792</v>
      </c>
    </row>
    <row r="132" spans="1:19" ht="15" x14ac:dyDescent="0.25">
      <c r="A132" t="s">
        <v>286</v>
      </c>
      <c r="B132">
        <v>1808.5300580000001</v>
      </c>
      <c r="C132">
        <v>1014.460778</v>
      </c>
      <c r="D132">
        <v>3.9402750000000002</v>
      </c>
      <c r="E132">
        <v>52.615786</v>
      </c>
      <c r="F132">
        <v>198.302888</v>
      </c>
      <c r="G132">
        <v>5.435918</v>
      </c>
      <c r="H132">
        <v>1.8775219999999999</v>
      </c>
      <c r="I132">
        <v>13.628406999999999</v>
      </c>
      <c r="J132">
        <v>30.407895</v>
      </c>
      <c r="K132">
        <v>106.731159276933</v>
      </c>
      <c r="L132">
        <v>1.145043915</v>
      </c>
      <c r="M132">
        <v>15.2901474116</v>
      </c>
      <c r="N132">
        <v>146.22854961120001</v>
      </c>
      <c r="O132">
        <v>9.6302723288000003</v>
      </c>
      <c r="P132">
        <v>4.4390252645999997</v>
      </c>
      <c r="Q132">
        <v>43.640884895399999</v>
      </c>
      <c r="R132">
        <v>143.5404683475</v>
      </c>
      <c r="S132">
        <v>2279.1756090510298</v>
      </c>
    </row>
    <row r="133" spans="1:19" ht="15" x14ac:dyDescent="0.25">
      <c r="A133" t="s">
        <v>287</v>
      </c>
      <c r="B133">
        <v>2975.41386100001</v>
      </c>
      <c r="C133">
        <v>1841.79157299999</v>
      </c>
      <c r="D133">
        <v>52.505665</v>
      </c>
      <c r="E133">
        <v>148.70829699999999</v>
      </c>
      <c r="F133">
        <v>317.05212799999998</v>
      </c>
      <c r="G133">
        <v>9.9319000000000006</v>
      </c>
      <c r="H133">
        <v>5.8521539999999996</v>
      </c>
      <c r="I133">
        <v>40.565128000000001</v>
      </c>
      <c r="J133">
        <v>75.662341999999995</v>
      </c>
      <c r="K133">
        <v>215.03131772857799</v>
      </c>
      <c r="L133">
        <v>15.258146248999999</v>
      </c>
      <c r="M133">
        <v>43.214631108200003</v>
      </c>
      <c r="N133">
        <v>233.79423918719999</v>
      </c>
      <c r="O133">
        <v>17.59535404</v>
      </c>
      <c r="P133">
        <v>13.8362477022</v>
      </c>
      <c r="Q133">
        <v>129.89765288160001</v>
      </c>
      <c r="R133">
        <v>357.16408541099997</v>
      </c>
      <c r="S133">
        <v>4001.2055353077899</v>
      </c>
    </row>
    <row r="134" spans="1:19" ht="15" x14ac:dyDescent="0.25">
      <c r="A134" t="s">
        <v>289</v>
      </c>
      <c r="B134">
        <v>3121.3344740000002</v>
      </c>
      <c r="C134">
        <v>2073.4033490000002</v>
      </c>
      <c r="D134">
        <v>50.233562999999997</v>
      </c>
      <c r="E134">
        <v>64.106640999999996</v>
      </c>
      <c r="F134">
        <v>377.36508800000001</v>
      </c>
      <c r="G134">
        <v>38.128860000000003</v>
      </c>
      <c r="H134">
        <v>0</v>
      </c>
      <c r="I134">
        <v>26.560789</v>
      </c>
      <c r="J134">
        <v>92.526251999999999</v>
      </c>
      <c r="K134">
        <v>260.99810542983198</v>
      </c>
      <c r="L134">
        <v>14.5978734078</v>
      </c>
      <c r="M134">
        <v>18.629389874600001</v>
      </c>
      <c r="N134">
        <v>278.26901589120001</v>
      </c>
      <c r="O134">
        <v>67.549088376</v>
      </c>
      <c r="P134">
        <v>0</v>
      </c>
      <c r="Q134">
        <v>85.052958535800002</v>
      </c>
      <c r="R134">
        <v>436.77017256599999</v>
      </c>
      <c r="S134">
        <v>4283.2010780812298</v>
      </c>
    </row>
    <row r="135" spans="1:19" ht="15" x14ac:dyDescent="0.25">
      <c r="A135" t="s">
        <v>290</v>
      </c>
      <c r="B135">
        <v>21745.742016</v>
      </c>
      <c r="C135">
        <v>13961.684952</v>
      </c>
      <c r="D135">
        <v>3063.2694740000002</v>
      </c>
      <c r="E135">
        <v>457.834001</v>
      </c>
      <c r="F135">
        <v>2879.0446010000001</v>
      </c>
      <c r="G135">
        <v>179.01063600000001</v>
      </c>
      <c r="H135">
        <v>13.512425</v>
      </c>
      <c r="I135">
        <v>119.13690099999999</v>
      </c>
      <c r="J135">
        <v>567.45932100000005</v>
      </c>
      <c r="K135">
        <v>1677.9937761988699</v>
      </c>
      <c r="L135">
        <v>890.186109144439</v>
      </c>
      <c r="M135">
        <v>133.04656069059999</v>
      </c>
      <c r="N135">
        <v>2123.0074887773599</v>
      </c>
      <c r="O135">
        <v>317.13524273759998</v>
      </c>
      <c r="P135">
        <v>31.947426427500002</v>
      </c>
      <c r="Q135">
        <v>381.50018438220002</v>
      </c>
      <c r="R135">
        <v>2678.6917247804699</v>
      </c>
      <c r="S135">
        <v>29979.250529139001</v>
      </c>
    </row>
    <row r="136" spans="1:19" ht="15" x14ac:dyDescent="0.25">
      <c r="A136" t="s">
        <v>291</v>
      </c>
      <c r="B136">
        <v>7213.9122100000004</v>
      </c>
      <c r="C136">
        <v>6918.988319</v>
      </c>
      <c r="D136">
        <v>720.32958699999995</v>
      </c>
      <c r="E136">
        <v>168.19178299999999</v>
      </c>
      <c r="F136">
        <v>807.02663299999995</v>
      </c>
      <c r="G136">
        <v>34.579379000000003</v>
      </c>
      <c r="H136">
        <v>20.245729000000001</v>
      </c>
      <c r="I136">
        <v>51.437755000000003</v>
      </c>
      <c r="J136">
        <v>189.938785</v>
      </c>
      <c r="K136">
        <v>1250.0884328869099</v>
      </c>
      <c r="L136">
        <v>209.32777798220201</v>
      </c>
      <c r="M136">
        <v>48.876532139799899</v>
      </c>
      <c r="N136">
        <v>595.10143917419305</v>
      </c>
      <c r="O136">
        <v>61.260827836399997</v>
      </c>
      <c r="P136">
        <v>47.866977074700003</v>
      </c>
      <c r="Q136">
        <v>164.713979061</v>
      </c>
      <c r="R136">
        <v>896.60603459250206</v>
      </c>
      <c r="S136">
        <v>10487.7542107477</v>
      </c>
    </row>
    <row r="137" spans="1:19" ht="15" x14ac:dyDescent="0.25">
      <c r="A137" t="s">
        <v>293</v>
      </c>
      <c r="B137">
        <v>2845.14472200001</v>
      </c>
      <c r="C137">
        <v>2732.9454470000001</v>
      </c>
      <c r="D137">
        <v>1</v>
      </c>
      <c r="E137">
        <v>76.472662999999997</v>
      </c>
      <c r="F137">
        <v>271.19099399999999</v>
      </c>
      <c r="G137">
        <v>20.08972</v>
      </c>
      <c r="H137">
        <v>2</v>
      </c>
      <c r="I137">
        <v>29.228984000000001</v>
      </c>
      <c r="J137">
        <v>49.309260000000002</v>
      </c>
      <c r="K137">
        <v>491.85763659655402</v>
      </c>
      <c r="L137">
        <v>0.29060000000000002</v>
      </c>
      <c r="M137">
        <v>22.2229558678</v>
      </c>
      <c r="N137">
        <v>199.97623897560001</v>
      </c>
      <c r="O137">
        <v>35.590947952</v>
      </c>
      <c r="P137">
        <v>4.7286000000000001</v>
      </c>
      <c r="Q137">
        <v>93.597052564799995</v>
      </c>
      <c r="R137">
        <v>232.76436183000001</v>
      </c>
      <c r="S137">
        <v>3926.1731157867598</v>
      </c>
    </row>
    <row r="138" spans="1:19" ht="15" x14ac:dyDescent="0.25">
      <c r="A138" t="s">
        <v>295</v>
      </c>
      <c r="B138">
        <v>4980.855904</v>
      </c>
      <c r="C138">
        <v>1763.7072920000001</v>
      </c>
      <c r="D138">
        <v>101.75046399999999</v>
      </c>
      <c r="E138">
        <v>40.966783</v>
      </c>
      <c r="F138">
        <v>507.73265900000001</v>
      </c>
      <c r="G138">
        <v>39.130271999999998</v>
      </c>
      <c r="H138">
        <v>3</v>
      </c>
      <c r="I138">
        <v>41.405321999999998</v>
      </c>
      <c r="J138">
        <v>108.489833</v>
      </c>
      <c r="K138">
        <v>119.08383232668901</v>
      </c>
      <c r="L138">
        <v>29.568684838399999</v>
      </c>
      <c r="M138">
        <v>11.904947139800001</v>
      </c>
      <c r="N138">
        <v>374.40206274659801</v>
      </c>
      <c r="O138">
        <v>69.323189875200001</v>
      </c>
      <c r="P138">
        <v>7.0929000000000002</v>
      </c>
      <c r="Q138">
        <v>132.5881221084</v>
      </c>
      <c r="R138">
        <v>512.12625667650002</v>
      </c>
      <c r="S138">
        <v>6236.9458997115898</v>
      </c>
    </row>
    <row r="139" spans="1:19" ht="15" x14ac:dyDescent="0.25">
      <c r="A139" t="s">
        <v>296</v>
      </c>
      <c r="B139">
        <v>5504.05616500001</v>
      </c>
      <c r="C139">
        <v>1221.859179</v>
      </c>
      <c r="D139">
        <v>193.85049100000001</v>
      </c>
      <c r="E139">
        <v>70.161726000000002</v>
      </c>
      <c r="F139">
        <v>372.83505400000001</v>
      </c>
      <c r="G139">
        <v>19.182843999999999</v>
      </c>
      <c r="H139">
        <v>3.4166099999999999</v>
      </c>
      <c r="I139">
        <v>26.935220000000001</v>
      </c>
      <c r="J139">
        <v>108.440895</v>
      </c>
      <c r="K139">
        <v>50.736491794389799</v>
      </c>
      <c r="L139">
        <v>56.332952684599903</v>
      </c>
      <c r="M139">
        <v>20.388997575600001</v>
      </c>
      <c r="N139">
        <v>274.9285688196</v>
      </c>
      <c r="O139">
        <v>33.984326430400003</v>
      </c>
      <c r="P139">
        <v>8.0778910229999994</v>
      </c>
      <c r="Q139">
        <v>86.251961484000006</v>
      </c>
      <c r="R139">
        <v>511.89524484750001</v>
      </c>
      <c r="S139">
        <v>6546.6525996590999</v>
      </c>
    </row>
    <row r="140" spans="1:19" ht="15" x14ac:dyDescent="0.25">
      <c r="A140" t="s">
        <v>297</v>
      </c>
      <c r="B140">
        <v>1603.24865</v>
      </c>
      <c r="C140">
        <v>1261.9197160000001</v>
      </c>
      <c r="D140">
        <v>22.726330999999998</v>
      </c>
      <c r="E140">
        <v>14.908768999999999</v>
      </c>
      <c r="F140">
        <v>172.605874</v>
      </c>
      <c r="G140">
        <v>3.6289899999999999</v>
      </c>
      <c r="H140">
        <v>0</v>
      </c>
      <c r="I140">
        <v>9</v>
      </c>
      <c r="J140">
        <v>25.48124</v>
      </c>
      <c r="K140">
        <v>183.466868636763</v>
      </c>
      <c r="L140">
        <v>6.6042717886000002</v>
      </c>
      <c r="M140">
        <v>4.3324882713999999</v>
      </c>
      <c r="N140">
        <v>127.27957148759999</v>
      </c>
      <c r="O140">
        <v>6.4291186839999996</v>
      </c>
      <c r="P140">
        <v>0</v>
      </c>
      <c r="Q140">
        <v>28.819800000000001</v>
      </c>
      <c r="R140">
        <v>120.28419341999999</v>
      </c>
      <c r="S140">
        <v>2080.4649622883599</v>
      </c>
    </row>
    <row r="141" spans="1:19" ht="15" x14ac:dyDescent="0.25">
      <c r="A141" t="s">
        <v>298</v>
      </c>
      <c r="B141">
        <v>5849.0730999999896</v>
      </c>
      <c r="C141">
        <v>965.16181600000004</v>
      </c>
      <c r="D141">
        <v>348.08062799999999</v>
      </c>
      <c r="E141">
        <v>58.548372000000001</v>
      </c>
      <c r="F141">
        <v>319.185114</v>
      </c>
      <c r="G141">
        <v>48.010545</v>
      </c>
      <c r="H141">
        <v>7.9316870000000002</v>
      </c>
      <c r="I141">
        <v>40.590873999999999</v>
      </c>
      <c r="J141">
        <v>137.29906</v>
      </c>
      <c r="K141">
        <v>31.464556504081798</v>
      </c>
      <c r="L141">
        <v>101.1522304968</v>
      </c>
      <c r="M141">
        <v>17.0141569032</v>
      </c>
      <c r="N141">
        <v>235.36710306360101</v>
      </c>
      <c r="O141">
        <v>85.055481522000093</v>
      </c>
      <c r="P141">
        <v>18.752887574100001</v>
      </c>
      <c r="Q141">
        <v>129.9800967228</v>
      </c>
      <c r="R141">
        <v>648.12021273000096</v>
      </c>
      <c r="S141">
        <v>7115.9798255165797</v>
      </c>
    </row>
    <row r="142" spans="1:19" ht="15" x14ac:dyDescent="0.25">
      <c r="A142" t="s">
        <v>299</v>
      </c>
      <c r="B142">
        <v>7826.1853780000001</v>
      </c>
      <c r="C142">
        <v>2323.2903259999998</v>
      </c>
      <c r="D142">
        <v>197.757847</v>
      </c>
      <c r="E142">
        <v>93.747501999999997</v>
      </c>
      <c r="F142">
        <v>618.44611699999996</v>
      </c>
      <c r="G142">
        <v>84.772345000000001</v>
      </c>
      <c r="H142">
        <v>5.9457829999999996</v>
      </c>
      <c r="I142">
        <v>29.224696000000002</v>
      </c>
      <c r="J142">
        <v>214.985388</v>
      </c>
      <c r="K142">
        <v>132.59277827809001</v>
      </c>
      <c r="L142">
        <v>57.468430338199902</v>
      </c>
      <c r="M142">
        <v>27.243024081200002</v>
      </c>
      <c r="N142">
        <v>456.04216667579601</v>
      </c>
      <c r="O142">
        <v>150.182686402</v>
      </c>
      <c r="P142">
        <v>14.057614746900001</v>
      </c>
      <c r="Q142">
        <v>93.583321531199999</v>
      </c>
      <c r="R142">
        <v>1014.838524054</v>
      </c>
      <c r="S142">
        <v>9772.1939241073906</v>
      </c>
    </row>
    <row r="143" spans="1:19" ht="15" x14ac:dyDescent="0.25">
      <c r="A143" t="s">
        <v>300</v>
      </c>
      <c r="B143">
        <v>2392.6931530000002</v>
      </c>
      <c r="C143">
        <v>782.393776</v>
      </c>
      <c r="D143">
        <v>128.66931299999999</v>
      </c>
      <c r="E143">
        <v>29.505814000000001</v>
      </c>
      <c r="F143">
        <v>260.65738599999997</v>
      </c>
      <c r="G143">
        <v>18.888697000000001</v>
      </c>
      <c r="H143">
        <v>2</v>
      </c>
      <c r="I143">
        <v>13.296512</v>
      </c>
      <c r="J143">
        <v>54.749679</v>
      </c>
      <c r="K143">
        <v>48.673289882199398</v>
      </c>
      <c r="L143">
        <v>37.391302357800001</v>
      </c>
      <c r="M143">
        <v>8.5743895483999992</v>
      </c>
      <c r="N143">
        <v>192.20875643639999</v>
      </c>
      <c r="O143">
        <v>33.463215605199998</v>
      </c>
      <c r="P143">
        <v>4.7286000000000001</v>
      </c>
      <c r="Q143">
        <v>42.578090726399999</v>
      </c>
      <c r="R143">
        <v>258.44585971949999</v>
      </c>
      <c r="S143">
        <v>3018.7566572759001</v>
      </c>
    </row>
    <row r="144" spans="1:19" ht="15" x14ac:dyDescent="0.25">
      <c r="A144" t="s">
        <v>301</v>
      </c>
      <c r="B144">
        <v>2396.056251</v>
      </c>
      <c r="C144">
        <v>131.66620800000001</v>
      </c>
      <c r="D144">
        <v>10.254020000000001</v>
      </c>
      <c r="E144">
        <v>93.339585999999997</v>
      </c>
      <c r="F144">
        <v>168.99841000000001</v>
      </c>
      <c r="G144">
        <v>20.625188000000001</v>
      </c>
      <c r="H144">
        <v>4</v>
      </c>
      <c r="I144">
        <v>20.755157000000001</v>
      </c>
      <c r="J144">
        <v>80.323273999999998</v>
      </c>
      <c r="K144">
        <v>1.3816920843576801</v>
      </c>
      <c r="L144">
        <v>2.9798182120000001</v>
      </c>
      <c r="M144">
        <v>27.124483691599998</v>
      </c>
      <c r="N144">
        <v>124.619427534</v>
      </c>
      <c r="O144">
        <v>36.539583060799998</v>
      </c>
      <c r="P144">
        <v>9.4572000000000003</v>
      </c>
      <c r="Q144">
        <v>66.462163745400005</v>
      </c>
      <c r="R144">
        <v>379.16601491699998</v>
      </c>
      <c r="S144">
        <v>3043.7866342451598</v>
      </c>
    </row>
    <row r="145" spans="1:19" ht="15" x14ac:dyDescent="0.25">
      <c r="A145" t="s">
        <v>302</v>
      </c>
      <c r="B145">
        <v>20853.07098</v>
      </c>
      <c r="C145">
        <v>18536.300904</v>
      </c>
      <c r="D145">
        <v>343.444771</v>
      </c>
      <c r="E145">
        <v>258.04741899999999</v>
      </c>
      <c r="F145">
        <v>3008.8143559999999</v>
      </c>
      <c r="G145">
        <v>367.94783799999999</v>
      </c>
      <c r="H145">
        <v>5.8560530000000002</v>
      </c>
      <c r="I145">
        <v>205.58367000000001</v>
      </c>
      <c r="J145">
        <v>563.39145499999904</v>
      </c>
      <c r="K145">
        <v>3132.9380842339701</v>
      </c>
      <c r="L145">
        <v>99.805050452599602</v>
      </c>
      <c r="M145">
        <v>74.988579961399793</v>
      </c>
      <c r="N145">
        <v>2218.6997061143502</v>
      </c>
      <c r="O145">
        <v>651.8563898008</v>
      </c>
      <c r="P145">
        <v>13.8454661079</v>
      </c>
      <c r="Q145">
        <v>658.32002807399897</v>
      </c>
      <c r="R145">
        <v>2659.4893633274701</v>
      </c>
      <c r="S145">
        <v>30363.013648072501</v>
      </c>
    </row>
    <row r="146" spans="1:19" ht="15" x14ac:dyDescent="0.25">
      <c r="A146" t="s">
        <v>303</v>
      </c>
      <c r="B146">
        <v>826.62748900000099</v>
      </c>
      <c r="C146">
        <v>467.84620100000001</v>
      </c>
      <c r="D146">
        <v>0</v>
      </c>
      <c r="E146">
        <v>15.054218000000001</v>
      </c>
      <c r="F146">
        <v>97.828856999999999</v>
      </c>
      <c r="G146">
        <v>9.0360410000000009</v>
      </c>
      <c r="H146">
        <v>1</v>
      </c>
      <c r="I146">
        <v>8.6349060000000009</v>
      </c>
      <c r="J146">
        <v>18.897524000000001</v>
      </c>
      <c r="K146">
        <v>50.996456948792499</v>
      </c>
      <c r="L146">
        <v>0</v>
      </c>
      <c r="M146">
        <v>4.3747557508000003</v>
      </c>
      <c r="N146">
        <v>72.138999151799993</v>
      </c>
      <c r="O146">
        <v>16.008250235599998</v>
      </c>
      <c r="P146">
        <v>2.3643000000000001</v>
      </c>
      <c r="Q146">
        <v>27.650695993199999</v>
      </c>
      <c r="R146">
        <v>89.205762042000003</v>
      </c>
      <c r="S146">
        <v>1089.3667091221901</v>
      </c>
    </row>
    <row r="147" spans="1:19" ht="15" x14ac:dyDescent="0.25">
      <c r="A147" t="s">
        <v>304</v>
      </c>
      <c r="B147">
        <v>3910.4582660000001</v>
      </c>
      <c r="C147">
        <v>1681.3921909999999</v>
      </c>
      <c r="D147">
        <v>99.600639999999999</v>
      </c>
      <c r="E147">
        <v>72.850434000000007</v>
      </c>
      <c r="F147">
        <v>387.221317</v>
      </c>
      <c r="G147">
        <v>23.791767</v>
      </c>
      <c r="H147">
        <v>5.1307029999999996</v>
      </c>
      <c r="I147">
        <v>28.001908</v>
      </c>
      <c r="J147">
        <v>62.779299000000002</v>
      </c>
      <c r="K147">
        <v>135.96401593393401</v>
      </c>
      <c r="L147">
        <v>28.943945984000099</v>
      </c>
      <c r="M147">
        <v>21.170336120399998</v>
      </c>
      <c r="N147">
        <v>285.5369991558</v>
      </c>
      <c r="O147">
        <v>42.149494417200003</v>
      </c>
      <c r="P147">
        <v>12.1305211029</v>
      </c>
      <c r="Q147">
        <v>89.667709797599997</v>
      </c>
      <c r="R147">
        <v>296.34968092949998</v>
      </c>
      <c r="S147">
        <v>4822.3709694413301</v>
      </c>
    </row>
    <row r="148" spans="1:19" ht="15" x14ac:dyDescent="0.25">
      <c r="A148" t="s">
        <v>305</v>
      </c>
      <c r="B148">
        <v>6613.6022389999998</v>
      </c>
      <c r="C148">
        <v>430.00566600000002</v>
      </c>
      <c r="D148">
        <v>108.228381</v>
      </c>
      <c r="E148">
        <v>160.33027100000001</v>
      </c>
      <c r="F148">
        <v>795.00261</v>
      </c>
      <c r="G148">
        <v>32.616627999999999</v>
      </c>
      <c r="H148">
        <v>4.9791670000000003</v>
      </c>
      <c r="I148">
        <v>38.289417999999998</v>
      </c>
      <c r="J148">
        <v>146.020734</v>
      </c>
      <c r="K148">
        <v>5.6455887855567797</v>
      </c>
      <c r="L148">
        <v>31.451167518600101</v>
      </c>
      <c r="M148">
        <v>46.591976752599898</v>
      </c>
      <c r="N148">
        <v>586.23492461399201</v>
      </c>
      <c r="O148">
        <v>57.783618164799996</v>
      </c>
      <c r="P148">
        <v>11.772244538100001</v>
      </c>
      <c r="Q148">
        <v>122.6103743196</v>
      </c>
      <c r="R148">
        <v>689.29087484700096</v>
      </c>
      <c r="S148">
        <v>8164.98300854025</v>
      </c>
    </row>
    <row r="149" spans="1:19" ht="15" x14ac:dyDescent="0.25">
      <c r="A149" t="s">
        <v>306</v>
      </c>
      <c r="B149">
        <v>1733.2331689999901</v>
      </c>
      <c r="C149">
        <v>1074.0694800000001</v>
      </c>
      <c r="D149">
        <v>1.9698279999999999</v>
      </c>
      <c r="E149">
        <v>50.436292000000002</v>
      </c>
      <c r="F149">
        <v>207.20118199999999</v>
      </c>
      <c r="G149">
        <v>21.264112000000001</v>
      </c>
      <c r="H149">
        <v>2</v>
      </c>
      <c r="I149">
        <v>21.474405000000001</v>
      </c>
      <c r="J149">
        <v>38.520992</v>
      </c>
      <c r="K149">
        <v>127.156951359427</v>
      </c>
      <c r="L149">
        <v>0.5724320168</v>
      </c>
      <c r="M149">
        <v>14.656786455200001</v>
      </c>
      <c r="N149">
        <v>152.79015160680001</v>
      </c>
      <c r="O149">
        <v>37.671500819199998</v>
      </c>
      <c r="P149">
        <v>4.7286000000000001</v>
      </c>
      <c r="Q149">
        <v>68.765339690999994</v>
      </c>
      <c r="R149">
        <v>181.83834273599999</v>
      </c>
      <c r="S149">
        <v>2321.4132736844199</v>
      </c>
    </row>
    <row r="150" spans="1:19" ht="15" x14ac:dyDescent="0.25">
      <c r="A150" t="s">
        <v>308</v>
      </c>
      <c r="B150">
        <v>2807.5604159999998</v>
      </c>
      <c r="C150">
        <v>1071.8103639999999</v>
      </c>
      <c r="D150">
        <v>35.735570000000003</v>
      </c>
      <c r="E150">
        <v>58.045977000000001</v>
      </c>
      <c r="F150">
        <v>289.52688999999998</v>
      </c>
      <c r="G150">
        <v>30.395091000000001</v>
      </c>
      <c r="H150">
        <v>3</v>
      </c>
      <c r="I150">
        <v>27.957723999999999</v>
      </c>
      <c r="J150">
        <v>52.390118000000001</v>
      </c>
      <c r="K150">
        <v>78.288013731569293</v>
      </c>
      <c r="L150">
        <v>10.384756641999999</v>
      </c>
      <c r="M150">
        <v>16.868160916200001</v>
      </c>
      <c r="N150">
        <v>213.497128686</v>
      </c>
      <c r="O150">
        <v>53.847943215599997</v>
      </c>
      <c r="P150">
        <v>7.0929000000000002</v>
      </c>
      <c r="Q150">
        <v>89.526223792799996</v>
      </c>
      <c r="R150">
        <v>247.30755201900001</v>
      </c>
      <c r="S150">
        <v>3524.37309500317</v>
      </c>
    </row>
    <row r="151" spans="1:19" ht="15" x14ac:dyDescent="0.25">
      <c r="A151" t="s">
        <v>309</v>
      </c>
      <c r="B151">
        <v>2006.5351499999899</v>
      </c>
      <c r="C151">
        <v>1041.8629940000001</v>
      </c>
      <c r="D151">
        <v>27.323395999999999</v>
      </c>
      <c r="E151">
        <v>80.991439999999997</v>
      </c>
      <c r="F151">
        <v>203.18020799999999</v>
      </c>
      <c r="G151">
        <v>9.3177629999999994</v>
      </c>
      <c r="H151">
        <v>1.431818</v>
      </c>
      <c r="I151">
        <v>18.86</v>
      </c>
      <c r="J151">
        <v>41.028992000000002</v>
      </c>
      <c r="K151">
        <v>101.810557679287</v>
      </c>
      <c r="L151">
        <v>7.9401788776000002</v>
      </c>
      <c r="M151">
        <v>23.536112463999999</v>
      </c>
      <c r="N151">
        <v>149.8250853792</v>
      </c>
      <c r="O151">
        <v>16.507348930799999</v>
      </c>
      <c r="P151">
        <v>3.3852472973999999</v>
      </c>
      <c r="Q151">
        <v>60.393492000000002</v>
      </c>
      <c r="R151">
        <v>193.67735673600001</v>
      </c>
      <c r="S151">
        <v>2563.61052936428</v>
      </c>
    </row>
    <row r="152" spans="1:19" ht="15" x14ac:dyDescent="0.25">
      <c r="A152" t="s">
        <v>311</v>
      </c>
      <c r="B152">
        <v>4204.6130780000003</v>
      </c>
      <c r="C152">
        <v>1210.9148929999999</v>
      </c>
      <c r="D152">
        <v>30.402725</v>
      </c>
      <c r="E152">
        <v>100.673742</v>
      </c>
      <c r="F152">
        <v>330.86846300000002</v>
      </c>
      <c r="G152">
        <v>39.918272000000002</v>
      </c>
      <c r="H152">
        <v>0</v>
      </c>
      <c r="I152">
        <v>28.877036</v>
      </c>
      <c r="J152">
        <v>85.417647000000002</v>
      </c>
      <c r="K152">
        <v>66.955129181705402</v>
      </c>
      <c r="L152">
        <v>8.8350318849999994</v>
      </c>
      <c r="M152">
        <v>29.255789425200099</v>
      </c>
      <c r="N152">
        <v>243.98240461620099</v>
      </c>
      <c r="O152">
        <v>70.719210675200003</v>
      </c>
      <c r="P152">
        <v>0</v>
      </c>
      <c r="Q152">
        <v>92.470044679200001</v>
      </c>
      <c r="R152">
        <v>403.21400266350003</v>
      </c>
      <c r="S152">
        <v>5120.0446911260096</v>
      </c>
    </row>
    <row r="153" spans="1:19" ht="15" x14ac:dyDescent="0.25">
      <c r="A153" t="s">
        <v>312</v>
      </c>
      <c r="B153">
        <v>2826.6353469999999</v>
      </c>
      <c r="C153">
        <v>1076.3926120000001</v>
      </c>
      <c r="D153">
        <v>10.172658999999999</v>
      </c>
      <c r="E153">
        <v>63.029719999999998</v>
      </c>
      <c r="F153">
        <v>250.37197900000001</v>
      </c>
      <c r="G153">
        <v>27.733723999999999</v>
      </c>
      <c r="H153">
        <v>3</v>
      </c>
      <c r="I153">
        <v>27.232154000000001</v>
      </c>
      <c r="J153">
        <v>44.476962999999998</v>
      </c>
      <c r="K153">
        <v>77.418215766595395</v>
      </c>
      <c r="L153">
        <v>2.9561747054</v>
      </c>
      <c r="M153">
        <v>18.316436631999998</v>
      </c>
      <c r="N153">
        <v>184.6242973146</v>
      </c>
      <c r="O153">
        <v>49.133065438400003</v>
      </c>
      <c r="P153">
        <v>7.0929000000000002</v>
      </c>
      <c r="Q153">
        <v>87.202803538799998</v>
      </c>
      <c r="R153">
        <v>209.95350384150001</v>
      </c>
      <c r="S153">
        <v>3463.3327442372902</v>
      </c>
    </row>
    <row r="154" spans="1:19" ht="15" x14ac:dyDescent="0.25">
      <c r="A154" t="s">
        <v>313</v>
      </c>
      <c r="B154">
        <v>4539.0907100000004</v>
      </c>
      <c r="C154">
        <v>4339.9303870000003</v>
      </c>
      <c r="D154">
        <v>44.678846999999998</v>
      </c>
      <c r="E154">
        <v>103.18242100000001</v>
      </c>
      <c r="F154">
        <v>512.56447500000002</v>
      </c>
      <c r="G154">
        <v>55.290094000000003</v>
      </c>
      <c r="H154">
        <v>12.599499</v>
      </c>
      <c r="I154">
        <v>35.045084000000003</v>
      </c>
      <c r="J154">
        <v>114.410624</v>
      </c>
      <c r="K154">
        <v>773.40768981229905</v>
      </c>
      <c r="L154">
        <v>12.9836729382</v>
      </c>
      <c r="M154">
        <v>29.984811542600099</v>
      </c>
      <c r="N154">
        <v>377.96504386499799</v>
      </c>
      <c r="O154">
        <v>97.951930530400105</v>
      </c>
      <c r="P154">
        <v>29.788995485699999</v>
      </c>
      <c r="Q154">
        <v>112.2213679848</v>
      </c>
      <c r="R154">
        <v>540.07535059200097</v>
      </c>
      <c r="S154">
        <v>6513.4695727509998</v>
      </c>
    </row>
    <row r="155" spans="1:19" ht="15" x14ac:dyDescent="0.25">
      <c r="A155" t="s">
        <v>314</v>
      </c>
      <c r="B155">
        <v>1856.021225</v>
      </c>
      <c r="C155">
        <v>1755.0728160000001</v>
      </c>
      <c r="D155">
        <v>9.679176</v>
      </c>
      <c r="E155">
        <v>16.115054000000001</v>
      </c>
      <c r="F155">
        <v>273.17637100000002</v>
      </c>
      <c r="G155">
        <v>38.161651999999997</v>
      </c>
      <c r="H155">
        <v>0</v>
      </c>
      <c r="I155">
        <v>11.479547999999999</v>
      </c>
      <c r="J155">
        <v>51.307209</v>
      </c>
      <c r="K155">
        <v>317.15640694885502</v>
      </c>
      <c r="L155">
        <v>2.8127685456</v>
      </c>
      <c r="M155">
        <v>4.6830346923999997</v>
      </c>
      <c r="N155">
        <v>201.44025597539999</v>
      </c>
      <c r="O155">
        <v>67.607182683199994</v>
      </c>
      <c r="P155">
        <v>0</v>
      </c>
      <c r="Q155">
        <v>36.7598086056</v>
      </c>
      <c r="R155">
        <v>242.1956800845</v>
      </c>
      <c r="S155">
        <v>2728.6763625355502</v>
      </c>
    </row>
    <row r="156" spans="1:19" ht="15" x14ac:dyDescent="0.25">
      <c r="A156" t="s">
        <v>315</v>
      </c>
      <c r="B156">
        <v>1853.36717999999</v>
      </c>
      <c r="C156">
        <v>1224.346638</v>
      </c>
      <c r="D156">
        <v>7.490729</v>
      </c>
      <c r="E156">
        <v>27.172779999999999</v>
      </c>
      <c r="F156">
        <v>253.65550500000001</v>
      </c>
      <c r="G156">
        <v>7.5327799999999998</v>
      </c>
      <c r="H156">
        <v>1.86</v>
      </c>
      <c r="I156">
        <v>19.490231000000001</v>
      </c>
      <c r="J156">
        <v>41.082793000000002</v>
      </c>
      <c r="K156">
        <v>152.64275096978099</v>
      </c>
      <c r="L156">
        <v>2.1768058473999998</v>
      </c>
      <c r="M156">
        <v>7.8964098680000099</v>
      </c>
      <c r="N156">
        <v>187.045569387</v>
      </c>
      <c r="O156">
        <v>13.345073048</v>
      </c>
      <c r="P156">
        <v>4.3975980000000003</v>
      </c>
      <c r="Q156">
        <v>62.411617708199998</v>
      </c>
      <c r="R156">
        <v>193.9313243565</v>
      </c>
      <c r="S156">
        <v>2477.2143291848802</v>
      </c>
    </row>
    <row r="157" spans="1:19" ht="15" x14ac:dyDescent="0.25">
      <c r="A157" t="s">
        <v>317</v>
      </c>
      <c r="B157">
        <v>1212.1086419999999</v>
      </c>
      <c r="C157">
        <v>1152.0431449999901</v>
      </c>
      <c r="D157">
        <v>1</v>
      </c>
      <c r="E157">
        <v>20.555529</v>
      </c>
      <c r="F157">
        <v>131.35111599999999</v>
      </c>
      <c r="G157">
        <v>6.9305760000000003</v>
      </c>
      <c r="H157">
        <v>0.93057599999999996</v>
      </c>
      <c r="I157">
        <v>13.844025</v>
      </c>
      <c r="J157">
        <v>39.442582000000002</v>
      </c>
      <c r="K157">
        <v>207.98830388297699</v>
      </c>
      <c r="L157">
        <v>0.29060000000000002</v>
      </c>
      <c r="M157">
        <v>5.9734367274000002</v>
      </c>
      <c r="N157">
        <v>96.858312938399806</v>
      </c>
      <c r="O157">
        <v>12.2782084416</v>
      </c>
      <c r="P157">
        <v>2.2001608367999999</v>
      </c>
      <c r="Q157">
        <v>44.331336855000004</v>
      </c>
      <c r="R157">
        <v>186.18870833099999</v>
      </c>
      <c r="S157">
        <v>1768.2177100131701</v>
      </c>
    </row>
    <row r="158" spans="1:19" ht="15" x14ac:dyDescent="0.25">
      <c r="A158" t="s">
        <v>318</v>
      </c>
      <c r="B158">
        <v>643.46770500000002</v>
      </c>
      <c r="C158">
        <v>626.579883</v>
      </c>
      <c r="D158">
        <v>0</v>
      </c>
      <c r="E158">
        <v>19.399518</v>
      </c>
      <c r="F158">
        <v>71.508157999999995</v>
      </c>
      <c r="G158">
        <v>4.5849609999999998</v>
      </c>
      <c r="H158">
        <v>1.298206</v>
      </c>
      <c r="I158">
        <v>2.5</v>
      </c>
      <c r="J158">
        <v>7.673324</v>
      </c>
      <c r="K158">
        <v>113.08196469648399</v>
      </c>
      <c r="L158">
        <v>0</v>
      </c>
      <c r="M158">
        <v>5.6374999307999998</v>
      </c>
      <c r="N158">
        <v>52.7301157092</v>
      </c>
      <c r="O158">
        <v>8.1227169075999992</v>
      </c>
      <c r="P158">
        <v>3.0693484458000002</v>
      </c>
      <c r="Q158">
        <v>8.0054999999999996</v>
      </c>
      <c r="R158">
        <v>36.221925941999999</v>
      </c>
      <c r="S158">
        <v>870.33677663188496</v>
      </c>
    </row>
    <row r="159" spans="1:19" ht="15" x14ac:dyDescent="0.25">
      <c r="A159" t="s">
        <v>319</v>
      </c>
      <c r="B159">
        <v>14156.700215000001</v>
      </c>
      <c r="C159">
        <v>5861.6554549999901</v>
      </c>
      <c r="D159">
        <v>1204.016263</v>
      </c>
      <c r="E159">
        <v>305.73527200000001</v>
      </c>
      <c r="F159">
        <v>1368.622382</v>
      </c>
      <c r="G159">
        <v>117.67734299999999</v>
      </c>
      <c r="H159">
        <v>9.2494759999999996</v>
      </c>
      <c r="I159">
        <v>96.407556</v>
      </c>
      <c r="J159">
        <v>374.13372399999997</v>
      </c>
      <c r="K159">
        <v>462.96184649248102</v>
      </c>
      <c r="L159">
        <v>349.88712602779998</v>
      </c>
      <c r="M159">
        <v>88.846670043199694</v>
      </c>
      <c r="N159">
        <v>1009.2221444867801</v>
      </c>
      <c r="O159">
        <v>208.47718085880001</v>
      </c>
      <c r="P159">
        <v>21.868536106800001</v>
      </c>
      <c r="Q159">
        <v>308.71627582320002</v>
      </c>
      <c r="R159">
        <v>1766.0982441419901</v>
      </c>
      <c r="S159">
        <v>18372.778238981002</v>
      </c>
    </row>
    <row r="160" spans="1:19" ht="15" x14ac:dyDescent="0.25">
      <c r="A160" t="s">
        <v>320</v>
      </c>
      <c r="B160">
        <v>3244.99248699999</v>
      </c>
      <c r="C160">
        <v>2267.6959029999998</v>
      </c>
      <c r="D160">
        <v>263.528144</v>
      </c>
      <c r="E160">
        <v>62.812036999999997</v>
      </c>
      <c r="F160">
        <v>443.412779</v>
      </c>
      <c r="G160">
        <v>36.041274999999999</v>
      </c>
      <c r="H160">
        <v>2</v>
      </c>
      <c r="I160">
        <v>24.363880999999999</v>
      </c>
      <c r="J160">
        <v>90.176191000000003</v>
      </c>
      <c r="K160">
        <v>299.44758539004403</v>
      </c>
      <c r="L160">
        <v>76.581278646399795</v>
      </c>
      <c r="M160">
        <v>18.253177952200001</v>
      </c>
      <c r="N160">
        <v>326.97258323459903</v>
      </c>
      <c r="O160">
        <v>63.850722789999999</v>
      </c>
      <c r="P160">
        <v>4.7286000000000001</v>
      </c>
      <c r="Q160">
        <v>78.018019738199996</v>
      </c>
      <c r="R160">
        <v>425.67670961549999</v>
      </c>
      <c r="S160">
        <v>4538.52116436694</v>
      </c>
    </row>
    <row r="161" spans="1:19" ht="15" x14ac:dyDescent="0.25">
      <c r="A161" t="s">
        <v>321</v>
      </c>
      <c r="B161">
        <v>3263.6580100000001</v>
      </c>
      <c r="C161">
        <v>697.41513799999996</v>
      </c>
      <c r="D161">
        <v>121.59312</v>
      </c>
      <c r="E161">
        <v>60.423662</v>
      </c>
      <c r="F161">
        <v>227.741568</v>
      </c>
      <c r="G161">
        <v>12.831263999999999</v>
      </c>
      <c r="H161">
        <v>4.4493169999999997</v>
      </c>
      <c r="I161">
        <v>14.198599</v>
      </c>
      <c r="J161">
        <v>91.686476999999996</v>
      </c>
      <c r="K161">
        <v>28.199051542887201</v>
      </c>
      <c r="L161">
        <v>35.334960672000001</v>
      </c>
      <c r="M161">
        <v>17.5591161772</v>
      </c>
      <c r="N161">
        <v>167.93663224319999</v>
      </c>
      <c r="O161">
        <v>22.731867302400001</v>
      </c>
      <c r="P161">
        <v>10.519520183099999</v>
      </c>
      <c r="Q161">
        <v>45.466753717800003</v>
      </c>
      <c r="R161">
        <v>432.80601467849999</v>
      </c>
      <c r="S161">
        <v>4024.21192651709</v>
      </c>
    </row>
    <row r="162" spans="1:19" ht="15" x14ac:dyDescent="0.25">
      <c r="A162" t="s">
        <v>322</v>
      </c>
      <c r="B162">
        <v>3337.2106250000002</v>
      </c>
      <c r="C162">
        <v>3153.3854489999899</v>
      </c>
      <c r="D162">
        <v>556.15515900000003</v>
      </c>
      <c r="E162">
        <v>100.27013599999999</v>
      </c>
      <c r="F162">
        <v>311.15400199999999</v>
      </c>
      <c r="G162">
        <v>51.798481000000002</v>
      </c>
      <c r="H162">
        <v>2</v>
      </c>
      <c r="I162">
        <v>19.825081999999998</v>
      </c>
      <c r="J162">
        <v>116.708749</v>
      </c>
      <c r="K162">
        <v>568.653325582869</v>
      </c>
      <c r="L162">
        <v>161.61868920539999</v>
      </c>
      <c r="M162">
        <v>29.138501521599999</v>
      </c>
      <c r="N162">
        <v>229.44496107480001</v>
      </c>
      <c r="O162">
        <v>91.766188939600099</v>
      </c>
      <c r="P162">
        <v>4.7286000000000001</v>
      </c>
      <c r="Q162">
        <v>63.483877580399998</v>
      </c>
      <c r="R162">
        <v>550.92364965449997</v>
      </c>
      <c r="S162">
        <v>5036.9684185591695</v>
      </c>
    </row>
    <row r="163" spans="1:19" ht="15" x14ac:dyDescent="0.25">
      <c r="A163" t="s">
        <v>323</v>
      </c>
      <c r="B163">
        <v>1265.5144829999999</v>
      </c>
      <c r="C163">
        <v>624.36168499999997</v>
      </c>
      <c r="D163">
        <v>15.190442000000001</v>
      </c>
      <c r="E163">
        <v>32.734552000000001</v>
      </c>
      <c r="F163">
        <v>112.44757300000001</v>
      </c>
      <c r="G163">
        <v>24.488475999999999</v>
      </c>
      <c r="H163">
        <v>0</v>
      </c>
      <c r="I163">
        <v>6.9218979999999997</v>
      </c>
      <c r="J163">
        <v>23.854555999999999</v>
      </c>
      <c r="K163">
        <v>58.996280944739603</v>
      </c>
      <c r="L163">
        <v>4.4143424452</v>
      </c>
      <c r="M163">
        <v>9.5126608112</v>
      </c>
      <c r="N163">
        <v>82.918840330199998</v>
      </c>
      <c r="O163">
        <v>43.383784081599998</v>
      </c>
      <c r="P163">
        <v>0</v>
      </c>
      <c r="Q163">
        <v>22.1653017756</v>
      </c>
      <c r="R163">
        <v>112.605431598</v>
      </c>
      <c r="S163">
        <v>1599.5111249865399</v>
      </c>
    </row>
    <row r="164" spans="1:19" ht="15" x14ac:dyDescent="0.25">
      <c r="A164" t="s">
        <v>324</v>
      </c>
      <c r="B164">
        <v>1196.9899740000001</v>
      </c>
      <c r="C164">
        <v>751.53266399999995</v>
      </c>
      <c r="D164">
        <v>135.37693899999999</v>
      </c>
      <c r="E164">
        <v>21.556901</v>
      </c>
      <c r="F164">
        <v>112.25175900000001</v>
      </c>
      <c r="G164">
        <v>2.2032189999999998</v>
      </c>
      <c r="H164">
        <v>0.46817199999999998</v>
      </c>
      <c r="I164">
        <v>8</v>
      </c>
      <c r="J164">
        <v>15.009782</v>
      </c>
      <c r="K164">
        <v>86.916570249068499</v>
      </c>
      <c r="L164">
        <v>39.340538473400002</v>
      </c>
      <c r="M164">
        <v>6.2644354305999999</v>
      </c>
      <c r="N164">
        <v>82.774447086600006</v>
      </c>
      <c r="O164">
        <v>3.9032227804000001</v>
      </c>
      <c r="P164">
        <v>1.1068990595999999</v>
      </c>
      <c r="Q164">
        <v>25.617599999999999</v>
      </c>
      <c r="R164">
        <v>70.853675930999998</v>
      </c>
      <c r="S164">
        <v>1513.7673630106699</v>
      </c>
    </row>
    <row r="165" spans="1:19" ht="15" x14ac:dyDescent="0.25">
      <c r="A165" t="s">
        <v>325</v>
      </c>
      <c r="B165">
        <v>6703.954847</v>
      </c>
      <c r="C165">
        <v>3169.731847</v>
      </c>
      <c r="D165">
        <v>62.908403999999997</v>
      </c>
      <c r="E165">
        <v>155.51252400000001</v>
      </c>
      <c r="F165">
        <v>740.14948300000003</v>
      </c>
      <c r="G165">
        <v>80.177430000000001</v>
      </c>
      <c r="H165">
        <v>2</v>
      </c>
      <c r="I165">
        <v>38.83202</v>
      </c>
      <c r="J165">
        <v>207.50128699999999</v>
      </c>
      <c r="K165">
        <v>288.68813885266502</v>
      </c>
      <c r="L165">
        <v>18.2811822024</v>
      </c>
      <c r="M165">
        <v>45.191939474400002</v>
      </c>
      <c r="N165">
        <v>545.78622876419399</v>
      </c>
      <c r="O165">
        <v>142.04233498799999</v>
      </c>
      <c r="P165">
        <v>4.7286000000000001</v>
      </c>
      <c r="Q165">
        <v>124.347894444</v>
      </c>
      <c r="R165">
        <v>979.50982528350198</v>
      </c>
      <c r="S165">
        <v>8852.5309910091601</v>
      </c>
    </row>
    <row r="166" spans="1:19" ht="15" x14ac:dyDescent="0.25">
      <c r="A166" t="s">
        <v>326</v>
      </c>
      <c r="B166">
        <v>2069.4151889999998</v>
      </c>
      <c r="C166">
        <v>1202.746155</v>
      </c>
      <c r="D166">
        <v>31.602226000000002</v>
      </c>
      <c r="E166">
        <v>107.90253</v>
      </c>
      <c r="F166">
        <v>173.746183</v>
      </c>
      <c r="G166">
        <v>8.5095240000000008</v>
      </c>
      <c r="H166">
        <v>0.96670900000000004</v>
      </c>
      <c r="I166">
        <v>11.341355999999999</v>
      </c>
      <c r="J166">
        <v>48.498142000000001</v>
      </c>
      <c r="K166">
        <v>129.645602853041</v>
      </c>
      <c r="L166">
        <v>9.1836068756000007</v>
      </c>
      <c r="M166">
        <v>31.356475218</v>
      </c>
      <c r="N166">
        <v>128.12043534419999</v>
      </c>
      <c r="O166">
        <v>15.0754727184</v>
      </c>
      <c r="P166">
        <v>2.2855900886999998</v>
      </c>
      <c r="Q166">
        <v>36.317290183200001</v>
      </c>
      <c r="R166">
        <v>228.93547931099999</v>
      </c>
      <c r="S166">
        <v>2650.3351415921402</v>
      </c>
    </row>
    <row r="167" spans="1:19" ht="15" x14ac:dyDescent="0.25">
      <c r="A167" t="s">
        <v>328</v>
      </c>
      <c r="B167">
        <v>3194.5136269999998</v>
      </c>
      <c r="C167">
        <v>1491.078017</v>
      </c>
      <c r="D167">
        <v>44.340601999999997</v>
      </c>
      <c r="E167">
        <v>86.63973</v>
      </c>
      <c r="F167">
        <v>310.99119000000002</v>
      </c>
      <c r="G167">
        <v>33.950775999999998</v>
      </c>
      <c r="H167">
        <v>6.7417610000000003</v>
      </c>
      <c r="I167">
        <v>24.305192000000002</v>
      </c>
      <c r="J167">
        <v>66.401358999999999</v>
      </c>
      <c r="K167">
        <v>133.323636044913</v>
      </c>
      <c r="L167">
        <v>12.885378941200001</v>
      </c>
      <c r="M167">
        <v>25.177505537999998</v>
      </c>
      <c r="N167">
        <v>229.32490350600099</v>
      </c>
      <c r="O167">
        <v>60.147194761599998</v>
      </c>
      <c r="P167">
        <v>15.9395455323</v>
      </c>
      <c r="Q167">
        <v>77.830085822399994</v>
      </c>
      <c r="R167">
        <v>313.4476151595</v>
      </c>
      <c r="S167">
        <v>4062.58949230592</v>
      </c>
    </row>
    <row r="168" spans="1:19" ht="15" x14ac:dyDescent="0.25">
      <c r="A168" t="s">
        <v>329</v>
      </c>
      <c r="B168">
        <v>10562.340475000001</v>
      </c>
      <c r="C168">
        <v>3132.161564</v>
      </c>
      <c r="D168">
        <v>592.11454600000002</v>
      </c>
      <c r="E168">
        <v>215.93217000000001</v>
      </c>
      <c r="F168">
        <v>1055.8245340000001</v>
      </c>
      <c r="G168">
        <v>68.366488000000004</v>
      </c>
      <c r="H168">
        <v>14.628693</v>
      </c>
      <c r="I168">
        <v>41.349178000000002</v>
      </c>
      <c r="J168">
        <v>304.94413200000002</v>
      </c>
      <c r="K168">
        <v>178.385860167369</v>
      </c>
      <c r="L168">
        <v>172.06848706760101</v>
      </c>
      <c r="M168">
        <v>62.7498886019998</v>
      </c>
      <c r="N168">
        <v>778.56501137158796</v>
      </c>
      <c r="O168">
        <v>121.1180701408</v>
      </c>
      <c r="P168">
        <v>34.5866188599</v>
      </c>
      <c r="Q168">
        <v>132.40833779159999</v>
      </c>
      <c r="R168">
        <v>1439.48877510599</v>
      </c>
      <c r="S168">
        <v>13481.7115241068</v>
      </c>
    </row>
    <row r="169" spans="1:19" ht="15" x14ac:dyDescent="0.25">
      <c r="A169" t="s">
        <v>330</v>
      </c>
      <c r="B169">
        <v>1883.7929670000001</v>
      </c>
      <c r="C169">
        <v>231.06278</v>
      </c>
      <c r="D169">
        <v>10.361521</v>
      </c>
      <c r="E169">
        <v>3</v>
      </c>
      <c r="F169">
        <v>104.10909599999999</v>
      </c>
      <c r="G169">
        <v>4.5326950000000004</v>
      </c>
      <c r="H169">
        <v>0</v>
      </c>
      <c r="I169">
        <v>7.9999989999999999</v>
      </c>
      <c r="J169">
        <v>12.41818</v>
      </c>
      <c r="K169">
        <v>5.3090337265356196</v>
      </c>
      <c r="L169">
        <v>3.0110580026</v>
      </c>
      <c r="M169">
        <v>0.87180000000000002</v>
      </c>
      <c r="N169">
        <v>76.770047390399995</v>
      </c>
      <c r="O169">
        <v>8.0301224619999996</v>
      </c>
      <c r="P169">
        <v>0</v>
      </c>
      <c r="Q169">
        <v>25.617596797800001</v>
      </c>
      <c r="R169">
        <v>58.620018690000002</v>
      </c>
      <c r="S169">
        <v>2062.02264406933</v>
      </c>
    </row>
    <row r="170" spans="1:19" ht="15" x14ac:dyDescent="0.25">
      <c r="A170" t="s">
        <v>331</v>
      </c>
      <c r="B170">
        <v>3655.06109900001</v>
      </c>
      <c r="C170">
        <v>2964.90367499999</v>
      </c>
      <c r="D170">
        <v>5.2617269999999996</v>
      </c>
      <c r="E170">
        <v>221.63853800000001</v>
      </c>
      <c r="F170">
        <v>347.31675100000001</v>
      </c>
      <c r="G170">
        <v>20.142582999999998</v>
      </c>
      <c r="H170">
        <v>4</v>
      </c>
      <c r="I170">
        <v>38.721555000000002</v>
      </c>
      <c r="J170">
        <v>74.369812999999994</v>
      </c>
      <c r="K170">
        <v>450.25037715823498</v>
      </c>
      <c r="L170">
        <v>1.5290578662000001</v>
      </c>
      <c r="M170">
        <v>64.408159142799803</v>
      </c>
      <c r="N170">
        <v>256.111372187401</v>
      </c>
      <c r="O170">
        <v>35.6846000428</v>
      </c>
      <c r="P170">
        <v>9.4572000000000003</v>
      </c>
      <c r="Q170">
        <v>123.994163421</v>
      </c>
      <c r="R170">
        <v>351.06270226650003</v>
      </c>
      <c r="S170">
        <v>4947.5587310849496</v>
      </c>
    </row>
    <row r="171" spans="1:19" ht="15" x14ac:dyDescent="0.25">
      <c r="A171" t="s">
        <v>332</v>
      </c>
      <c r="B171">
        <v>4568.7739740000097</v>
      </c>
      <c r="C171">
        <v>4366.04997800001</v>
      </c>
      <c r="D171">
        <v>331.06545</v>
      </c>
      <c r="E171">
        <v>32.843795999999998</v>
      </c>
      <c r="F171">
        <v>564.76470500000005</v>
      </c>
      <c r="G171">
        <v>59.425984</v>
      </c>
      <c r="H171">
        <v>1.5308630000000001</v>
      </c>
      <c r="I171">
        <v>62.677486000000002</v>
      </c>
      <c r="J171">
        <v>79.143422000000001</v>
      </c>
      <c r="K171">
        <v>788.56314550868797</v>
      </c>
      <c r="L171">
        <v>96.207619769999695</v>
      </c>
      <c r="M171">
        <v>9.5444071176000005</v>
      </c>
      <c r="N171">
        <v>416.45749346699699</v>
      </c>
      <c r="O171">
        <v>105.2790732544</v>
      </c>
      <c r="P171">
        <v>3.6194193909000001</v>
      </c>
      <c r="Q171">
        <v>200.70584566919999</v>
      </c>
      <c r="R171">
        <v>373.59652355100002</v>
      </c>
      <c r="S171">
        <v>6562.7475017287898</v>
      </c>
    </row>
    <row r="172" spans="1:19" ht="15" x14ac:dyDescent="0.25">
      <c r="A172" t="s">
        <v>333</v>
      </c>
      <c r="B172">
        <v>2946.62</v>
      </c>
      <c r="C172">
        <v>2751.3008990000098</v>
      </c>
      <c r="D172">
        <v>10.281610000000001</v>
      </c>
      <c r="E172">
        <v>101.75192699999999</v>
      </c>
      <c r="F172">
        <v>530.06375000000003</v>
      </c>
      <c r="G172">
        <v>35.766686999999997</v>
      </c>
      <c r="H172">
        <v>6.209257</v>
      </c>
      <c r="I172">
        <v>29.870186</v>
      </c>
      <c r="J172">
        <v>114.266929</v>
      </c>
      <c r="K172">
        <v>494.48050896423302</v>
      </c>
      <c r="L172">
        <v>2.9878358660000002</v>
      </c>
      <c r="M172">
        <v>29.569109986200001</v>
      </c>
      <c r="N172">
        <v>390.86900924999702</v>
      </c>
      <c r="O172">
        <v>63.364262689199997</v>
      </c>
      <c r="P172">
        <v>14.6805463251</v>
      </c>
      <c r="Q172">
        <v>95.650309609199994</v>
      </c>
      <c r="R172">
        <v>539.39703834449995</v>
      </c>
      <c r="S172">
        <v>4577.6186210344304</v>
      </c>
    </row>
    <row r="173" spans="1:19" ht="15" x14ac:dyDescent="0.25">
      <c r="A173" t="s">
        <v>335</v>
      </c>
      <c r="B173">
        <v>841.76533700000005</v>
      </c>
      <c r="C173">
        <v>418.251126</v>
      </c>
      <c r="D173">
        <v>5.6811170000000004</v>
      </c>
      <c r="E173">
        <v>18.199358</v>
      </c>
      <c r="F173">
        <v>49.573802999999998</v>
      </c>
      <c r="G173">
        <v>0</v>
      </c>
      <c r="H173">
        <v>2</v>
      </c>
      <c r="I173">
        <v>0</v>
      </c>
      <c r="J173">
        <v>6.5125320000000002</v>
      </c>
      <c r="K173">
        <v>37.959639331734003</v>
      </c>
      <c r="L173">
        <v>1.6509326002</v>
      </c>
      <c r="M173">
        <v>5.2887334348000001</v>
      </c>
      <c r="N173">
        <v>36.555722332199998</v>
      </c>
      <c r="O173">
        <v>0</v>
      </c>
      <c r="P173">
        <v>4.7286000000000001</v>
      </c>
      <c r="Q173">
        <v>0</v>
      </c>
      <c r="R173">
        <v>30.742407306</v>
      </c>
      <c r="S173">
        <v>958.69137200493401</v>
      </c>
    </row>
    <row r="174" spans="1:19" ht="15" x14ac:dyDescent="0.25">
      <c r="A174" t="s">
        <v>336</v>
      </c>
      <c r="B174">
        <v>3574.3127020000202</v>
      </c>
      <c r="C174">
        <v>1170.1409530000001</v>
      </c>
      <c r="D174">
        <v>28.870865999999999</v>
      </c>
      <c r="E174">
        <v>40.966582000000002</v>
      </c>
      <c r="F174">
        <v>291.82674800000001</v>
      </c>
      <c r="G174">
        <v>12.598852000000001</v>
      </c>
      <c r="H174">
        <v>2.3609819999999999</v>
      </c>
      <c r="I174">
        <v>25.447797000000001</v>
      </c>
      <c r="J174">
        <v>70.048677999999995</v>
      </c>
      <c r="K174">
        <v>71.783268319094006</v>
      </c>
      <c r="L174">
        <v>8.3898736595999992</v>
      </c>
      <c r="M174">
        <v>11.9048887292</v>
      </c>
      <c r="N174">
        <v>215.1930439752</v>
      </c>
      <c r="O174">
        <v>22.320126203200001</v>
      </c>
      <c r="P174">
        <v>5.5820697425999999</v>
      </c>
      <c r="Q174">
        <v>81.488935553399998</v>
      </c>
      <c r="R174">
        <v>330.66478449900001</v>
      </c>
      <c r="S174">
        <v>4321.6396926813104</v>
      </c>
    </row>
    <row r="175" spans="1:19" ht="15" x14ac:dyDescent="0.25">
      <c r="A175" t="s">
        <v>337</v>
      </c>
      <c r="B175">
        <v>1286.197975</v>
      </c>
      <c r="C175">
        <v>653.88470800000005</v>
      </c>
      <c r="D175">
        <v>0</v>
      </c>
      <c r="E175">
        <v>22</v>
      </c>
      <c r="F175">
        <v>63.510950000000001</v>
      </c>
      <c r="G175">
        <v>1</v>
      </c>
      <c r="H175">
        <v>0</v>
      </c>
      <c r="I175">
        <v>3.05</v>
      </c>
      <c r="J175">
        <v>15.201183</v>
      </c>
      <c r="K175">
        <v>61.082675782914599</v>
      </c>
      <c r="L175">
        <v>0</v>
      </c>
      <c r="M175">
        <v>6.3932000000000002</v>
      </c>
      <c r="N175">
        <v>46.832974530000001</v>
      </c>
      <c r="O175">
        <v>1.7716000000000001</v>
      </c>
      <c r="P175">
        <v>0</v>
      </c>
      <c r="Q175">
        <v>9.7667099999999998</v>
      </c>
      <c r="R175">
        <v>71.757184351500001</v>
      </c>
      <c r="S175">
        <v>1483.8023196644101</v>
      </c>
    </row>
    <row r="176" spans="1:19" ht="15" x14ac:dyDescent="0.25">
      <c r="A176" t="s">
        <v>338</v>
      </c>
      <c r="B176">
        <v>1134.243129</v>
      </c>
      <c r="C176">
        <v>267.95047199999999</v>
      </c>
      <c r="D176">
        <v>1.5</v>
      </c>
      <c r="E176">
        <v>19</v>
      </c>
      <c r="F176">
        <v>77.012353000000004</v>
      </c>
      <c r="G176">
        <v>3.0328409999999999</v>
      </c>
      <c r="H176">
        <v>1</v>
      </c>
      <c r="I176">
        <v>5.8847170000000002</v>
      </c>
      <c r="J176">
        <v>5</v>
      </c>
      <c r="K176">
        <v>11.776821496075</v>
      </c>
      <c r="L176">
        <v>0.43590000000000001</v>
      </c>
      <c r="M176">
        <v>5.5213999999999999</v>
      </c>
      <c r="N176">
        <v>56.788909102200002</v>
      </c>
      <c r="O176">
        <v>5.3729811156</v>
      </c>
      <c r="P176">
        <v>2.3643000000000001</v>
      </c>
      <c r="Q176">
        <v>18.8440407774</v>
      </c>
      <c r="R176">
        <v>23.602499999999999</v>
      </c>
      <c r="S176">
        <v>1258.9499814912799</v>
      </c>
    </row>
    <row r="177" spans="1:19" ht="15" x14ac:dyDescent="0.25">
      <c r="A177" t="s">
        <v>339</v>
      </c>
      <c r="B177">
        <v>492.01074999999997</v>
      </c>
      <c r="C177">
        <v>266.73543599999999</v>
      </c>
      <c r="D177">
        <v>0</v>
      </c>
      <c r="E177">
        <v>6</v>
      </c>
      <c r="F177">
        <v>80.719655000000003</v>
      </c>
      <c r="G177">
        <v>3.9776370000000001</v>
      </c>
      <c r="H177">
        <v>0.93970900000000002</v>
      </c>
      <c r="I177">
        <v>2.239522</v>
      </c>
      <c r="J177">
        <v>5.5012800000000004</v>
      </c>
      <c r="K177">
        <v>26.866436913618202</v>
      </c>
      <c r="L177">
        <v>0</v>
      </c>
      <c r="M177">
        <v>1.7436</v>
      </c>
      <c r="N177">
        <v>59.522673597000001</v>
      </c>
      <c r="O177">
        <v>7.0467817092000002</v>
      </c>
      <c r="P177">
        <v>2.2217539887000002</v>
      </c>
      <c r="Q177">
        <v>7.1713973484000002</v>
      </c>
      <c r="R177">
        <v>25.968792239999999</v>
      </c>
      <c r="S177">
        <v>622.55218579691802</v>
      </c>
    </row>
    <row r="178" spans="1:19" ht="15" x14ac:dyDescent="0.25">
      <c r="A178" t="s">
        <v>340</v>
      </c>
      <c r="B178">
        <v>743.27469499999995</v>
      </c>
      <c r="C178">
        <v>474.75463000000002</v>
      </c>
      <c r="D178">
        <v>0</v>
      </c>
      <c r="E178">
        <v>30.673814</v>
      </c>
      <c r="F178">
        <v>74.975549999999998</v>
      </c>
      <c r="G178">
        <v>9.7664810000000006</v>
      </c>
      <c r="H178">
        <v>0</v>
      </c>
      <c r="I178">
        <v>1.9717929999999999</v>
      </c>
      <c r="J178">
        <v>13.175219999999999</v>
      </c>
      <c r="K178">
        <v>57.338620217985898</v>
      </c>
      <c r="L178">
        <v>0</v>
      </c>
      <c r="M178">
        <v>8.9138103484000109</v>
      </c>
      <c r="N178">
        <v>55.286970570000101</v>
      </c>
      <c r="O178">
        <v>17.3022977396</v>
      </c>
      <c r="P178">
        <v>0</v>
      </c>
      <c r="Q178">
        <v>6.3140755445999996</v>
      </c>
      <c r="R178">
        <v>62.193626010000003</v>
      </c>
      <c r="S178">
        <v>950.62409543058595</v>
      </c>
    </row>
    <row r="179" spans="1:19" ht="15" x14ac:dyDescent="0.25">
      <c r="A179" t="s">
        <v>341</v>
      </c>
      <c r="B179">
        <v>1335.3086679999999</v>
      </c>
      <c r="C179">
        <v>666.47925799999996</v>
      </c>
      <c r="D179">
        <v>0.65107099999999996</v>
      </c>
      <c r="E179">
        <v>33.507680999999998</v>
      </c>
      <c r="F179">
        <v>117.333163</v>
      </c>
      <c r="G179">
        <v>16.226569999999999</v>
      </c>
      <c r="H179">
        <v>1</v>
      </c>
      <c r="I179">
        <v>21.854672000000001</v>
      </c>
      <c r="J179">
        <v>18.310313000000001</v>
      </c>
      <c r="K179">
        <v>64.347145529645303</v>
      </c>
      <c r="L179">
        <v>0.18920123259999999</v>
      </c>
      <c r="M179">
        <v>9.7373320985999996</v>
      </c>
      <c r="N179">
        <v>86.521474396199906</v>
      </c>
      <c r="O179">
        <v>28.746991412</v>
      </c>
      <c r="P179">
        <v>2.3643000000000001</v>
      </c>
      <c r="Q179">
        <v>69.983030678399999</v>
      </c>
      <c r="R179">
        <v>86.433832516500004</v>
      </c>
      <c r="S179">
        <v>1683.6319758639399</v>
      </c>
    </row>
    <row r="180" spans="1:19" ht="15" x14ac:dyDescent="0.25">
      <c r="A180" t="s">
        <v>343</v>
      </c>
      <c r="B180">
        <v>756.14979100000005</v>
      </c>
      <c r="C180">
        <v>379.60920199999998</v>
      </c>
      <c r="D180">
        <v>1</v>
      </c>
      <c r="E180">
        <v>25.675252</v>
      </c>
      <c r="F180">
        <v>87.328819999999993</v>
      </c>
      <c r="G180">
        <v>3.6451470000000001</v>
      </c>
      <c r="H180">
        <v>0</v>
      </c>
      <c r="I180">
        <v>5</v>
      </c>
      <c r="J180">
        <v>17</v>
      </c>
      <c r="K180">
        <v>36.3114260460735</v>
      </c>
      <c r="L180">
        <v>0.29060000000000002</v>
      </c>
      <c r="M180">
        <v>7.4612282312000104</v>
      </c>
      <c r="N180">
        <v>64.396271868000099</v>
      </c>
      <c r="O180">
        <v>6.4577424252000002</v>
      </c>
      <c r="P180">
        <v>0</v>
      </c>
      <c r="Q180">
        <v>16.010999999999999</v>
      </c>
      <c r="R180">
        <v>80.248500000000007</v>
      </c>
      <c r="S180">
        <v>967.32655957047302</v>
      </c>
    </row>
    <row r="181" spans="1:19" ht="15" x14ac:dyDescent="0.25">
      <c r="A181" t="s">
        <v>345</v>
      </c>
      <c r="B181">
        <v>833.33965400000102</v>
      </c>
      <c r="C181">
        <v>370.50484</v>
      </c>
      <c r="D181">
        <v>4.0616440000000003</v>
      </c>
      <c r="E181">
        <v>24</v>
      </c>
      <c r="F181">
        <v>75.457835000000003</v>
      </c>
      <c r="G181">
        <v>2.1604299999999999</v>
      </c>
      <c r="H181">
        <v>0.6</v>
      </c>
      <c r="I181">
        <v>7.7981730000000002</v>
      </c>
      <c r="J181">
        <v>13.2</v>
      </c>
      <c r="K181">
        <v>31.036896122850301</v>
      </c>
      <c r="L181">
        <v>1.1803137464</v>
      </c>
      <c r="M181">
        <v>6.9744000000000002</v>
      </c>
      <c r="N181">
        <v>55.642607529000102</v>
      </c>
      <c r="O181">
        <v>3.827417788</v>
      </c>
      <c r="P181">
        <v>1.41858</v>
      </c>
      <c r="Q181">
        <v>24.9713095806</v>
      </c>
      <c r="R181">
        <v>62.310600000000001</v>
      </c>
      <c r="S181">
        <v>1020.70177876685</v>
      </c>
    </row>
    <row r="182" spans="1:19" ht="15" x14ac:dyDescent="0.25">
      <c r="A182" t="s">
        <v>347</v>
      </c>
      <c r="B182">
        <v>1750.222757</v>
      </c>
      <c r="C182">
        <v>944.95003799999904</v>
      </c>
      <c r="D182">
        <v>7.519101</v>
      </c>
      <c r="E182">
        <v>52.857317999999999</v>
      </c>
      <c r="F182">
        <v>178.80177900000001</v>
      </c>
      <c r="G182">
        <v>10.557321</v>
      </c>
      <c r="H182">
        <v>2</v>
      </c>
      <c r="I182">
        <v>5</v>
      </c>
      <c r="J182">
        <v>18</v>
      </c>
      <c r="K182">
        <v>94.443678295935698</v>
      </c>
      <c r="L182">
        <v>2.1850507505999999</v>
      </c>
      <c r="M182">
        <v>15.360336610799999</v>
      </c>
      <c r="N182">
        <v>131.84843183460001</v>
      </c>
      <c r="O182">
        <v>18.703349883600001</v>
      </c>
      <c r="P182">
        <v>4.7286000000000001</v>
      </c>
      <c r="Q182">
        <v>16.010999999999999</v>
      </c>
      <c r="R182">
        <v>84.968999999999994</v>
      </c>
      <c r="S182">
        <v>2118.4722043755401</v>
      </c>
    </row>
    <row r="183" spans="1:19" ht="15" x14ac:dyDescent="0.25">
      <c r="A183" t="s">
        <v>349</v>
      </c>
      <c r="B183">
        <v>1615.9859269999999</v>
      </c>
      <c r="C183">
        <v>97.332735999999997</v>
      </c>
      <c r="D183">
        <v>21.247609000000001</v>
      </c>
      <c r="E183">
        <v>19.206731999999999</v>
      </c>
      <c r="F183">
        <v>122.525007</v>
      </c>
      <c r="G183">
        <v>8.6695139999999995</v>
      </c>
      <c r="H183">
        <v>1</v>
      </c>
      <c r="I183">
        <v>4.1035500000000003</v>
      </c>
      <c r="J183">
        <v>25.393221</v>
      </c>
      <c r="K183">
        <v>1.1657385322185501</v>
      </c>
      <c r="L183">
        <v>6.1745551754000001</v>
      </c>
      <c r="M183">
        <v>5.5814763192000001</v>
      </c>
      <c r="N183">
        <v>90.349940161799907</v>
      </c>
      <c r="O183">
        <v>15.358911002399999</v>
      </c>
      <c r="P183">
        <v>2.3643000000000001</v>
      </c>
      <c r="Q183">
        <v>13.14038781</v>
      </c>
      <c r="R183">
        <v>119.8686997305</v>
      </c>
      <c r="S183">
        <v>1869.9899357315201</v>
      </c>
    </row>
    <row r="184" spans="1:19" ht="15" x14ac:dyDescent="0.25">
      <c r="A184" t="s">
        <v>350</v>
      </c>
      <c r="B184">
        <v>1111.1996429999999</v>
      </c>
      <c r="C184">
        <v>502.66813100000098</v>
      </c>
      <c r="D184">
        <v>0.87402800000000003</v>
      </c>
      <c r="E184">
        <v>20.864286</v>
      </c>
      <c r="F184">
        <v>98.410152999999994</v>
      </c>
      <c r="G184">
        <v>7.655767</v>
      </c>
      <c r="H184">
        <v>3.932674</v>
      </c>
      <c r="I184">
        <v>3.7312569999999998</v>
      </c>
      <c r="J184">
        <v>31.256231</v>
      </c>
      <c r="K184">
        <v>43.272646192636799</v>
      </c>
      <c r="L184">
        <v>0.2539925368</v>
      </c>
      <c r="M184">
        <v>6.0631615115999997</v>
      </c>
      <c r="N184">
        <v>72.567646822200004</v>
      </c>
      <c r="O184">
        <v>13.5629568172</v>
      </c>
      <c r="P184">
        <v>9.2980211381999993</v>
      </c>
      <c r="Q184">
        <v>11.948231165399999</v>
      </c>
      <c r="R184">
        <v>147.5450384355</v>
      </c>
      <c r="S184">
        <v>1415.71133761954</v>
      </c>
    </row>
    <row r="185" spans="1:19" ht="15" x14ac:dyDescent="0.25">
      <c r="A185" t="s">
        <v>351</v>
      </c>
      <c r="B185">
        <v>1951.1723</v>
      </c>
      <c r="C185">
        <v>894.24391000000105</v>
      </c>
      <c r="D185">
        <v>3.914085</v>
      </c>
      <c r="E185">
        <v>96.028538999999995</v>
      </c>
      <c r="F185">
        <v>181.246602</v>
      </c>
      <c r="G185">
        <v>11.540008</v>
      </c>
      <c r="H185">
        <v>0</v>
      </c>
      <c r="I185">
        <v>7.9254199999999999</v>
      </c>
      <c r="J185">
        <v>40.036332999999999</v>
      </c>
      <c r="K185">
        <v>76.270131336833003</v>
      </c>
      <c r="L185">
        <v>1.1374331010000001</v>
      </c>
      <c r="M185">
        <v>27.905893433399999</v>
      </c>
      <c r="N185">
        <v>133.65124431480001</v>
      </c>
      <c r="O185">
        <v>20.444278172800001</v>
      </c>
      <c r="P185">
        <v>0</v>
      </c>
      <c r="Q185">
        <v>25.378779924</v>
      </c>
      <c r="R185">
        <v>188.99150992649999</v>
      </c>
      <c r="S185">
        <v>2424.9515702093299</v>
      </c>
    </row>
    <row r="186" spans="1:19" ht="15" x14ac:dyDescent="0.25">
      <c r="A186" t="s">
        <v>352</v>
      </c>
      <c r="B186">
        <v>1390.5578499999999</v>
      </c>
      <c r="C186">
        <v>236.00258700000001</v>
      </c>
      <c r="D186">
        <v>17.546365000000002</v>
      </c>
      <c r="E186">
        <v>21.713505000000001</v>
      </c>
      <c r="F186">
        <v>86.258680999999996</v>
      </c>
      <c r="G186">
        <v>0</v>
      </c>
      <c r="H186">
        <v>0</v>
      </c>
      <c r="I186">
        <v>9</v>
      </c>
      <c r="J186">
        <v>9.57</v>
      </c>
      <c r="K186">
        <v>7.5447651585384401</v>
      </c>
      <c r="L186">
        <v>5.0989736690000003</v>
      </c>
      <c r="M186">
        <v>6.3099445530000002</v>
      </c>
      <c r="N186">
        <v>63.6071513694001</v>
      </c>
      <c r="O186">
        <v>0</v>
      </c>
      <c r="P186">
        <v>0</v>
      </c>
      <c r="Q186">
        <v>28.819800000000001</v>
      </c>
      <c r="R186">
        <v>45.175184999999999</v>
      </c>
      <c r="S186">
        <v>1547.1136697499401</v>
      </c>
    </row>
    <row r="187" spans="1:19" ht="15" x14ac:dyDescent="0.25">
      <c r="A187" t="s">
        <v>353</v>
      </c>
      <c r="B187">
        <v>988.17019600000003</v>
      </c>
      <c r="C187">
        <v>316.09215699999999</v>
      </c>
      <c r="D187">
        <v>0.52196799999999999</v>
      </c>
      <c r="E187">
        <v>14</v>
      </c>
      <c r="F187">
        <v>91.026610000000005</v>
      </c>
      <c r="G187">
        <v>0.66554000000000002</v>
      </c>
      <c r="H187">
        <v>0</v>
      </c>
      <c r="I187">
        <v>3.0229780000000002</v>
      </c>
      <c r="J187">
        <v>12.86</v>
      </c>
      <c r="K187">
        <v>18.600314047980302</v>
      </c>
      <c r="L187">
        <v>0.15168390079999999</v>
      </c>
      <c r="M187">
        <v>4.0683999999999996</v>
      </c>
      <c r="N187">
        <v>67.123022214000002</v>
      </c>
      <c r="O187">
        <v>1.1790706639999999</v>
      </c>
      <c r="P187">
        <v>0</v>
      </c>
      <c r="Q187">
        <v>9.6801801516000001</v>
      </c>
      <c r="R187">
        <v>60.705629999999999</v>
      </c>
      <c r="S187">
        <v>1149.6784969783801</v>
      </c>
    </row>
    <row r="188" spans="1:19" ht="15" x14ac:dyDescent="0.25">
      <c r="A188" t="s">
        <v>354</v>
      </c>
      <c r="B188">
        <v>730.58683599999995</v>
      </c>
      <c r="C188">
        <v>298.08818000000002</v>
      </c>
      <c r="D188">
        <v>0</v>
      </c>
      <c r="E188">
        <v>16</v>
      </c>
      <c r="F188">
        <v>66.402826000000005</v>
      </c>
      <c r="G188">
        <v>1</v>
      </c>
      <c r="H188">
        <v>1</v>
      </c>
      <c r="I188">
        <v>3.386892</v>
      </c>
      <c r="J188">
        <v>6.9685829999999997</v>
      </c>
      <c r="K188">
        <v>22.596772750415401</v>
      </c>
      <c r="L188">
        <v>0</v>
      </c>
      <c r="M188">
        <v>4.6496000000000004</v>
      </c>
      <c r="N188">
        <v>48.965443892400003</v>
      </c>
      <c r="O188">
        <v>1.7716000000000001</v>
      </c>
      <c r="P188">
        <v>2.3643000000000001</v>
      </c>
      <c r="Q188">
        <v>10.8455055624</v>
      </c>
      <c r="R188">
        <v>32.895196051500001</v>
      </c>
      <c r="S188">
        <v>854.67525425671499</v>
      </c>
    </row>
    <row r="189" spans="1:19" ht="15" x14ac:dyDescent="0.25">
      <c r="A189" t="s">
        <v>355</v>
      </c>
      <c r="B189">
        <v>556.80262200000004</v>
      </c>
      <c r="C189">
        <v>530.52962300000104</v>
      </c>
      <c r="D189">
        <v>1.9372990000000001</v>
      </c>
      <c r="E189">
        <v>11.098188</v>
      </c>
      <c r="F189">
        <v>52.261839000000002</v>
      </c>
      <c r="G189">
        <v>2.7057850000000001</v>
      </c>
      <c r="H189">
        <v>0</v>
      </c>
      <c r="I189">
        <v>5.8182900000000002</v>
      </c>
      <c r="J189">
        <v>9.6523599999999998</v>
      </c>
      <c r="K189">
        <v>92.9052289867344</v>
      </c>
      <c r="L189">
        <v>0.56297908939999997</v>
      </c>
      <c r="M189">
        <v>3.2251334327999999</v>
      </c>
      <c r="N189">
        <v>38.537880078599997</v>
      </c>
      <c r="O189">
        <v>4.7935687060000003</v>
      </c>
      <c r="P189">
        <v>0</v>
      </c>
      <c r="Q189">
        <v>18.631328237999998</v>
      </c>
      <c r="R189">
        <v>45.563965379999999</v>
      </c>
      <c r="S189">
        <v>761.02270591153501</v>
      </c>
    </row>
    <row r="190" spans="1:19" ht="15" x14ac:dyDescent="0.25">
      <c r="A190" t="s">
        <v>356</v>
      </c>
      <c r="B190">
        <v>1050.499728</v>
      </c>
      <c r="C190">
        <v>998.74340900000004</v>
      </c>
      <c r="D190">
        <v>1.4411849999999999</v>
      </c>
      <c r="E190">
        <v>29.516317000000001</v>
      </c>
      <c r="F190">
        <v>134.94948299999999</v>
      </c>
      <c r="G190">
        <v>11.44862</v>
      </c>
      <c r="H190">
        <v>0</v>
      </c>
      <c r="I190">
        <v>22.019712999999999</v>
      </c>
      <c r="J190">
        <v>18.287986</v>
      </c>
      <c r="K190">
        <v>180.48132714186499</v>
      </c>
      <c r="L190">
        <v>0.41880836100000002</v>
      </c>
      <c r="M190">
        <v>8.5774417201999995</v>
      </c>
      <c r="N190">
        <v>99.511748764199794</v>
      </c>
      <c r="O190">
        <v>20.282375192</v>
      </c>
      <c r="P190">
        <v>0</v>
      </c>
      <c r="Q190">
        <v>70.5115249686</v>
      </c>
      <c r="R190">
        <v>86.328437913000002</v>
      </c>
      <c r="S190">
        <v>1516.61139206086</v>
      </c>
    </row>
    <row r="191" spans="1:19" ht="15" x14ac:dyDescent="0.25">
      <c r="A191" t="s">
        <v>357</v>
      </c>
      <c r="B191">
        <v>557.41424300000006</v>
      </c>
      <c r="C191">
        <v>355.41714999999999</v>
      </c>
      <c r="D191">
        <v>40.162790999999999</v>
      </c>
      <c r="E191">
        <v>3.9069759999999998</v>
      </c>
      <c r="F191">
        <v>56.290697999999999</v>
      </c>
      <c r="G191">
        <v>2</v>
      </c>
      <c r="H191">
        <v>4.6511999999999998E-2</v>
      </c>
      <c r="I191">
        <v>2</v>
      </c>
      <c r="J191">
        <v>4.9999989999999999</v>
      </c>
      <c r="K191">
        <v>41.937766211150603</v>
      </c>
      <c r="L191">
        <v>11.671307064600001</v>
      </c>
      <c r="M191">
        <v>1.1353672256</v>
      </c>
      <c r="N191">
        <v>41.508760705199997</v>
      </c>
      <c r="O191">
        <v>3.5432000000000001</v>
      </c>
      <c r="P191">
        <v>0.1099683216</v>
      </c>
      <c r="Q191">
        <v>6.4043999999999999</v>
      </c>
      <c r="R191">
        <v>23.602495279500001</v>
      </c>
      <c r="S191">
        <v>687.32750780765105</v>
      </c>
    </row>
    <row r="192" spans="1:19" ht="15" x14ac:dyDescent="0.25">
      <c r="A192" t="s">
        <v>358</v>
      </c>
      <c r="B192">
        <v>933.98811499999999</v>
      </c>
      <c r="C192">
        <v>508.26812100000001</v>
      </c>
      <c r="D192">
        <v>0</v>
      </c>
      <c r="E192">
        <v>8.7873889999999992</v>
      </c>
      <c r="F192">
        <v>94.089487000000005</v>
      </c>
      <c r="G192">
        <v>1.0523849999999999</v>
      </c>
      <c r="H192">
        <v>0.14000000000000001</v>
      </c>
      <c r="I192">
        <v>9.2698389999999993</v>
      </c>
      <c r="J192">
        <v>14.965415</v>
      </c>
      <c r="K192">
        <v>51.101133509539203</v>
      </c>
      <c r="L192">
        <v>0</v>
      </c>
      <c r="M192">
        <v>2.5536152433999999</v>
      </c>
      <c r="N192">
        <v>69.381587713800002</v>
      </c>
      <c r="O192">
        <v>1.8644052659999999</v>
      </c>
      <c r="P192">
        <v>0.33100200000000002</v>
      </c>
      <c r="Q192">
        <v>29.683878445800001</v>
      </c>
      <c r="R192">
        <v>70.644241507499999</v>
      </c>
      <c r="S192">
        <v>1159.5479786860401</v>
      </c>
    </row>
    <row r="193" spans="1:19" ht="15" x14ac:dyDescent="0.25">
      <c r="A193" t="s">
        <v>360</v>
      </c>
      <c r="B193">
        <v>714.14079400000003</v>
      </c>
      <c r="C193">
        <v>293.314233</v>
      </c>
      <c r="D193">
        <v>2</v>
      </c>
      <c r="E193">
        <v>17.198990999999999</v>
      </c>
      <c r="F193">
        <v>43.382570999999999</v>
      </c>
      <c r="G193">
        <v>9.7710729999999995</v>
      </c>
      <c r="H193">
        <v>2</v>
      </c>
      <c r="I193">
        <v>0</v>
      </c>
      <c r="J193">
        <v>5.8927620000000003</v>
      </c>
      <c r="K193">
        <v>22.360174907352</v>
      </c>
      <c r="L193">
        <v>0.58120000000000005</v>
      </c>
      <c r="M193">
        <v>4.9980267846000004</v>
      </c>
      <c r="N193">
        <v>31.990307855400001</v>
      </c>
      <c r="O193">
        <v>17.310432926800001</v>
      </c>
      <c r="P193">
        <v>4.7286000000000001</v>
      </c>
      <c r="Q193">
        <v>0</v>
      </c>
      <c r="R193">
        <v>27.816783020999999</v>
      </c>
      <c r="S193">
        <v>823.92631949515203</v>
      </c>
    </row>
    <row r="194" spans="1:19" ht="15" x14ac:dyDescent="0.25">
      <c r="A194" t="s">
        <v>361</v>
      </c>
      <c r="B194">
        <v>2467.9369259999899</v>
      </c>
      <c r="C194">
        <v>181.13408100000001</v>
      </c>
      <c r="D194">
        <v>23.196580999999998</v>
      </c>
      <c r="E194">
        <v>41.379161000000003</v>
      </c>
      <c r="F194">
        <v>149.17452599999999</v>
      </c>
      <c r="G194">
        <v>5.7200829999999998</v>
      </c>
      <c r="H194">
        <v>0</v>
      </c>
      <c r="I194">
        <v>9</v>
      </c>
      <c r="J194">
        <v>35.840342999999997</v>
      </c>
      <c r="K194">
        <v>2.6088510926292101</v>
      </c>
      <c r="L194">
        <v>6.7409264385999998</v>
      </c>
      <c r="M194">
        <v>12.0247841866</v>
      </c>
      <c r="N194">
        <v>110.0012954724</v>
      </c>
      <c r="O194">
        <v>10.1336990428</v>
      </c>
      <c r="P194">
        <v>0</v>
      </c>
      <c r="Q194">
        <v>28.819800000000001</v>
      </c>
      <c r="R194">
        <v>169.1843391315</v>
      </c>
      <c r="S194">
        <v>2807.45062136452</v>
      </c>
    </row>
    <row r="195" spans="1:19" ht="15" x14ac:dyDescent="0.25">
      <c r="A195" t="s">
        <v>362</v>
      </c>
      <c r="B195">
        <v>1916.59122</v>
      </c>
      <c r="C195">
        <v>1302.314527</v>
      </c>
      <c r="D195">
        <v>0.27524599999999999</v>
      </c>
      <c r="E195">
        <v>49.501567000000001</v>
      </c>
      <c r="F195">
        <v>173.90913800000001</v>
      </c>
      <c r="G195">
        <v>5.038875</v>
      </c>
      <c r="H195">
        <v>0</v>
      </c>
      <c r="I195">
        <v>9</v>
      </c>
      <c r="J195">
        <v>32.944961999999997</v>
      </c>
      <c r="K195">
        <v>164.42747012514101</v>
      </c>
      <c r="L195">
        <v>7.9986487600000003E-2</v>
      </c>
      <c r="M195">
        <v>14.3851553702</v>
      </c>
      <c r="N195">
        <v>128.2405983612</v>
      </c>
      <c r="O195">
        <v>8.9268709499999996</v>
      </c>
      <c r="P195">
        <v>0</v>
      </c>
      <c r="Q195">
        <v>28.819800000000001</v>
      </c>
      <c r="R195">
        <v>155.516693121</v>
      </c>
      <c r="S195">
        <v>2416.9877944151399</v>
      </c>
    </row>
    <row r="196" spans="1:19" ht="15" x14ac:dyDescent="0.25">
      <c r="A196" t="s">
        <v>363</v>
      </c>
      <c r="B196">
        <v>862.96207100000004</v>
      </c>
      <c r="C196">
        <v>340.76644599999997</v>
      </c>
      <c r="D196">
        <v>24.088249999999999</v>
      </c>
      <c r="E196">
        <v>22.007922000000001</v>
      </c>
      <c r="F196">
        <v>125.20088699999999</v>
      </c>
      <c r="G196">
        <v>5.492483</v>
      </c>
      <c r="H196">
        <v>0.49707899999999999</v>
      </c>
      <c r="I196">
        <v>2</v>
      </c>
      <c r="J196">
        <v>8.9743820000000003</v>
      </c>
      <c r="K196">
        <v>25.062101844125799</v>
      </c>
      <c r="L196">
        <v>7.00004545</v>
      </c>
      <c r="M196">
        <v>6.3955021331999999</v>
      </c>
      <c r="N196">
        <v>92.323134073799807</v>
      </c>
      <c r="O196">
        <v>9.7304828828000005</v>
      </c>
      <c r="P196">
        <v>1.1752438797</v>
      </c>
      <c r="Q196">
        <v>6.4043999999999999</v>
      </c>
      <c r="R196">
        <v>42.363570230999997</v>
      </c>
      <c r="S196">
        <v>1053.4165514946301</v>
      </c>
    </row>
    <row r="197" spans="1:19" ht="15" x14ac:dyDescent="0.25">
      <c r="A197" t="s">
        <v>364</v>
      </c>
      <c r="B197">
        <v>1728.7894140000001</v>
      </c>
      <c r="C197">
        <v>830.41013799999996</v>
      </c>
      <c r="D197">
        <v>10.827654000000001</v>
      </c>
      <c r="E197">
        <v>32.935167</v>
      </c>
      <c r="F197">
        <v>132.04909799999999</v>
      </c>
      <c r="G197">
        <v>9.6296540000000004</v>
      </c>
      <c r="H197">
        <v>2</v>
      </c>
      <c r="I197">
        <v>7.891356</v>
      </c>
      <c r="J197">
        <v>11.182694</v>
      </c>
      <c r="K197">
        <v>73.949185455190303</v>
      </c>
      <c r="L197">
        <v>3.1465162524000001</v>
      </c>
      <c r="M197">
        <v>9.5709595301999997</v>
      </c>
      <c r="N197">
        <v>97.373004865199803</v>
      </c>
      <c r="O197">
        <v>17.0598950264</v>
      </c>
      <c r="P197">
        <v>4.7286000000000001</v>
      </c>
      <c r="Q197">
        <v>25.269700183200001</v>
      </c>
      <c r="R197">
        <v>52.787907027000003</v>
      </c>
      <c r="S197">
        <v>2012.67518233959</v>
      </c>
    </row>
    <row r="198" spans="1:19" ht="15" x14ac:dyDescent="0.25">
      <c r="A198" t="s">
        <v>365</v>
      </c>
      <c r="B198">
        <v>2113.6742829999998</v>
      </c>
      <c r="C198">
        <v>166.442196</v>
      </c>
      <c r="D198">
        <v>46.867503999999997</v>
      </c>
      <c r="E198">
        <v>17.11</v>
      </c>
      <c r="F198">
        <v>130.717421</v>
      </c>
      <c r="G198">
        <v>8.0142330000000008</v>
      </c>
      <c r="H198">
        <v>1</v>
      </c>
      <c r="I198">
        <v>6.75</v>
      </c>
      <c r="J198">
        <v>24.22</v>
      </c>
      <c r="K198">
        <v>2.51482361804818</v>
      </c>
      <c r="L198">
        <v>13.619696662400001</v>
      </c>
      <c r="M198">
        <v>4.9721659999999996</v>
      </c>
      <c r="N198">
        <v>96.3910262453998</v>
      </c>
      <c r="O198">
        <v>14.198015182800001</v>
      </c>
      <c r="P198">
        <v>2.3643000000000001</v>
      </c>
      <c r="Q198">
        <v>21.614850000000001</v>
      </c>
      <c r="R198">
        <v>114.33051</v>
      </c>
      <c r="S198">
        <v>2383.6796707086501</v>
      </c>
    </row>
    <row r="199" spans="1:19" ht="15" x14ac:dyDescent="0.25">
      <c r="A199" t="s">
        <v>366</v>
      </c>
      <c r="B199">
        <v>486.74228399999998</v>
      </c>
      <c r="C199">
        <v>293.98446899999999</v>
      </c>
      <c r="D199">
        <v>0</v>
      </c>
      <c r="E199">
        <v>13</v>
      </c>
      <c r="F199">
        <v>74.242878000000005</v>
      </c>
      <c r="G199">
        <v>1.877688</v>
      </c>
      <c r="H199">
        <v>0</v>
      </c>
      <c r="I199">
        <v>1</v>
      </c>
      <c r="J199">
        <v>9.2929290000000009</v>
      </c>
      <c r="K199">
        <v>33.087847858565901</v>
      </c>
      <c r="L199">
        <v>0</v>
      </c>
      <c r="M199">
        <v>3.7778</v>
      </c>
      <c r="N199">
        <v>54.7466982372</v>
      </c>
      <c r="O199">
        <v>3.3265120607999998</v>
      </c>
      <c r="P199">
        <v>0</v>
      </c>
      <c r="Q199">
        <v>3.2021999999999999</v>
      </c>
      <c r="R199">
        <v>43.867271344499997</v>
      </c>
      <c r="S199">
        <v>628.75061350106603</v>
      </c>
    </row>
    <row r="200" spans="1:19" ht="15" x14ac:dyDescent="0.25">
      <c r="A200" t="s">
        <v>367</v>
      </c>
      <c r="B200">
        <v>705.77423899999997</v>
      </c>
      <c r="C200">
        <v>555.82766200000003</v>
      </c>
      <c r="D200">
        <v>4.9999989999999999</v>
      </c>
      <c r="E200">
        <v>7.6733349999999998</v>
      </c>
      <c r="F200">
        <v>100.02255599999999</v>
      </c>
      <c r="G200">
        <v>3.6204619999999998</v>
      </c>
      <c r="H200">
        <v>0</v>
      </c>
      <c r="I200">
        <v>2.4478789999999999</v>
      </c>
      <c r="J200">
        <v>17.566305</v>
      </c>
      <c r="K200">
        <v>81.692710092059301</v>
      </c>
      <c r="L200">
        <v>1.4529997094</v>
      </c>
      <c r="M200">
        <v>2.2298711510000002</v>
      </c>
      <c r="N200">
        <v>73.756632794400005</v>
      </c>
      <c r="O200">
        <v>6.4140104791999999</v>
      </c>
      <c r="P200">
        <v>0</v>
      </c>
      <c r="Q200">
        <v>7.8385981337999997</v>
      </c>
      <c r="R200">
        <v>82.921742752499995</v>
      </c>
      <c r="S200">
        <v>962.08080411235903</v>
      </c>
    </row>
    <row r="201" spans="1:19" ht="15" x14ac:dyDescent="0.25">
      <c r="A201" t="s">
        <v>368</v>
      </c>
      <c r="B201">
        <v>846.42276900000002</v>
      </c>
      <c r="C201">
        <v>367.42838999999998</v>
      </c>
      <c r="D201">
        <v>2</v>
      </c>
      <c r="E201">
        <v>13.560966000000001</v>
      </c>
      <c r="F201">
        <v>76.903946000000005</v>
      </c>
      <c r="G201">
        <v>2.960108</v>
      </c>
      <c r="H201">
        <v>1</v>
      </c>
      <c r="I201">
        <v>2</v>
      </c>
      <c r="J201">
        <v>16.241837</v>
      </c>
      <c r="K201">
        <v>29.936885094281799</v>
      </c>
      <c r="L201">
        <v>0.58120000000000005</v>
      </c>
      <c r="M201">
        <v>3.9408167195999999</v>
      </c>
      <c r="N201">
        <v>56.708969780400103</v>
      </c>
      <c r="O201">
        <v>5.2441273327999998</v>
      </c>
      <c r="P201">
        <v>2.3643000000000001</v>
      </c>
      <c r="Q201">
        <v>6.4043999999999999</v>
      </c>
      <c r="R201">
        <v>76.669591558500002</v>
      </c>
      <c r="S201">
        <v>1028.27305948558</v>
      </c>
    </row>
    <row r="202" spans="1:19" ht="15" x14ac:dyDescent="0.25">
      <c r="A202" t="s">
        <v>369</v>
      </c>
      <c r="B202">
        <v>5350.1000840000097</v>
      </c>
      <c r="C202">
        <v>1322.277656</v>
      </c>
      <c r="D202">
        <v>108.916353</v>
      </c>
      <c r="E202">
        <v>112.99627599999999</v>
      </c>
      <c r="F202">
        <v>639.563399</v>
      </c>
      <c r="G202">
        <v>26.995404000000001</v>
      </c>
      <c r="H202">
        <v>1.9559420000000001</v>
      </c>
      <c r="I202">
        <v>35.933630999999998</v>
      </c>
      <c r="J202">
        <v>151.494697</v>
      </c>
      <c r="K202">
        <v>63.065711098628597</v>
      </c>
      <c r="L202">
        <v>31.651092181799999</v>
      </c>
      <c r="M202">
        <v>32.836717805600003</v>
      </c>
      <c r="N202">
        <v>471.61405042259901</v>
      </c>
      <c r="O202">
        <v>47.825057726399997</v>
      </c>
      <c r="P202">
        <v>4.6244336706000002</v>
      </c>
      <c r="Q202">
        <v>115.0666731882</v>
      </c>
      <c r="R202">
        <v>715.13071718849994</v>
      </c>
      <c r="S202">
        <v>6831.9145372823396</v>
      </c>
    </row>
    <row r="203" spans="1:19" ht="15" x14ac:dyDescent="0.25">
      <c r="A203" t="s">
        <v>371</v>
      </c>
      <c r="B203">
        <v>807.30861400000197</v>
      </c>
      <c r="C203">
        <v>323.52486199999998</v>
      </c>
      <c r="D203">
        <v>3.4387789999999998</v>
      </c>
      <c r="E203">
        <v>11.158530000000001</v>
      </c>
      <c r="F203">
        <v>86.508539999999996</v>
      </c>
      <c r="G203">
        <v>6.5084470000000003</v>
      </c>
      <c r="H203">
        <v>1</v>
      </c>
      <c r="I203">
        <v>3.21122</v>
      </c>
      <c r="J203">
        <v>11.886557</v>
      </c>
      <c r="K203">
        <v>24.196398251404901</v>
      </c>
      <c r="L203">
        <v>0.99930917740000003</v>
      </c>
      <c r="M203">
        <v>3.2426688179999998</v>
      </c>
      <c r="N203">
        <v>63.7913973960001</v>
      </c>
      <c r="O203">
        <v>11.5303647052</v>
      </c>
      <c r="P203">
        <v>2.3643000000000001</v>
      </c>
      <c r="Q203">
        <v>10.282968684</v>
      </c>
      <c r="R203">
        <v>56.1104923185</v>
      </c>
      <c r="S203">
        <v>979.82651335050696</v>
      </c>
    </row>
    <row r="204" spans="1:19" ht="15" x14ac:dyDescent="0.25">
      <c r="A204" t="s">
        <v>372</v>
      </c>
      <c r="B204">
        <v>6946.3620979999896</v>
      </c>
      <c r="C204">
        <v>2292.198558</v>
      </c>
      <c r="D204">
        <v>62.69717</v>
      </c>
      <c r="E204">
        <v>37.377907</v>
      </c>
      <c r="F204">
        <v>700.665708</v>
      </c>
      <c r="G204">
        <v>109.631253</v>
      </c>
      <c r="H204">
        <v>4</v>
      </c>
      <c r="I204">
        <v>43.408661000000002</v>
      </c>
      <c r="J204">
        <v>192.88825499999999</v>
      </c>
      <c r="K204">
        <v>149.10872840990001</v>
      </c>
      <c r="L204">
        <v>18.219797602</v>
      </c>
      <c r="M204">
        <v>10.8620197742</v>
      </c>
      <c r="N204">
        <v>516.67089307919503</v>
      </c>
      <c r="O204">
        <v>194.22272781480001</v>
      </c>
      <c r="P204">
        <v>9.4572000000000003</v>
      </c>
      <c r="Q204">
        <v>139.0032142542</v>
      </c>
      <c r="R204">
        <v>910.52900772750195</v>
      </c>
      <c r="S204">
        <v>8894.4356866617909</v>
      </c>
    </row>
    <row r="205" spans="1:19" ht="15" x14ac:dyDescent="0.25">
      <c r="A205" t="s">
        <v>373</v>
      </c>
      <c r="B205">
        <v>5931.66985999997</v>
      </c>
      <c r="C205">
        <v>1463.4436149999999</v>
      </c>
      <c r="D205">
        <v>56.892550999999997</v>
      </c>
      <c r="E205">
        <v>98.511354999999995</v>
      </c>
      <c r="F205">
        <v>412.43043499999999</v>
      </c>
      <c r="G205">
        <v>29.838115999999999</v>
      </c>
      <c r="H205">
        <v>7</v>
      </c>
      <c r="I205">
        <v>40.405085</v>
      </c>
      <c r="J205">
        <v>107.531361</v>
      </c>
      <c r="K205">
        <v>68.7823378560511</v>
      </c>
      <c r="L205">
        <v>16.532975320599999</v>
      </c>
      <c r="M205">
        <v>28.627399763</v>
      </c>
      <c r="N205">
        <v>304.12620276899997</v>
      </c>
      <c r="O205">
        <v>52.8612063056</v>
      </c>
      <c r="P205">
        <v>16.5501</v>
      </c>
      <c r="Q205">
        <v>129.38516318699999</v>
      </c>
      <c r="R205">
        <v>507.60178960050098</v>
      </c>
      <c r="S205">
        <v>7056.1370348017199</v>
      </c>
    </row>
    <row r="206" spans="1:19" ht="15" x14ac:dyDescent="0.25">
      <c r="A206" t="s">
        <v>375</v>
      </c>
      <c r="B206">
        <v>1271.631183</v>
      </c>
      <c r="C206">
        <v>616.16433199999994</v>
      </c>
      <c r="D206">
        <v>0</v>
      </c>
      <c r="E206">
        <v>26.795922999999998</v>
      </c>
      <c r="F206">
        <v>114.023853</v>
      </c>
      <c r="G206">
        <v>18.566585</v>
      </c>
      <c r="H206">
        <v>1.87</v>
      </c>
      <c r="I206">
        <v>7.1558190000000002</v>
      </c>
      <c r="J206">
        <v>12.294912</v>
      </c>
      <c r="K206">
        <v>56.215631522757199</v>
      </c>
      <c r="L206">
        <v>0</v>
      </c>
      <c r="M206">
        <v>7.78689522380001</v>
      </c>
      <c r="N206">
        <v>84.081189202199894</v>
      </c>
      <c r="O206">
        <v>32.892561985999997</v>
      </c>
      <c r="P206">
        <v>4.4212410000000002</v>
      </c>
      <c r="Q206">
        <v>22.914363601800002</v>
      </c>
      <c r="R206">
        <v>58.038132095999998</v>
      </c>
      <c r="S206">
        <v>1537.98119763255</v>
      </c>
    </row>
    <row r="207" spans="1:19" ht="15" x14ac:dyDescent="0.25">
      <c r="A207" t="s">
        <v>376</v>
      </c>
      <c r="B207">
        <v>777.248469</v>
      </c>
      <c r="C207">
        <v>391.91931299999999</v>
      </c>
      <c r="D207">
        <v>0.79760799999999998</v>
      </c>
      <c r="E207">
        <v>12.908524</v>
      </c>
      <c r="F207">
        <v>96.402422000000001</v>
      </c>
      <c r="G207">
        <v>21.280391000000002</v>
      </c>
      <c r="H207">
        <v>1</v>
      </c>
      <c r="I207">
        <v>6</v>
      </c>
      <c r="J207">
        <v>12</v>
      </c>
      <c r="K207">
        <v>38.379843258264103</v>
      </c>
      <c r="L207">
        <v>0.23178488480000001</v>
      </c>
      <c r="M207">
        <v>3.7512170744</v>
      </c>
      <c r="N207">
        <v>71.087145982799996</v>
      </c>
      <c r="O207">
        <v>37.700340695599998</v>
      </c>
      <c r="P207">
        <v>2.3643000000000001</v>
      </c>
      <c r="Q207">
        <v>19.213200000000001</v>
      </c>
      <c r="R207">
        <v>56.646000000000001</v>
      </c>
      <c r="S207">
        <v>1006.62230089586</v>
      </c>
    </row>
    <row r="208" spans="1:19" ht="15" x14ac:dyDescent="0.25">
      <c r="A208" t="s">
        <v>377</v>
      </c>
      <c r="B208">
        <v>992.48812799999996</v>
      </c>
      <c r="C208">
        <v>496.03104200000001</v>
      </c>
      <c r="D208">
        <v>3.7191339999999999</v>
      </c>
      <c r="E208">
        <v>27.973427000000001</v>
      </c>
      <c r="F208">
        <v>130.83111099999999</v>
      </c>
      <c r="G208">
        <v>6.313447</v>
      </c>
      <c r="H208">
        <v>1</v>
      </c>
      <c r="I208">
        <v>6.5321480000000003</v>
      </c>
      <c r="J208">
        <v>15.649692999999999</v>
      </c>
      <c r="K208">
        <v>46.4729883702135</v>
      </c>
      <c r="L208">
        <v>1.0807803404</v>
      </c>
      <c r="M208">
        <v>8.1290778861999993</v>
      </c>
      <c r="N208">
        <v>96.474861251399801</v>
      </c>
      <c r="O208">
        <v>11.184902705200001</v>
      </c>
      <c r="P208">
        <v>2.3643000000000001</v>
      </c>
      <c r="Q208">
        <v>20.917244325599999</v>
      </c>
      <c r="R208">
        <v>73.874375806499998</v>
      </c>
      <c r="S208">
        <v>1252.9866586855101</v>
      </c>
    </row>
    <row r="209" spans="1:19" ht="15" x14ac:dyDescent="0.25">
      <c r="A209" t="s">
        <v>379</v>
      </c>
      <c r="B209">
        <v>870.87884199999996</v>
      </c>
      <c r="C209">
        <v>535.080962</v>
      </c>
      <c r="D209">
        <v>5.9410429999999996</v>
      </c>
      <c r="E209">
        <v>14.216426999999999</v>
      </c>
      <c r="F209">
        <v>133.91920500000001</v>
      </c>
      <c r="G209">
        <v>6.367648</v>
      </c>
      <c r="H209">
        <v>1.2403869999999999</v>
      </c>
      <c r="I209">
        <v>8</v>
      </c>
      <c r="J209">
        <v>39.066701000000002</v>
      </c>
      <c r="K209">
        <v>64.215347322020307</v>
      </c>
      <c r="L209">
        <v>1.7264670957999999</v>
      </c>
      <c r="M209">
        <v>4.1312936862000003</v>
      </c>
      <c r="N209">
        <v>98.752021766999803</v>
      </c>
      <c r="O209">
        <v>11.2809251968</v>
      </c>
      <c r="P209">
        <v>2.9326469840999998</v>
      </c>
      <c r="Q209">
        <v>25.617599999999999</v>
      </c>
      <c r="R209">
        <v>184.4143620705</v>
      </c>
      <c r="S209">
        <v>1263.94950612242</v>
      </c>
    </row>
    <row r="210" spans="1:19" ht="15" x14ac:dyDescent="0.25">
      <c r="A210" t="s">
        <v>380</v>
      </c>
      <c r="B210">
        <v>1969.9252819999899</v>
      </c>
      <c r="C210">
        <v>758.02377300000103</v>
      </c>
      <c r="D210">
        <v>3.1502889999999999</v>
      </c>
      <c r="E210">
        <v>30.418686999999998</v>
      </c>
      <c r="F210">
        <v>252.17421899999999</v>
      </c>
      <c r="G210">
        <v>20.905360000000002</v>
      </c>
      <c r="H210">
        <v>3</v>
      </c>
      <c r="I210">
        <v>16.726163</v>
      </c>
      <c r="J210">
        <v>35.751635</v>
      </c>
      <c r="K210">
        <v>54.6850189688084</v>
      </c>
      <c r="L210">
        <v>0.91547398339999997</v>
      </c>
      <c r="M210">
        <v>8.8396704421999992</v>
      </c>
      <c r="N210">
        <v>185.9532690906</v>
      </c>
      <c r="O210">
        <v>37.035935776000002</v>
      </c>
      <c r="P210">
        <v>7.0929000000000002</v>
      </c>
      <c r="Q210">
        <v>53.560519158600002</v>
      </c>
      <c r="R210">
        <v>168.76559301750001</v>
      </c>
      <c r="S210">
        <v>2486.7736624371</v>
      </c>
    </row>
    <row r="211" spans="1:19" ht="15" x14ac:dyDescent="0.25">
      <c r="A211" t="s">
        <v>381</v>
      </c>
      <c r="B211">
        <v>828.81358599999999</v>
      </c>
      <c r="C211">
        <v>490.604781</v>
      </c>
      <c r="D211">
        <v>0</v>
      </c>
      <c r="E211">
        <v>6</v>
      </c>
      <c r="F211">
        <v>106.85380600000001</v>
      </c>
      <c r="G211">
        <v>6.9235290000000003</v>
      </c>
      <c r="H211">
        <v>1</v>
      </c>
      <c r="I211">
        <v>3</v>
      </c>
      <c r="J211">
        <v>11.494118</v>
      </c>
      <c r="K211">
        <v>54.021163004866601</v>
      </c>
      <c r="L211">
        <v>0</v>
      </c>
      <c r="M211">
        <v>1.7436</v>
      </c>
      <c r="N211">
        <v>78.793996544399903</v>
      </c>
      <c r="O211">
        <v>12.2657239764</v>
      </c>
      <c r="P211">
        <v>2.3643000000000001</v>
      </c>
      <c r="Q211">
        <v>9.6066000000000003</v>
      </c>
      <c r="R211">
        <v>54.257984018999998</v>
      </c>
      <c r="S211">
        <v>1041.86695354467</v>
      </c>
    </row>
    <row r="212" spans="1:19" ht="15" x14ac:dyDescent="0.25">
      <c r="A212" t="s">
        <v>382</v>
      </c>
      <c r="B212">
        <v>1339.1447250000001</v>
      </c>
      <c r="C212">
        <v>806.29419600000006</v>
      </c>
      <c r="D212">
        <v>23.750737000000001</v>
      </c>
      <c r="E212">
        <v>30.500444999999999</v>
      </c>
      <c r="F212">
        <v>132.59876</v>
      </c>
      <c r="G212">
        <v>13.887328</v>
      </c>
      <c r="H212">
        <v>0</v>
      </c>
      <c r="I212">
        <v>11.419236</v>
      </c>
      <c r="J212">
        <v>24.148531999999999</v>
      </c>
      <c r="K212">
        <v>91.803193633708602</v>
      </c>
      <c r="L212">
        <v>6.9019641721999996</v>
      </c>
      <c r="M212">
        <v>8.8634293169999996</v>
      </c>
      <c r="N212">
        <v>97.778325623999805</v>
      </c>
      <c r="O212">
        <v>24.602790284800001</v>
      </c>
      <c r="P212">
        <v>0</v>
      </c>
      <c r="Q212">
        <v>36.566677519199999</v>
      </c>
      <c r="R212">
        <v>113.993145306</v>
      </c>
      <c r="S212">
        <v>1719.65425085691</v>
      </c>
    </row>
    <row r="213" spans="1:19" ht="15" x14ac:dyDescent="0.25">
      <c r="A213" t="s">
        <v>384</v>
      </c>
      <c r="B213">
        <v>5451.9650000000001</v>
      </c>
      <c r="C213">
        <v>666.89175399999999</v>
      </c>
      <c r="D213">
        <v>101.75300799999999</v>
      </c>
      <c r="E213">
        <v>94.272938999999994</v>
      </c>
      <c r="F213">
        <v>330.69588199999998</v>
      </c>
      <c r="G213">
        <v>30.690011999999999</v>
      </c>
      <c r="H213">
        <v>5</v>
      </c>
      <c r="I213">
        <v>31.806445</v>
      </c>
      <c r="J213">
        <v>109.66831000000001</v>
      </c>
      <c r="K213">
        <v>15.8852635059507</v>
      </c>
      <c r="L213">
        <v>29.569424124800001</v>
      </c>
      <c r="M213">
        <v>27.395716073399999</v>
      </c>
      <c r="N213">
        <v>243.85514338680099</v>
      </c>
      <c r="O213">
        <v>54.370425259199997</v>
      </c>
      <c r="P213">
        <v>11.8215</v>
      </c>
      <c r="Q213">
        <v>101.850598179</v>
      </c>
      <c r="R213">
        <v>517.689257355</v>
      </c>
      <c r="S213">
        <v>6454.4023278841496</v>
      </c>
    </row>
    <row r="214" spans="1:19" ht="15" x14ac:dyDescent="0.25">
      <c r="A214" t="s">
        <v>385</v>
      </c>
      <c r="B214">
        <v>801.101764</v>
      </c>
      <c r="C214">
        <v>389.71107599999999</v>
      </c>
      <c r="D214">
        <v>0.12044000000000001</v>
      </c>
      <c r="E214">
        <v>22.581326000000001</v>
      </c>
      <c r="F214">
        <v>80.519757999999996</v>
      </c>
      <c r="G214">
        <v>7.2580929999999997</v>
      </c>
      <c r="H214">
        <v>0</v>
      </c>
      <c r="I214">
        <v>1</v>
      </c>
      <c r="J214">
        <v>10.764854</v>
      </c>
      <c r="K214">
        <v>35.4868183411049</v>
      </c>
      <c r="L214">
        <v>3.4999863999999999E-2</v>
      </c>
      <c r="M214">
        <v>6.5621333355999996</v>
      </c>
      <c r="N214">
        <v>59.375269549200098</v>
      </c>
      <c r="O214">
        <v>12.8584375588</v>
      </c>
      <c r="P214">
        <v>0</v>
      </c>
      <c r="Q214">
        <v>3.2021999999999999</v>
      </c>
      <c r="R214">
        <v>50.815493306999997</v>
      </c>
      <c r="S214">
        <v>969.43711595570505</v>
      </c>
    </row>
    <row r="215" spans="1:19" ht="15" x14ac:dyDescent="0.25">
      <c r="A215" t="s">
        <v>386</v>
      </c>
      <c r="B215">
        <v>1559.8935469999999</v>
      </c>
      <c r="C215">
        <v>745.69147299999997</v>
      </c>
      <c r="D215">
        <v>8.1331620000000004</v>
      </c>
      <c r="E215">
        <v>18.911764000000002</v>
      </c>
      <c r="F215">
        <v>166.36249599999999</v>
      </c>
      <c r="G215">
        <v>7.9604910000000002</v>
      </c>
      <c r="H215">
        <v>0</v>
      </c>
      <c r="I215">
        <v>5.0766720000000003</v>
      </c>
      <c r="J215">
        <v>25.156631000000001</v>
      </c>
      <c r="K215">
        <v>65.957197079646605</v>
      </c>
      <c r="L215">
        <v>2.3634968771999998</v>
      </c>
      <c r="M215">
        <v>5.4957586184</v>
      </c>
      <c r="N215">
        <v>122.6757045504</v>
      </c>
      <c r="O215">
        <v>14.1028058556</v>
      </c>
      <c r="P215">
        <v>0</v>
      </c>
      <c r="Q215">
        <v>16.2565190784</v>
      </c>
      <c r="R215">
        <v>118.7518766355</v>
      </c>
      <c r="S215">
        <v>1905.49690569515</v>
      </c>
    </row>
    <row r="216" spans="1:19" ht="15" x14ac:dyDescent="0.25">
      <c r="A216" t="s">
        <v>387</v>
      </c>
      <c r="B216">
        <v>2341.89813</v>
      </c>
      <c r="C216">
        <v>333.98987599999998</v>
      </c>
      <c r="D216">
        <v>21.435336</v>
      </c>
      <c r="E216">
        <v>50.982230999999999</v>
      </c>
      <c r="F216">
        <v>161.73663500000001</v>
      </c>
      <c r="G216">
        <v>3</v>
      </c>
      <c r="H216">
        <v>3.6</v>
      </c>
      <c r="I216">
        <v>7</v>
      </c>
      <c r="J216">
        <v>32.493989999999997</v>
      </c>
      <c r="K216">
        <v>8.9167592993120106</v>
      </c>
      <c r="L216">
        <v>6.2291086415999999</v>
      </c>
      <c r="M216">
        <v>14.815436328600001</v>
      </c>
      <c r="N216">
        <v>119.264594649</v>
      </c>
      <c r="O216">
        <v>5.3148</v>
      </c>
      <c r="P216">
        <v>8.5114800000000006</v>
      </c>
      <c r="Q216">
        <v>22.415400000000002</v>
      </c>
      <c r="R216">
        <v>153.387879795</v>
      </c>
      <c r="S216">
        <v>2680.75358871351</v>
      </c>
    </row>
    <row r="217" spans="1:19" ht="15" x14ac:dyDescent="0.25">
      <c r="A217" t="s">
        <v>388</v>
      </c>
      <c r="B217">
        <v>1474.1969550000099</v>
      </c>
      <c r="C217">
        <v>643.10080900000003</v>
      </c>
      <c r="D217">
        <v>32.164088</v>
      </c>
      <c r="E217">
        <v>39</v>
      </c>
      <c r="F217">
        <v>173.37290400000001</v>
      </c>
      <c r="G217">
        <v>16.140953</v>
      </c>
      <c r="H217">
        <v>2.88</v>
      </c>
      <c r="I217">
        <v>7.4684429999999997</v>
      </c>
      <c r="J217">
        <v>23.961697000000001</v>
      </c>
      <c r="K217">
        <v>52.776093373165402</v>
      </c>
      <c r="L217">
        <v>9.3468839728000006</v>
      </c>
      <c r="M217">
        <v>11.333399999999999</v>
      </c>
      <c r="N217">
        <v>127.84517940959999</v>
      </c>
      <c r="O217">
        <v>28.595312334799999</v>
      </c>
      <c r="P217">
        <v>6.8091840000000001</v>
      </c>
      <c r="Q217">
        <v>23.915448174600002</v>
      </c>
      <c r="R217">
        <v>113.1111906885</v>
      </c>
      <c r="S217">
        <v>1847.92964695347</v>
      </c>
    </row>
    <row r="218" spans="1:19" ht="15" x14ac:dyDescent="0.25">
      <c r="A218" t="s">
        <v>389</v>
      </c>
      <c r="B218">
        <v>1242.9896630000001</v>
      </c>
      <c r="C218">
        <v>192.53607600000001</v>
      </c>
      <c r="D218">
        <v>3.2058149999999999</v>
      </c>
      <c r="E218">
        <v>17</v>
      </c>
      <c r="F218">
        <v>35.749026000000001</v>
      </c>
      <c r="G218">
        <v>3.44394</v>
      </c>
      <c r="H218">
        <v>0</v>
      </c>
      <c r="I218">
        <v>5</v>
      </c>
      <c r="J218">
        <v>11.504027000000001</v>
      </c>
      <c r="K218">
        <v>5.5697077840890001</v>
      </c>
      <c r="L218">
        <v>0.93160983900000005</v>
      </c>
      <c r="M218">
        <v>4.9401999999999999</v>
      </c>
      <c r="N218">
        <v>26.3613317724</v>
      </c>
      <c r="O218">
        <v>6.1012841040000003</v>
      </c>
      <c r="P218">
        <v>0</v>
      </c>
      <c r="Q218">
        <v>16.010999999999999</v>
      </c>
      <c r="R218">
        <v>54.304759453499997</v>
      </c>
      <c r="S218">
        <v>1357.2095559529901</v>
      </c>
    </row>
    <row r="219" spans="1:19" ht="15" x14ac:dyDescent="0.25">
      <c r="A219" t="s">
        <v>390</v>
      </c>
      <c r="B219">
        <v>1724.4147969999999</v>
      </c>
      <c r="C219">
        <v>663.37570000000005</v>
      </c>
      <c r="D219">
        <v>47.540467</v>
      </c>
      <c r="E219">
        <v>44.938724999999998</v>
      </c>
      <c r="F219">
        <v>142.24669900000001</v>
      </c>
      <c r="G219">
        <v>22.477145</v>
      </c>
      <c r="H219">
        <v>2</v>
      </c>
      <c r="I219">
        <v>17.156974999999999</v>
      </c>
      <c r="J219">
        <v>20.268878999999998</v>
      </c>
      <c r="K219">
        <v>48.728398029392601</v>
      </c>
      <c r="L219">
        <v>13.815259710199999</v>
      </c>
      <c r="M219">
        <v>13.059193485</v>
      </c>
      <c r="N219">
        <v>104.8927158426</v>
      </c>
      <c r="O219">
        <v>39.820510081999998</v>
      </c>
      <c r="P219">
        <v>4.7286000000000001</v>
      </c>
      <c r="Q219">
        <v>54.940065345000001</v>
      </c>
      <c r="R219">
        <v>95.679243319500003</v>
      </c>
      <c r="S219">
        <v>2100.0787828136899</v>
      </c>
    </row>
    <row r="220" spans="1:19" ht="15" x14ac:dyDescent="0.25">
      <c r="A220" t="s">
        <v>392</v>
      </c>
      <c r="B220">
        <v>865.06300299999998</v>
      </c>
      <c r="C220">
        <v>387.791967</v>
      </c>
      <c r="D220">
        <v>5</v>
      </c>
      <c r="E220">
        <v>10</v>
      </c>
      <c r="F220">
        <v>87.999127999999999</v>
      </c>
      <c r="G220">
        <v>2.0432100000000002</v>
      </c>
      <c r="H220">
        <v>3</v>
      </c>
      <c r="I220">
        <v>2</v>
      </c>
      <c r="J220">
        <v>17.700589999999998</v>
      </c>
      <c r="K220">
        <v>32.827288344395797</v>
      </c>
      <c r="L220">
        <v>1.4530000000000001</v>
      </c>
      <c r="M220">
        <v>2.9060000000000001</v>
      </c>
      <c r="N220">
        <v>64.8905569872001</v>
      </c>
      <c r="O220">
        <v>3.6197508360000001</v>
      </c>
      <c r="P220">
        <v>7.0929000000000002</v>
      </c>
      <c r="Q220">
        <v>6.4043999999999999</v>
      </c>
      <c r="R220">
        <v>83.555635095</v>
      </c>
      <c r="S220">
        <v>1067.8125342625999</v>
      </c>
    </row>
    <row r="221" spans="1:19" ht="15" x14ac:dyDescent="0.25">
      <c r="A221" t="s">
        <v>393</v>
      </c>
      <c r="B221">
        <v>481.91569500000003</v>
      </c>
      <c r="C221">
        <v>449.71220499999998</v>
      </c>
      <c r="D221">
        <v>1</v>
      </c>
      <c r="E221">
        <v>15.290698000000001</v>
      </c>
      <c r="F221">
        <v>54.296511000000002</v>
      </c>
      <c r="G221">
        <v>6.8662799999999997</v>
      </c>
      <c r="H221">
        <v>1</v>
      </c>
      <c r="I221">
        <v>5.982558</v>
      </c>
      <c r="J221">
        <v>20.203489000000001</v>
      </c>
      <c r="K221">
        <v>80.932674305001797</v>
      </c>
      <c r="L221">
        <v>0.29060000000000002</v>
      </c>
      <c r="M221">
        <v>4.4434768387999997</v>
      </c>
      <c r="N221">
        <v>40.038247211399998</v>
      </c>
      <c r="O221">
        <v>12.164301648</v>
      </c>
      <c r="P221">
        <v>2.3643000000000001</v>
      </c>
      <c r="Q221">
        <v>19.157347227599999</v>
      </c>
      <c r="R221">
        <v>95.370569824499995</v>
      </c>
      <c r="S221">
        <v>736.67721205530199</v>
      </c>
    </row>
    <row r="222" spans="1:19" ht="15" x14ac:dyDescent="0.25">
      <c r="A222" t="s">
        <v>394</v>
      </c>
      <c r="B222">
        <v>597.03550600000096</v>
      </c>
      <c r="C222">
        <v>196.627499</v>
      </c>
      <c r="D222">
        <v>4.260567</v>
      </c>
      <c r="E222">
        <v>10</v>
      </c>
      <c r="F222">
        <v>58.802433000000001</v>
      </c>
      <c r="G222">
        <v>4.5352829999999997</v>
      </c>
      <c r="H222">
        <v>2</v>
      </c>
      <c r="I222">
        <v>8.86</v>
      </c>
      <c r="J222">
        <v>15.72</v>
      </c>
      <c r="K222">
        <v>12.4815221995181</v>
      </c>
      <c r="L222">
        <v>1.2381207702000001</v>
      </c>
      <c r="M222">
        <v>2.9060000000000001</v>
      </c>
      <c r="N222">
        <v>43.360914094199998</v>
      </c>
      <c r="O222">
        <v>8.0347073628000008</v>
      </c>
      <c r="P222">
        <v>4.7286000000000001</v>
      </c>
      <c r="Q222">
        <v>28.371492</v>
      </c>
      <c r="R222">
        <v>74.20626</v>
      </c>
      <c r="S222">
        <v>772.36312242671897</v>
      </c>
    </row>
    <row r="223" spans="1:19" ht="15" x14ac:dyDescent="0.25">
      <c r="A223" t="s">
        <v>395</v>
      </c>
      <c r="B223">
        <v>1050.9136579999999</v>
      </c>
      <c r="C223">
        <v>417.50296500000002</v>
      </c>
      <c r="D223">
        <v>0</v>
      </c>
      <c r="E223">
        <v>27.854545000000002</v>
      </c>
      <c r="F223">
        <v>86.785274999999999</v>
      </c>
      <c r="G223">
        <v>8</v>
      </c>
      <c r="H223">
        <v>1</v>
      </c>
      <c r="I223">
        <v>7.6103180000000004</v>
      </c>
      <c r="J223">
        <v>13</v>
      </c>
      <c r="K223">
        <v>31.086244749746001</v>
      </c>
      <c r="L223">
        <v>0</v>
      </c>
      <c r="M223">
        <v>8.0945307770000099</v>
      </c>
      <c r="N223">
        <v>63.995461785000103</v>
      </c>
      <c r="O223">
        <v>14.172800000000001</v>
      </c>
      <c r="P223">
        <v>2.3643000000000001</v>
      </c>
      <c r="Q223">
        <v>24.369760299599999</v>
      </c>
      <c r="R223">
        <v>61.366500000000002</v>
      </c>
      <c r="S223">
        <v>1256.36325561135</v>
      </c>
    </row>
    <row r="224" spans="1:19" ht="15" x14ac:dyDescent="0.25">
      <c r="A224" t="s">
        <v>396</v>
      </c>
      <c r="B224">
        <v>1581.6295580000001</v>
      </c>
      <c r="C224">
        <v>736.83992799999999</v>
      </c>
      <c r="D224">
        <v>21.626671000000002</v>
      </c>
      <c r="E224">
        <v>38.862611999999999</v>
      </c>
      <c r="F224">
        <v>99.027901999999997</v>
      </c>
      <c r="G224">
        <v>9.7264210000000002</v>
      </c>
      <c r="H224">
        <v>1</v>
      </c>
      <c r="I224">
        <v>8.4553080000000005</v>
      </c>
      <c r="J224">
        <v>18.892685</v>
      </c>
      <c r="K224">
        <v>63.331329928807001</v>
      </c>
      <c r="L224">
        <v>6.2847105925999998</v>
      </c>
      <c r="M224">
        <v>11.293475047199999</v>
      </c>
      <c r="N224">
        <v>73.023174934799997</v>
      </c>
      <c r="O224">
        <v>17.231327443600001</v>
      </c>
      <c r="P224">
        <v>2.3643000000000001</v>
      </c>
      <c r="Q224">
        <v>27.0755872776</v>
      </c>
      <c r="R224">
        <v>89.182919542500002</v>
      </c>
      <c r="S224">
        <v>1871.41638276711</v>
      </c>
    </row>
    <row r="225" spans="1:19" ht="15" x14ac:dyDescent="0.25">
      <c r="A225" t="s">
        <v>397</v>
      </c>
      <c r="B225">
        <v>1981.812093</v>
      </c>
      <c r="C225">
        <v>1098.2901099999999</v>
      </c>
      <c r="D225">
        <v>26.118739999999999</v>
      </c>
      <c r="E225">
        <v>46.058608999999997</v>
      </c>
      <c r="F225">
        <v>158.38300699999999</v>
      </c>
      <c r="G225">
        <v>11.850633999999999</v>
      </c>
      <c r="H225">
        <v>0</v>
      </c>
      <c r="I225">
        <v>14.845280000000001</v>
      </c>
      <c r="J225">
        <v>31.361837000000001</v>
      </c>
      <c r="K225">
        <v>110.436804737873</v>
      </c>
      <c r="L225">
        <v>7.590105844</v>
      </c>
      <c r="M225">
        <v>13.384631775400001</v>
      </c>
      <c r="N225">
        <v>116.79162936180001</v>
      </c>
      <c r="O225">
        <v>20.994583194400001</v>
      </c>
      <c r="P225">
        <v>0</v>
      </c>
      <c r="Q225">
        <v>47.537555615999999</v>
      </c>
      <c r="R225">
        <v>148.04355155850001</v>
      </c>
      <c r="S225">
        <v>2446.5909550879701</v>
      </c>
    </row>
    <row r="226" spans="1:19" ht="15" x14ac:dyDescent="0.25">
      <c r="A226" t="s">
        <v>398</v>
      </c>
      <c r="B226">
        <v>667.17314700000202</v>
      </c>
      <c r="C226">
        <v>514.20044700000096</v>
      </c>
      <c r="D226">
        <v>1</v>
      </c>
      <c r="E226">
        <v>12.919665</v>
      </c>
      <c r="F226">
        <v>72.001266000000001</v>
      </c>
      <c r="G226">
        <v>4.953182</v>
      </c>
      <c r="H226">
        <v>0</v>
      </c>
      <c r="I226">
        <v>5.85799</v>
      </c>
      <c r="J226">
        <v>6.8905209999999997</v>
      </c>
      <c r="K226">
        <v>73.450233781989596</v>
      </c>
      <c r="L226">
        <v>0.29060000000000002</v>
      </c>
      <c r="M226">
        <v>3.7544546489999999</v>
      </c>
      <c r="N226">
        <v>53.093733548400003</v>
      </c>
      <c r="O226">
        <v>8.7750572311999999</v>
      </c>
      <c r="P226">
        <v>0</v>
      </c>
      <c r="Q226">
        <v>18.758455578</v>
      </c>
      <c r="R226">
        <v>32.5267043805</v>
      </c>
      <c r="S226">
        <v>857.82238616909103</v>
      </c>
    </row>
    <row r="227" spans="1:19" ht="15" x14ac:dyDescent="0.25">
      <c r="A227" t="s">
        <v>399</v>
      </c>
      <c r="B227">
        <v>2187.752011</v>
      </c>
      <c r="C227">
        <v>745.32284800000002</v>
      </c>
      <c r="D227">
        <v>11.59216</v>
      </c>
      <c r="E227">
        <v>30.953187</v>
      </c>
      <c r="F227">
        <v>186.45599300000001</v>
      </c>
      <c r="G227">
        <v>16.707557000000001</v>
      </c>
      <c r="H227">
        <v>1</v>
      </c>
      <c r="I227">
        <v>16.281099999999999</v>
      </c>
      <c r="J227">
        <v>35.119357000000001</v>
      </c>
      <c r="K227">
        <v>47.1911941952078</v>
      </c>
      <c r="L227">
        <v>3.3686816959999999</v>
      </c>
      <c r="M227">
        <v>8.9949961422000104</v>
      </c>
      <c r="N227">
        <v>137.49264923819999</v>
      </c>
      <c r="O227">
        <v>29.5991079812</v>
      </c>
      <c r="P227">
        <v>2.3643000000000001</v>
      </c>
      <c r="Q227">
        <v>52.135338419999997</v>
      </c>
      <c r="R227">
        <v>165.78092471849999</v>
      </c>
      <c r="S227">
        <v>2634.6792033912998</v>
      </c>
    </row>
    <row r="228" spans="1:19" ht="15" x14ac:dyDescent="0.25">
      <c r="A228" t="s">
        <v>400</v>
      </c>
      <c r="B228">
        <v>951.08986600000003</v>
      </c>
      <c r="C228">
        <v>389.95101199999999</v>
      </c>
      <c r="D228">
        <v>17.063789</v>
      </c>
      <c r="E228">
        <v>15.807976999999999</v>
      </c>
      <c r="F228">
        <v>110.404979</v>
      </c>
      <c r="G228">
        <v>2</v>
      </c>
      <c r="H228">
        <v>0</v>
      </c>
      <c r="I228">
        <v>10.746714000000001</v>
      </c>
      <c r="J228">
        <v>15</v>
      </c>
      <c r="K228">
        <v>29.875688749318901</v>
      </c>
      <c r="L228">
        <v>4.9587370834</v>
      </c>
      <c r="M228">
        <v>4.5937981162000003</v>
      </c>
      <c r="N228">
        <v>81.412631514599894</v>
      </c>
      <c r="O228">
        <v>3.5432000000000001</v>
      </c>
      <c r="P228">
        <v>0</v>
      </c>
      <c r="Q228">
        <v>34.4131275708</v>
      </c>
      <c r="R228">
        <v>70.807500000000005</v>
      </c>
      <c r="S228">
        <v>1180.6945490343201</v>
      </c>
    </row>
    <row r="229" spans="1:19" ht="15" x14ac:dyDescent="0.25">
      <c r="A229" t="s">
        <v>401</v>
      </c>
      <c r="B229">
        <v>839.65363500000001</v>
      </c>
      <c r="C229">
        <v>323.054418</v>
      </c>
      <c r="D229">
        <v>0.97777800000000004</v>
      </c>
      <c r="E229">
        <v>25.789189</v>
      </c>
      <c r="F229">
        <v>76.801170999999997</v>
      </c>
      <c r="G229">
        <v>1</v>
      </c>
      <c r="H229">
        <v>0</v>
      </c>
      <c r="I229">
        <v>2</v>
      </c>
      <c r="J229">
        <v>12</v>
      </c>
      <c r="K229">
        <v>22.878186076899699</v>
      </c>
      <c r="L229">
        <v>0.28414228679999998</v>
      </c>
      <c r="M229">
        <v>7.4943383234000098</v>
      </c>
      <c r="N229">
        <v>56.633183495400097</v>
      </c>
      <c r="O229">
        <v>1.7716000000000001</v>
      </c>
      <c r="P229">
        <v>0</v>
      </c>
      <c r="Q229">
        <v>6.4043999999999999</v>
      </c>
      <c r="R229">
        <v>56.646000000000001</v>
      </c>
      <c r="S229">
        <v>991.76548518250002</v>
      </c>
    </row>
    <row r="230" spans="1:19" ht="15" x14ac:dyDescent="0.25">
      <c r="A230" t="s">
        <v>402</v>
      </c>
      <c r="B230">
        <v>809.18202299999996</v>
      </c>
      <c r="C230">
        <v>364.98501199999998</v>
      </c>
      <c r="D230">
        <v>0</v>
      </c>
      <c r="E230">
        <v>17.023337999999999</v>
      </c>
      <c r="F230">
        <v>72.817391999999998</v>
      </c>
      <c r="G230">
        <v>3.991736</v>
      </c>
      <c r="H230">
        <v>0.99999899999999997</v>
      </c>
      <c r="I230">
        <v>2</v>
      </c>
      <c r="J230">
        <v>10.440045</v>
      </c>
      <c r="K230">
        <v>30.603994485104501</v>
      </c>
      <c r="L230">
        <v>0</v>
      </c>
      <c r="M230">
        <v>4.9469820228000003</v>
      </c>
      <c r="N230">
        <v>53.695544860799998</v>
      </c>
      <c r="O230">
        <v>7.0717594976000004</v>
      </c>
      <c r="P230">
        <v>2.3642976356999998</v>
      </c>
      <c r="Q230">
        <v>6.4043999999999999</v>
      </c>
      <c r="R230">
        <v>49.282232422500002</v>
      </c>
      <c r="S230">
        <v>963.551233924504</v>
      </c>
    </row>
    <row r="231" spans="1:19" ht="15" x14ac:dyDescent="0.25">
      <c r="A231" t="s">
        <v>403</v>
      </c>
      <c r="B231">
        <v>1617.6411720000001</v>
      </c>
      <c r="C231">
        <v>873.79453500000102</v>
      </c>
      <c r="D231">
        <v>11.465626</v>
      </c>
      <c r="E231">
        <v>20.467797000000001</v>
      </c>
      <c r="F231">
        <v>187.70342400000001</v>
      </c>
      <c r="G231">
        <v>19.821984</v>
      </c>
      <c r="H231">
        <v>1</v>
      </c>
      <c r="I231">
        <v>1.2430939999999999</v>
      </c>
      <c r="J231">
        <v>25.534958</v>
      </c>
      <c r="K231">
        <v>88.415242009204704</v>
      </c>
      <c r="L231">
        <v>3.3319109156</v>
      </c>
      <c r="M231">
        <v>5.9479418082000004</v>
      </c>
      <c r="N231">
        <v>138.4125048576</v>
      </c>
      <c r="O231">
        <v>35.116626854400003</v>
      </c>
      <c r="P231">
        <v>2.3643000000000001</v>
      </c>
      <c r="Q231">
        <v>3.9806356067999999</v>
      </c>
      <c r="R231">
        <v>120.537769239</v>
      </c>
      <c r="S231">
        <v>2015.7481032907999</v>
      </c>
    </row>
    <row r="232" spans="1:19" ht="15" x14ac:dyDescent="0.25">
      <c r="A232" t="s">
        <v>404</v>
      </c>
      <c r="B232">
        <v>804.05376200000001</v>
      </c>
      <c r="C232">
        <v>407.99223000000001</v>
      </c>
      <c r="D232">
        <v>1</v>
      </c>
      <c r="E232">
        <v>22.635293999999998</v>
      </c>
      <c r="F232">
        <v>98.216470999999999</v>
      </c>
      <c r="G232">
        <v>15.641788</v>
      </c>
      <c r="H232">
        <v>0</v>
      </c>
      <c r="I232">
        <v>3</v>
      </c>
      <c r="J232">
        <v>6</v>
      </c>
      <c r="K232">
        <v>38.935636520156002</v>
      </c>
      <c r="L232">
        <v>0.29060000000000002</v>
      </c>
      <c r="M232">
        <v>6.5778164364</v>
      </c>
      <c r="N232">
        <v>72.424825715400004</v>
      </c>
      <c r="O232">
        <v>27.710991620800002</v>
      </c>
      <c r="P232">
        <v>0</v>
      </c>
      <c r="Q232">
        <v>9.6066000000000003</v>
      </c>
      <c r="R232">
        <v>28.323</v>
      </c>
      <c r="S232">
        <v>987.92323229275598</v>
      </c>
    </row>
    <row r="233" spans="1:19" ht="15" x14ac:dyDescent="0.25">
      <c r="A233" t="s">
        <v>405</v>
      </c>
      <c r="B233">
        <v>1650.97632</v>
      </c>
      <c r="C233">
        <v>823.63386500000001</v>
      </c>
      <c r="D233">
        <v>4.5746289999999998</v>
      </c>
      <c r="E233">
        <v>22.607095999999999</v>
      </c>
      <c r="F233">
        <v>239.79028400000001</v>
      </c>
      <c r="G233">
        <v>19.236474000000001</v>
      </c>
      <c r="H233">
        <v>1</v>
      </c>
      <c r="I233">
        <v>5</v>
      </c>
      <c r="J233">
        <v>31.999880999999998</v>
      </c>
      <c r="K233">
        <v>77.272379488307294</v>
      </c>
      <c r="L233">
        <v>1.3293871874000001</v>
      </c>
      <c r="M233">
        <v>6.5696220975999999</v>
      </c>
      <c r="N233">
        <v>176.8213554216</v>
      </c>
      <c r="O233">
        <v>34.079337338400002</v>
      </c>
      <c r="P233">
        <v>2.3643000000000001</v>
      </c>
      <c r="Q233">
        <v>16.010999999999999</v>
      </c>
      <c r="R233">
        <v>151.05543826050001</v>
      </c>
      <c r="S233">
        <v>2116.4791397938102</v>
      </c>
    </row>
    <row r="234" spans="1:19" ht="15" x14ac:dyDescent="0.25">
      <c r="A234" t="s">
        <v>406</v>
      </c>
      <c r="B234">
        <v>1070.563465</v>
      </c>
      <c r="C234">
        <v>788.99451100000203</v>
      </c>
      <c r="D234">
        <v>0</v>
      </c>
      <c r="E234">
        <v>19</v>
      </c>
      <c r="F234">
        <v>112.346428</v>
      </c>
      <c r="G234">
        <v>8.8383240000000001</v>
      </c>
      <c r="H234">
        <v>0</v>
      </c>
      <c r="I234">
        <v>3.97</v>
      </c>
      <c r="J234">
        <v>20.641546000000002</v>
      </c>
      <c r="K234">
        <v>108.810427556392</v>
      </c>
      <c r="L234">
        <v>0</v>
      </c>
      <c r="M234">
        <v>5.5213999999999999</v>
      </c>
      <c r="N234">
        <v>82.844256007199903</v>
      </c>
      <c r="O234">
        <v>15.6579747984</v>
      </c>
      <c r="P234">
        <v>0</v>
      </c>
      <c r="Q234">
        <v>12.712733999999999</v>
      </c>
      <c r="R234">
        <v>97.438417892999993</v>
      </c>
      <c r="S234">
        <v>1393.54867525499</v>
      </c>
    </row>
    <row r="235" spans="1:19" ht="15" x14ac:dyDescent="0.25">
      <c r="A235" t="s">
        <v>407</v>
      </c>
      <c r="B235">
        <v>1402.8754180000001</v>
      </c>
      <c r="C235">
        <v>644.12157500000001</v>
      </c>
      <c r="D235">
        <v>0</v>
      </c>
      <c r="E235">
        <v>23.008928999999998</v>
      </c>
      <c r="F235">
        <v>199.20752200000001</v>
      </c>
      <c r="G235">
        <v>1.505298</v>
      </c>
      <c r="H235">
        <v>1</v>
      </c>
      <c r="I235">
        <v>4</v>
      </c>
      <c r="J235">
        <v>27.790658000000001</v>
      </c>
      <c r="K235">
        <v>54.881022139178398</v>
      </c>
      <c r="L235">
        <v>0</v>
      </c>
      <c r="M235">
        <v>6.6863947674000004</v>
      </c>
      <c r="N235">
        <v>146.89562672279999</v>
      </c>
      <c r="O235">
        <v>2.6667859368000002</v>
      </c>
      <c r="P235">
        <v>2.3643000000000001</v>
      </c>
      <c r="Q235">
        <v>12.8088</v>
      </c>
      <c r="R235">
        <v>131.18580108899999</v>
      </c>
      <c r="S235">
        <v>1760.3641486551801</v>
      </c>
    </row>
    <row r="236" spans="1:19" ht="15" x14ac:dyDescent="0.25">
      <c r="A236" t="s">
        <v>408</v>
      </c>
      <c r="B236">
        <v>813.63022499999897</v>
      </c>
      <c r="C236">
        <v>423.293181</v>
      </c>
      <c r="D236">
        <v>0.29286299999999998</v>
      </c>
      <c r="E236">
        <v>23.431481000000002</v>
      </c>
      <c r="F236">
        <v>124.697107</v>
      </c>
      <c r="G236">
        <v>8.6826849999999993</v>
      </c>
      <c r="H236">
        <v>0.155557</v>
      </c>
      <c r="I236">
        <v>3</v>
      </c>
      <c r="J236">
        <v>12.647864999999999</v>
      </c>
      <c r="K236">
        <v>41.091320672818</v>
      </c>
      <c r="L236">
        <v>8.5105987800000005E-2</v>
      </c>
      <c r="M236">
        <v>6.8091883786</v>
      </c>
      <c r="N236">
        <v>91.951646701799902</v>
      </c>
      <c r="O236">
        <v>15.382244746</v>
      </c>
      <c r="P236">
        <v>0.36778341510000001</v>
      </c>
      <c r="Q236">
        <v>9.6066000000000003</v>
      </c>
      <c r="R236">
        <v>59.704246732500003</v>
      </c>
      <c r="S236">
        <v>1038.62836163462</v>
      </c>
    </row>
    <row r="237" spans="1:19" ht="15" x14ac:dyDescent="0.25">
      <c r="A237" t="s">
        <v>409</v>
      </c>
      <c r="B237">
        <v>730.19976099999997</v>
      </c>
      <c r="C237">
        <v>682.02246500000001</v>
      </c>
      <c r="D237">
        <v>0</v>
      </c>
      <c r="E237">
        <v>17.225338000000001</v>
      </c>
      <c r="F237">
        <v>133.958518</v>
      </c>
      <c r="G237">
        <v>13.320511</v>
      </c>
      <c r="H237">
        <v>2</v>
      </c>
      <c r="I237">
        <v>8.1106269999999991</v>
      </c>
      <c r="J237">
        <v>24.746158000000001</v>
      </c>
      <c r="K237">
        <v>123.24719093466901</v>
      </c>
      <c r="L237">
        <v>0</v>
      </c>
      <c r="M237">
        <v>5.0056832228000001</v>
      </c>
      <c r="N237">
        <v>98.781011173199801</v>
      </c>
      <c r="O237">
        <v>23.5986172876</v>
      </c>
      <c r="P237">
        <v>4.7286000000000001</v>
      </c>
      <c r="Q237">
        <v>25.971849779399999</v>
      </c>
      <c r="R237">
        <v>116.814238839</v>
      </c>
      <c r="S237">
        <v>1128.3469522366699</v>
      </c>
    </row>
    <row r="238" spans="1:19" ht="15" x14ac:dyDescent="0.25">
      <c r="A238" t="s">
        <v>410</v>
      </c>
      <c r="B238">
        <v>863.72169299999996</v>
      </c>
      <c r="C238">
        <v>109.600769</v>
      </c>
      <c r="D238">
        <v>0</v>
      </c>
      <c r="E238">
        <v>15.947393</v>
      </c>
      <c r="F238">
        <v>43.326169</v>
      </c>
      <c r="G238">
        <v>3.5676800000000002</v>
      </c>
      <c r="H238">
        <v>0</v>
      </c>
      <c r="I238">
        <v>6.9880839999999997</v>
      </c>
      <c r="J238">
        <v>4.3357859999999997</v>
      </c>
      <c r="K238">
        <v>2.5950365992994899</v>
      </c>
      <c r="L238">
        <v>0</v>
      </c>
      <c r="M238">
        <v>4.6343124058000003</v>
      </c>
      <c r="N238">
        <v>31.9487170206</v>
      </c>
      <c r="O238">
        <v>6.3205018879999999</v>
      </c>
      <c r="P238">
        <v>0</v>
      </c>
      <c r="Q238">
        <v>22.377242584800001</v>
      </c>
      <c r="R238">
        <v>20.467077813</v>
      </c>
      <c r="S238">
        <v>952.06458131149998</v>
      </c>
    </row>
    <row r="239" spans="1:19" ht="15" x14ac:dyDescent="0.25">
      <c r="A239" t="s">
        <v>411</v>
      </c>
      <c r="B239">
        <v>808.78221699999995</v>
      </c>
      <c r="C239">
        <v>110.292503</v>
      </c>
      <c r="D239">
        <v>3</v>
      </c>
      <c r="E239">
        <v>3</v>
      </c>
      <c r="F239">
        <v>58.866537999999998</v>
      </c>
      <c r="G239">
        <v>2</v>
      </c>
      <c r="H239">
        <v>0</v>
      </c>
      <c r="I239">
        <v>3</v>
      </c>
      <c r="J239">
        <v>2</v>
      </c>
      <c r="K239">
        <v>2.7425759201243398</v>
      </c>
      <c r="L239">
        <v>0.87180000000000002</v>
      </c>
      <c r="M239">
        <v>0.87180000000000002</v>
      </c>
      <c r="N239">
        <v>43.408185121199999</v>
      </c>
      <c r="O239">
        <v>3.5432000000000001</v>
      </c>
      <c r="P239">
        <v>0</v>
      </c>
      <c r="Q239">
        <v>9.6066000000000003</v>
      </c>
      <c r="R239">
        <v>9.4410000000000007</v>
      </c>
      <c r="S239">
        <v>879.26737804132404</v>
      </c>
    </row>
    <row r="240" spans="1:19" ht="15" x14ac:dyDescent="0.25">
      <c r="A240" t="s">
        <v>412</v>
      </c>
      <c r="B240">
        <v>385.897154</v>
      </c>
      <c r="C240">
        <v>78.039517000000004</v>
      </c>
      <c r="D240">
        <v>2</v>
      </c>
      <c r="E240">
        <v>13</v>
      </c>
      <c r="F240">
        <v>20.851084</v>
      </c>
      <c r="G240">
        <v>1</v>
      </c>
      <c r="H240">
        <v>0</v>
      </c>
      <c r="I240">
        <v>2</v>
      </c>
      <c r="J240">
        <v>4</v>
      </c>
      <c r="K240">
        <v>2.9980884514844299</v>
      </c>
      <c r="L240">
        <v>0.58120000000000005</v>
      </c>
      <c r="M240">
        <v>3.7778</v>
      </c>
      <c r="N240">
        <v>15.3755893416</v>
      </c>
      <c r="O240">
        <v>1.7716000000000001</v>
      </c>
      <c r="P240">
        <v>0</v>
      </c>
      <c r="Q240">
        <v>6.4043999999999999</v>
      </c>
      <c r="R240">
        <v>18.882000000000001</v>
      </c>
      <c r="S240">
        <v>435.687831793084</v>
      </c>
    </row>
    <row r="241" spans="1:19" ht="15" x14ac:dyDescent="0.25">
      <c r="A241" t="s">
        <v>413</v>
      </c>
      <c r="B241">
        <v>472.258847</v>
      </c>
      <c r="C241">
        <v>71.242411000000004</v>
      </c>
      <c r="D241">
        <v>0</v>
      </c>
      <c r="E241">
        <v>18</v>
      </c>
      <c r="F241">
        <v>36.742643999999999</v>
      </c>
      <c r="G241">
        <v>3</v>
      </c>
      <c r="H241">
        <v>0</v>
      </c>
      <c r="I241">
        <v>3.5586169999999999</v>
      </c>
      <c r="J241">
        <v>9.2793089999999996</v>
      </c>
      <c r="K241">
        <v>2.14761021816813</v>
      </c>
      <c r="L241">
        <v>0</v>
      </c>
      <c r="M241">
        <v>5.2308000000000003</v>
      </c>
      <c r="N241">
        <v>27.094025685599998</v>
      </c>
      <c r="O241">
        <v>5.3148</v>
      </c>
      <c r="P241">
        <v>0</v>
      </c>
      <c r="Q241">
        <v>11.395403357399999</v>
      </c>
      <c r="R241">
        <v>43.802978134500002</v>
      </c>
      <c r="S241">
        <v>567.24446439566805</v>
      </c>
    </row>
    <row r="242" spans="1:19" ht="15" x14ac:dyDescent="0.25">
      <c r="A242" t="s">
        <v>414</v>
      </c>
      <c r="B242">
        <v>1594.0412389999999</v>
      </c>
      <c r="C242">
        <v>405.59956</v>
      </c>
      <c r="D242">
        <v>21.793037999999999</v>
      </c>
      <c r="E242">
        <v>26.823122000000001</v>
      </c>
      <c r="F242">
        <v>163.83208500000001</v>
      </c>
      <c r="G242">
        <v>20.051348999999998</v>
      </c>
      <c r="H242">
        <v>0</v>
      </c>
      <c r="I242">
        <v>2.2621760000000002</v>
      </c>
      <c r="J242">
        <v>29.189990000000002</v>
      </c>
      <c r="K242">
        <v>19.282695914882002</v>
      </c>
      <c r="L242">
        <v>6.3330568427999996</v>
      </c>
      <c r="M242">
        <v>7.7947992532000097</v>
      </c>
      <c r="N242">
        <v>120.809779479</v>
      </c>
      <c r="O242">
        <v>35.522969888399999</v>
      </c>
      <c r="P242">
        <v>0</v>
      </c>
      <c r="Q242">
        <v>7.2439399872000001</v>
      </c>
      <c r="R242">
        <v>137.79134779500001</v>
      </c>
      <c r="S242">
        <v>1928.81982816048</v>
      </c>
    </row>
    <row r="243" spans="1:19" ht="15" x14ac:dyDescent="0.25">
      <c r="A243" t="s">
        <v>415</v>
      </c>
      <c r="B243">
        <v>691.60318700000005</v>
      </c>
      <c r="C243">
        <v>271.98474499999998</v>
      </c>
      <c r="D243">
        <v>2.3953000000000002</v>
      </c>
      <c r="E243">
        <v>19.420010000000001</v>
      </c>
      <c r="F243">
        <v>80.916121000000004</v>
      </c>
      <c r="G243">
        <v>0</v>
      </c>
      <c r="H243">
        <v>0</v>
      </c>
      <c r="I243">
        <v>1</v>
      </c>
      <c r="J243">
        <v>8.2913259999999998</v>
      </c>
      <c r="K243">
        <v>19.567682284831001</v>
      </c>
      <c r="L243">
        <v>0.69607417999999999</v>
      </c>
      <c r="M243">
        <v>5.6434549059999997</v>
      </c>
      <c r="N243">
        <v>59.667547625399997</v>
      </c>
      <c r="O243">
        <v>0</v>
      </c>
      <c r="P243">
        <v>0</v>
      </c>
      <c r="Q243">
        <v>3.2021999999999999</v>
      </c>
      <c r="R243">
        <v>39.139204382999999</v>
      </c>
      <c r="S243">
        <v>819.51935037923101</v>
      </c>
    </row>
    <row r="244" spans="1:19" ht="15" x14ac:dyDescent="0.25">
      <c r="A244" t="s">
        <v>416</v>
      </c>
      <c r="B244">
        <v>1311.3874699999999</v>
      </c>
      <c r="C244">
        <v>581.25812900000005</v>
      </c>
      <c r="D244">
        <v>2.5708630000000001</v>
      </c>
      <c r="E244">
        <v>28.825111</v>
      </c>
      <c r="F244">
        <v>118.89310399999999</v>
      </c>
      <c r="G244">
        <v>3.463622</v>
      </c>
      <c r="H244">
        <v>1</v>
      </c>
      <c r="I244">
        <v>14.538634</v>
      </c>
      <c r="J244">
        <v>25.247150999999999</v>
      </c>
      <c r="K244">
        <v>48.471537071596998</v>
      </c>
      <c r="L244">
        <v>0.74709278779999999</v>
      </c>
      <c r="M244">
        <v>8.3765772565999992</v>
      </c>
      <c r="N244">
        <v>87.671774889599902</v>
      </c>
      <c r="O244">
        <v>6.1361527351999996</v>
      </c>
      <c r="P244">
        <v>2.3643000000000001</v>
      </c>
      <c r="Q244">
        <v>46.555613794800003</v>
      </c>
      <c r="R244">
        <v>119.1791762955</v>
      </c>
      <c r="S244">
        <v>1630.8896948311001</v>
      </c>
    </row>
    <row r="245" spans="1:19" ht="15" x14ac:dyDescent="0.25">
      <c r="A245" t="s">
        <v>417</v>
      </c>
      <c r="B245">
        <v>1034.9932060000001</v>
      </c>
      <c r="C245">
        <v>566.03766599999994</v>
      </c>
      <c r="D245">
        <v>0</v>
      </c>
      <c r="E245">
        <v>23.640139000000001</v>
      </c>
      <c r="F245">
        <v>77.306104000000005</v>
      </c>
      <c r="G245">
        <v>2.7779910000000001</v>
      </c>
      <c r="H245">
        <v>3.017299</v>
      </c>
      <c r="I245">
        <v>4.3109799999999998</v>
      </c>
      <c r="J245">
        <v>9.3504199999999997</v>
      </c>
      <c r="K245">
        <v>56.924804419733697</v>
      </c>
      <c r="L245">
        <v>0</v>
      </c>
      <c r="M245">
        <v>6.8698243934000001</v>
      </c>
      <c r="N245">
        <v>57.005521089600002</v>
      </c>
      <c r="O245">
        <v>4.9214888555999998</v>
      </c>
      <c r="P245">
        <v>7.1338000257000003</v>
      </c>
      <c r="Q245">
        <v>13.804620156</v>
      </c>
      <c r="R245">
        <v>44.138657610000003</v>
      </c>
      <c r="S245">
        <v>1225.79192255004</v>
      </c>
    </row>
    <row r="246" spans="1:19" ht="15" x14ac:dyDescent="0.25">
      <c r="A246" t="s">
        <v>418</v>
      </c>
      <c r="B246">
        <v>718.15275600000098</v>
      </c>
      <c r="C246">
        <v>272.11711600000001</v>
      </c>
      <c r="D246">
        <v>0.97137700000000005</v>
      </c>
      <c r="E246">
        <v>16.571503</v>
      </c>
      <c r="F246">
        <v>60.622795000000004</v>
      </c>
      <c r="G246">
        <v>2</v>
      </c>
      <c r="H246">
        <v>1.86</v>
      </c>
      <c r="I246">
        <v>3.0524490000000002</v>
      </c>
      <c r="J246">
        <v>2.365964</v>
      </c>
      <c r="K246">
        <v>18.90648115558</v>
      </c>
      <c r="L246">
        <v>0.28228215620000002</v>
      </c>
      <c r="M246">
        <v>4.8156787718</v>
      </c>
      <c r="N246">
        <v>44.703249032999999</v>
      </c>
      <c r="O246">
        <v>3.5432000000000001</v>
      </c>
      <c r="P246">
        <v>4.3975980000000003</v>
      </c>
      <c r="Q246">
        <v>9.7745521877999995</v>
      </c>
      <c r="R246">
        <v>11.168533062</v>
      </c>
      <c r="S246">
        <v>815.74433036638095</v>
      </c>
    </row>
    <row r="247" spans="1:19" ht="15" x14ac:dyDescent="0.25">
      <c r="A247" t="s">
        <v>419</v>
      </c>
      <c r="B247">
        <v>2687.3206720000098</v>
      </c>
      <c r="C247">
        <v>1627.702867</v>
      </c>
      <c r="D247">
        <v>0.69543299999999997</v>
      </c>
      <c r="E247">
        <v>39.459279000000002</v>
      </c>
      <c r="F247">
        <v>341.44433500000002</v>
      </c>
      <c r="G247">
        <v>10.453360999999999</v>
      </c>
      <c r="H247">
        <v>1</v>
      </c>
      <c r="I247">
        <v>13.910092000000001</v>
      </c>
      <c r="J247">
        <v>31.012167000000002</v>
      </c>
      <c r="K247">
        <v>182.59169040955601</v>
      </c>
      <c r="L247">
        <v>0.20209282980000001</v>
      </c>
      <c r="M247">
        <v>11.4668664774</v>
      </c>
      <c r="N247">
        <v>251.78105262900101</v>
      </c>
      <c r="O247">
        <v>18.5191743476</v>
      </c>
      <c r="P247">
        <v>2.3643000000000001</v>
      </c>
      <c r="Q247">
        <v>44.542896602399999</v>
      </c>
      <c r="R247">
        <v>146.39293432349999</v>
      </c>
      <c r="S247">
        <v>3345.1816796192602</v>
      </c>
    </row>
    <row r="248" spans="1:19" ht="15" x14ac:dyDescent="0.25">
      <c r="A248" t="s">
        <v>420</v>
      </c>
      <c r="B248">
        <v>697.97121200000197</v>
      </c>
      <c r="C248">
        <v>503.01774500000101</v>
      </c>
      <c r="D248">
        <v>0</v>
      </c>
      <c r="E248">
        <v>21.495324</v>
      </c>
      <c r="F248">
        <v>81.174363999999997</v>
      </c>
      <c r="G248">
        <v>4.8715640000000002</v>
      </c>
      <c r="H248">
        <v>0</v>
      </c>
      <c r="I248">
        <v>5.2350409999999998</v>
      </c>
      <c r="J248">
        <v>7.72</v>
      </c>
      <c r="K248">
        <v>67.086668364926595</v>
      </c>
      <c r="L248">
        <v>0</v>
      </c>
      <c r="M248">
        <v>6.2465411544</v>
      </c>
      <c r="N248">
        <v>59.857976013600101</v>
      </c>
      <c r="O248">
        <v>8.6304627824000004</v>
      </c>
      <c r="P248">
        <v>0</v>
      </c>
      <c r="Q248">
        <v>16.763648290199999</v>
      </c>
      <c r="R248">
        <v>36.442259999999997</v>
      </c>
      <c r="S248">
        <v>892.99876860552797</v>
      </c>
    </row>
    <row r="249" spans="1:19" ht="15" x14ac:dyDescent="0.25">
      <c r="A249" t="s">
        <v>421</v>
      </c>
      <c r="B249">
        <v>3276.1623280000199</v>
      </c>
      <c r="C249">
        <v>1620.8602800000001</v>
      </c>
      <c r="D249">
        <v>44.832231999999998</v>
      </c>
      <c r="E249">
        <v>87.586664999999996</v>
      </c>
      <c r="F249">
        <v>371.55546199999998</v>
      </c>
      <c r="G249">
        <v>40.360987000000002</v>
      </c>
      <c r="H249">
        <v>3.7886850000000001</v>
      </c>
      <c r="I249">
        <v>32.272692999999997</v>
      </c>
      <c r="J249">
        <v>74.430063000000004</v>
      </c>
      <c r="K249">
        <v>152.05551878196599</v>
      </c>
      <c r="L249">
        <v>13.028246619200001</v>
      </c>
      <c r="M249">
        <v>25.452684849000001</v>
      </c>
      <c r="N249">
        <v>273.98499767880003</v>
      </c>
      <c r="O249">
        <v>71.503524569199996</v>
      </c>
      <c r="P249">
        <v>8.9575879455000003</v>
      </c>
      <c r="Q249">
        <v>103.34361752460001</v>
      </c>
      <c r="R249">
        <v>351.34711239149999</v>
      </c>
      <c r="S249">
        <v>4275.8356183597798</v>
      </c>
    </row>
    <row r="250" spans="1:19" ht="15" x14ac:dyDescent="0.25">
      <c r="A250" t="s">
        <v>422</v>
      </c>
      <c r="B250">
        <v>8843.2084139999406</v>
      </c>
      <c r="C250">
        <v>5025.1389859999999</v>
      </c>
      <c r="D250">
        <v>1035.29214</v>
      </c>
      <c r="E250">
        <v>192.63208</v>
      </c>
      <c r="F250">
        <v>979.65413200000103</v>
      </c>
      <c r="G250">
        <v>64.904222000000004</v>
      </c>
      <c r="H250">
        <v>4.5</v>
      </c>
      <c r="I250">
        <v>50.659674000000003</v>
      </c>
      <c r="J250">
        <v>217.411045</v>
      </c>
      <c r="K250">
        <v>536.51180441562099</v>
      </c>
      <c r="L250">
        <v>300.855895884002</v>
      </c>
      <c r="M250">
        <v>55.978882447999901</v>
      </c>
      <c r="N250">
        <v>722.39695693679403</v>
      </c>
      <c r="O250">
        <v>114.9843196952</v>
      </c>
      <c r="P250">
        <v>10.63935</v>
      </c>
      <c r="Q250">
        <v>162.2224080828</v>
      </c>
      <c r="R250">
        <v>1026.2888379225001</v>
      </c>
      <c r="S250">
        <v>11773.086869384901</v>
      </c>
    </row>
    <row r="251" spans="1:19" ht="15" x14ac:dyDescent="0.25">
      <c r="A251" t="s">
        <v>423</v>
      </c>
      <c r="B251">
        <v>17022.980030000101</v>
      </c>
      <c r="C251">
        <v>5198.36014599997</v>
      </c>
      <c r="D251">
        <v>1545.1611439999999</v>
      </c>
      <c r="E251">
        <v>226.40179900000001</v>
      </c>
      <c r="F251">
        <v>957.31654400000104</v>
      </c>
      <c r="G251">
        <v>90.293492000000001</v>
      </c>
      <c r="H251">
        <v>8.9737720000000003</v>
      </c>
      <c r="I251">
        <v>98.082712000000001</v>
      </c>
      <c r="J251">
        <v>397.800343</v>
      </c>
      <c r="K251">
        <v>301.41630171124899</v>
      </c>
      <c r="L251">
        <v>449.02382844639499</v>
      </c>
      <c r="M251">
        <v>65.792362789399903</v>
      </c>
      <c r="N251">
        <v>705.92521954559095</v>
      </c>
      <c r="O251">
        <v>159.96395042719999</v>
      </c>
      <c r="P251">
        <v>21.2166891396</v>
      </c>
      <c r="Q251">
        <v>314.08046036640002</v>
      </c>
      <c r="R251">
        <v>1877.8165191314899</v>
      </c>
      <c r="S251">
        <v>20918.215361557399</v>
      </c>
    </row>
    <row r="252" spans="1:19" ht="15" x14ac:dyDescent="0.25">
      <c r="A252" t="s">
        <v>424</v>
      </c>
      <c r="B252">
        <v>1444.422806</v>
      </c>
      <c r="C252">
        <v>688.60717500000101</v>
      </c>
      <c r="D252">
        <v>18.359943000000001</v>
      </c>
      <c r="E252">
        <v>41.826346999999998</v>
      </c>
      <c r="F252">
        <v>163.46830499999999</v>
      </c>
      <c r="G252">
        <v>4.1384319999999999</v>
      </c>
      <c r="H252">
        <v>0.96598899999999999</v>
      </c>
      <c r="I252">
        <v>8</v>
      </c>
      <c r="J252">
        <v>25.417076000000002</v>
      </c>
      <c r="K252">
        <v>60.8080344533467</v>
      </c>
      <c r="L252">
        <v>5.3353994358000003</v>
      </c>
      <c r="M252">
        <v>12.1547364382</v>
      </c>
      <c r="N252">
        <v>120.541528107</v>
      </c>
      <c r="O252">
        <v>7.3316461312000003</v>
      </c>
      <c r="P252">
        <v>2.2838877926999999</v>
      </c>
      <c r="Q252">
        <v>25.617599999999999</v>
      </c>
      <c r="R252">
        <v>119.981307258</v>
      </c>
      <c r="S252">
        <v>1798.4769456162501</v>
      </c>
    </row>
    <row r="253" spans="1:19" ht="15" x14ac:dyDescent="0.25">
      <c r="A253" t="s">
        <v>425</v>
      </c>
      <c r="B253">
        <v>587.778684</v>
      </c>
      <c r="C253">
        <v>563.50404500000002</v>
      </c>
      <c r="D253">
        <v>3.6592899999999999</v>
      </c>
      <c r="E253">
        <v>20.585609999999999</v>
      </c>
      <c r="F253">
        <v>75.938669000000004</v>
      </c>
      <c r="G253">
        <v>5.3790420000000001</v>
      </c>
      <c r="H253">
        <v>1</v>
      </c>
      <c r="I253">
        <v>2.4838260000000001</v>
      </c>
      <c r="J253">
        <v>14.632947</v>
      </c>
      <c r="K253">
        <v>101.14397901813101</v>
      </c>
      <c r="L253">
        <v>1.063389674</v>
      </c>
      <c r="M253">
        <v>5.982178266</v>
      </c>
      <c r="N253">
        <v>55.997174520600097</v>
      </c>
      <c r="O253">
        <v>9.5295108071999994</v>
      </c>
      <c r="P253">
        <v>2.3643000000000001</v>
      </c>
      <c r="Q253">
        <v>7.9537076172000001</v>
      </c>
      <c r="R253">
        <v>69.074826313499997</v>
      </c>
      <c r="S253">
        <v>840.88775021663105</v>
      </c>
    </row>
    <row r="254" spans="1:19" ht="15" x14ac:dyDescent="0.25">
      <c r="A254" t="s">
        <v>426</v>
      </c>
      <c r="B254">
        <v>2360.9725309999999</v>
      </c>
      <c r="C254">
        <v>764.12058100000104</v>
      </c>
      <c r="D254">
        <v>11.759755</v>
      </c>
      <c r="E254">
        <v>54.718535000000003</v>
      </c>
      <c r="F254">
        <v>240.49908600000001</v>
      </c>
      <c r="G254">
        <v>7.3024399999999998</v>
      </c>
      <c r="H254">
        <v>3.6439010000000001</v>
      </c>
      <c r="I254">
        <v>14.235366000000001</v>
      </c>
      <c r="J254">
        <v>24.042683</v>
      </c>
      <c r="K254">
        <v>46.3511820836071</v>
      </c>
      <c r="L254">
        <v>3.417384803</v>
      </c>
      <c r="M254">
        <v>15.901206271</v>
      </c>
      <c r="N254">
        <v>177.34402601639999</v>
      </c>
      <c r="O254">
        <v>12.937002703999999</v>
      </c>
      <c r="P254">
        <v>8.6152751342999991</v>
      </c>
      <c r="Q254">
        <v>45.584489005199998</v>
      </c>
      <c r="R254">
        <v>113.4934851015</v>
      </c>
      <c r="S254">
        <v>2784.6165821190102</v>
      </c>
    </row>
    <row r="255" spans="1:19" ht="15" x14ac:dyDescent="0.25">
      <c r="A255" t="s">
        <v>427</v>
      </c>
      <c r="B255">
        <v>2784.5061390000001</v>
      </c>
      <c r="C255">
        <v>1046.4710480000001</v>
      </c>
      <c r="D255">
        <v>52.787280000000003</v>
      </c>
      <c r="E255">
        <v>65.133377999999993</v>
      </c>
      <c r="F255">
        <v>215.162781</v>
      </c>
      <c r="G255">
        <v>14.511521999999999</v>
      </c>
      <c r="H255">
        <v>3</v>
      </c>
      <c r="I255">
        <v>23.692122000000001</v>
      </c>
      <c r="J255">
        <v>43.310265000000001</v>
      </c>
      <c r="K255">
        <v>74.095417737149702</v>
      </c>
      <c r="L255">
        <v>15.339983567999999</v>
      </c>
      <c r="M255">
        <v>18.927759646799998</v>
      </c>
      <c r="N255">
        <v>158.66103470940001</v>
      </c>
      <c r="O255">
        <v>25.708612375200001</v>
      </c>
      <c r="P255">
        <v>7.0929000000000002</v>
      </c>
      <c r="Q255">
        <v>75.866913068399995</v>
      </c>
      <c r="R255">
        <v>204.44610593249999</v>
      </c>
      <c r="S255">
        <v>3364.6448660374499</v>
      </c>
    </row>
    <row r="256" spans="1:19" ht="15" x14ac:dyDescent="0.25">
      <c r="A256" t="s">
        <v>428</v>
      </c>
      <c r="B256">
        <v>565.64058999999997</v>
      </c>
      <c r="C256">
        <v>297.96328199999999</v>
      </c>
      <c r="D256">
        <v>1.174418</v>
      </c>
      <c r="E256">
        <v>14</v>
      </c>
      <c r="F256">
        <v>59.096511999999997</v>
      </c>
      <c r="G256">
        <v>2.7790710000000001</v>
      </c>
      <c r="H256">
        <v>1</v>
      </c>
      <c r="I256">
        <v>0</v>
      </c>
      <c r="J256">
        <v>12.639535</v>
      </c>
      <c r="K256">
        <v>29.355494138126399</v>
      </c>
      <c r="L256">
        <v>0.3412858708</v>
      </c>
      <c r="M256">
        <v>4.0683999999999996</v>
      </c>
      <c r="N256">
        <v>43.577767948800002</v>
      </c>
      <c r="O256">
        <v>4.9234021836000004</v>
      </c>
      <c r="P256">
        <v>2.3643000000000001</v>
      </c>
      <c r="Q256">
        <v>0</v>
      </c>
      <c r="R256">
        <v>59.664924967499999</v>
      </c>
      <c r="S256">
        <v>709.936165108826</v>
      </c>
    </row>
    <row r="257" spans="1:19" ht="15" x14ac:dyDescent="0.25">
      <c r="A257" t="s">
        <v>429</v>
      </c>
      <c r="B257">
        <v>1520.2858100000001</v>
      </c>
      <c r="C257">
        <v>698.96934000000101</v>
      </c>
      <c r="D257">
        <v>2.791398</v>
      </c>
      <c r="E257">
        <v>22.208932000000001</v>
      </c>
      <c r="F257">
        <v>180.56480500000001</v>
      </c>
      <c r="G257">
        <v>16.113771</v>
      </c>
      <c r="H257">
        <v>1.4090910000000001</v>
      </c>
      <c r="I257">
        <v>15.686242</v>
      </c>
      <c r="J257">
        <v>30.616778</v>
      </c>
      <c r="K257">
        <v>61.216431726564998</v>
      </c>
      <c r="L257">
        <v>0.8111802588</v>
      </c>
      <c r="M257">
        <v>6.4539156391999999</v>
      </c>
      <c r="N257">
        <v>133.14848720699999</v>
      </c>
      <c r="O257">
        <v>28.547156703599999</v>
      </c>
      <c r="P257">
        <v>3.3315138513</v>
      </c>
      <c r="Q257">
        <v>50.230484132400001</v>
      </c>
      <c r="R257">
        <v>144.52650054899999</v>
      </c>
      <c r="S257">
        <v>1948.55148006787</v>
      </c>
    </row>
    <row r="258" spans="1:19" ht="15" x14ac:dyDescent="0.25">
      <c r="A258" t="s">
        <v>430</v>
      </c>
      <c r="B258">
        <v>759.36677100000304</v>
      </c>
      <c r="C258">
        <v>230.584765</v>
      </c>
      <c r="D258">
        <v>0</v>
      </c>
      <c r="E258">
        <v>20.424721000000002</v>
      </c>
      <c r="F258">
        <v>86.604939999999999</v>
      </c>
      <c r="G258">
        <v>6.1150650000000004</v>
      </c>
      <c r="H258">
        <v>1</v>
      </c>
      <c r="I258">
        <v>4</v>
      </c>
      <c r="J258">
        <v>19.997648000000002</v>
      </c>
      <c r="K258">
        <v>13.319434309814101</v>
      </c>
      <c r="L258">
        <v>0</v>
      </c>
      <c r="M258">
        <v>5.9354239226000001</v>
      </c>
      <c r="N258">
        <v>63.862482755999999</v>
      </c>
      <c r="O258">
        <v>10.833449154</v>
      </c>
      <c r="P258">
        <v>2.3643000000000001</v>
      </c>
      <c r="Q258">
        <v>12.8088</v>
      </c>
      <c r="R258">
        <v>94.398897383999994</v>
      </c>
      <c r="S258">
        <v>962.88955852641698</v>
      </c>
    </row>
    <row r="259" spans="1:19" ht="15" x14ac:dyDescent="0.25">
      <c r="A259" t="s">
        <v>431</v>
      </c>
      <c r="B259">
        <v>1132.4128250000001</v>
      </c>
      <c r="C259">
        <v>312.125517</v>
      </c>
      <c r="D259">
        <v>1</v>
      </c>
      <c r="E259">
        <v>12.999999000000001</v>
      </c>
      <c r="F259">
        <v>64.506478999999999</v>
      </c>
      <c r="G259">
        <v>5.8663970000000001</v>
      </c>
      <c r="H259">
        <v>0</v>
      </c>
      <c r="I259">
        <v>6.1118930000000002</v>
      </c>
      <c r="J259">
        <v>9</v>
      </c>
      <c r="K259">
        <v>15.850905479635699</v>
      </c>
      <c r="L259">
        <v>0.29060000000000002</v>
      </c>
      <c r="M259">
        <v>3.7777997094</v>
      </c>
      <c r="N259">
        <v>47.567077614600002</v>
      </c>
      <c r="O259">
        <v>10.3929089252</v>
      </c>
      <c r="P259">
        <v>0</v>
      </c>
      <c r="Q259">
        <v>19.571503764599999</v>
      </c>
      <c r="R259">
        <v>42.484499999999997</v>
      </c>
      <c r="S259">
        <v>1272.3481204934401</v>
      </c>
    </row>
    <row r="260" spans="1:19" ht="15" x14ac:dyDescent="0.25">
      <c r="A260" t="s">
        <v>432</v>
      </c>
      <c r="B260">
        <v>1548.9173659999999</v>
      </c>
      <c r="C260">
        <v>791.56946900000003</v>
      </c>
      <c r="D260">
        <v>2</v>
      </c>
      <c r="E260">
        <v>49.523009000000002</v>
      </c>
      <c r="F260">
        <v>144.945539</v>
      </c>
      <c r="G260">
        <v>15.476127</v>
      </c>
      <c r="H260">
        <v>1.7318629999999999</v>
      </c>
      <c r="I260">
        <v>11.153943999999999</v>
      </c>
      <c r="J260">
        <v>19.461831</v>
      </c>
      <c r="K260">
        <v>75.751061335887698</v>
      </c>
      <c r="L260">
        <v>0.58120000000000005</v>
      </c>
      <c r="M260">
        <v>14.3913864154</v>
      </c>
      <c r="N260">
        <v>106.8828404586</v>
      </c>
      <c r="O260">
        <v>27.417506593199999</v>
      </c>
      <c r="P260">
        <v>4.0946436908999999</v>
      </c>
      <c r="Q260">
        <v>35.717159476799999</v>
      </c>
      <c r="R260">
        <v>91.869573235499999</v>
      </c>
      <c r="S260">
        <v>1905.6227372062899</v>
      </c>
    </row>
    <row r="261" spans="1:19" ht="15" x14ac:dyDescent="0.25">
      <c r="A261" t="s">
        <v>433</v>
      </c>
      <c r="B261">
        <v>2551.8780539999998</v>
      </c>
      <c r="C261">
        <v>1645.6566009999999</v>
      </c>
      <c r="D261">
        <v>223.37283400000001</v>
      </c>
      <c r="E261">
        <v>56.248626999999999</v>
      </c>
      <c r="F261">
        <v>289.55722900000001</v>
      </c>
      <c r="G261">
        <v>12</v>
      </c>
      <c r="H261">
        <v>0</v>
      </c>
      <c r="I261">
        <v>15.199992999999999</v>
      </c>
      <c r="J261">
        <v>47.017297999999997</v>
      </c>
      <c r="K261">
        <v>196.96076639229599</v>
      </c>
      <c r="L261">
        <v>64.912145560399793</v>
      </c>
      <c r="M261">
        <v>16.3458510062</v>
      </c>
      <c r="N261">
        <v>213.5195006646</v>
      </c>
      <c r="O261">
        <v>21.2592</v>
      </c>
      <c r="P261">
        <v>0</v>
      </c>
      <c r="Q261">
        <v>48.673417584600003</v>
      </c>
      <c r="R261">
        <v>221.94515520900001</v>
      </c>
      <c r="S261">
        <v>3335.4940904170999</v>
      </c>
    </row>
    <row r="262" spans="1:19" ht="15" x14ac:dyDescent="0.25">
      <c r="A262" t="s">
        <v>434</v>
      </c>
      <c r="B262">
        <v>2948.9933820000001</v>
      </c>
      <c r="C262">
        <v>1259.995148</v>
      </c>
      <c r="D262">
        <v>10.527122</v>
      </c>
      <c r="E262">
        <v>98.829459</v>
      </c>
      <c r="F262">
        <v>245.02120199999999</v>
      </c>
      <c r="G262">
        <v>13.496663</v>
      </c>
      <c r="H262">
        <v>1</v>
      </c>
      <c r="I262">
        <v>16.343686000000002</v>
      </c>
      <c r="J262">
        <v>61.184832</v>
      </c>
      <c r="K262">
        <v>101.42799287357199</v>
      </c>
      <c r="L262">
        <v>3.0591816532</v>
      </c>
      <c r="M262">
        <v>28.719840785399999</v>
      </c>
      <c r="N262">
        <v>180.67863435480001</v>
      </c>
      <c r="O262">
        <v>23.9106881708</v>
      </c>
      <c r="P262">
        <v>2.3643000000000001</v>
      </c>
      <c r="Q262">
        <v>52.335751309199999</v>
      </c>
      <c r="R262">
        <v>288.82299945599999</v>
      </c>
      <c r="S262">
        <v>3630.31277060297</v>
      </c>
    </row>
    <row r="263" spans="1:19" ht="15" x14ac:dyDescent="0.25">
      <c r="A263" t="s">
        <v>435</v>
      </c>
      <c r="B263">
        <v>1539.3185129999899</v>
      </c>
      <c r="C263">
        <v>676.59868300000005</v>
      </c>
      <c r="D263">
        <v>18.436181000000001</v>
      </c>
      <c r="E263">
        <v>43.121012999999998</v>
      </c>
      <c r="F263">
        <v>127.10070399999999</v>
      </c>
      <c r="G263">
        <v>5.1895350000000002</v>
      </c>
      <c r="H263">
        <v>1</v>
      </c>
      <c r="I263">
        <v>10.971111000000001</v>
      </c>
      <c r="J263">
        <v>28.282688</v>
      </c>
      <c r="K263">
        <v>55.626690535766798</v>
      </c>
      <c r="L263">
        <v>5.3575541985999999</v>
      </c>
      <c r="M263">
        <v>12.5309663778</v>
      </c>
      <c r="N263">
        <v>93.724059129599794</v>
      </c>
      <c r="O263">
        <v>9.1937802059999996</v>
      </c>
      <c r="P263">
        <v>2.3643000000000001</v>
      </c>
      <c r="Q263">
        <v>35.131691644199996</v>
      </c>
      <c r="R263">
        <v>133.50842870400001</v>
      </c>
      <c r="S263">
        <v>1886.75598379596</v>
      </c>
    </row>
    <row r="264" spans="1:19" ht="15" x14ac:dyDescent="0.25">
      <c r="A264" t="s">
        <v>436</v>
      </c>
      <c r="B264">
        <v>685.15960099999995</v>
      </c>
      <c r="C264">
        <v>248.41997900000001</v>
      </c>
      <c r="D264">
        <v>2.594922</v>
      </c>
      <c r="E264">
        <v>32.627259000000002</v>
      </c>
      <c r="F264">
        <v>81.239853999999994</v>
      </c>
      <c r="G264">
        <v>4.5458980000000002</v>
      </c>
      <c r="H264">
        <v>0</v>
      </c>
      <c r="I264">
        <v>6.1228509999999998</v>
      </c>
      <c r="J264">
        <v>13.835499</v>
      </c>
      <c r="K264">
        <v>17.1333864121492</v>
      </c>
      <c r="L264">
        <v>0.75408433320000001</v>
      </c>
      <c r="M264">
        <v>9.4814814653999999</v>
      </c>
      <c r="N264">
        <v>59.906268339600103</v>
      </c>
      <c r="O264">
        <v>8.0535128967999992</v>
      </c>
      <c r="P264">
        <v>0</v>
      </c>
      <c r="Q264">
        <v>19.6065934722</v>
      </c>
      <c r="R264">
        <v>65.310473029500002</v>
      </c>
      <c r="S264">
        <v>865.40540094884898</v>
      </c>
    </row>
    <row r="265" spans="1:19" ht="15" x14ac:dyDescent="0.25">
      <c r="A265" t="s">
        <v>437</v>
      </c>
      <c r="B265">
        <v>1699.485901</v>
      </c>
      <c r="C265">
        <v>871.69101999999998</v>
      </c>
      <c r="D265">
        <v>22.845424000000001</v>
      </c>
      <c r="E265">
        <v>54.998148</v>
      </c>
      <c r="F265">
        <v>134.36524499999999</v>
      </c>
      <c r="G265">
        <v>7.8899980000000003</v>
      </c>
      <c r="H265">
        <v>1</v>
      </c>
      <c r="I265">
        <v>23.729208</v>
      </c>
      <c r="J265">
        <v>34.322111999999997</v>
      </c>
      <c r="K265">
        <v>84.279610705323094</v>
      </c>
      <c r="L265">
        <v>6.6388802144000003</v>
      </c>
      <c r="M265">
        <v>15.9824618088</v>
      </c>
      <c r="N265">
        <v>99.080931662999802</v>
      </c>
      <c r="O265">
        <v>13.9779204568</v>
      </c>
      <c r="P265">
        <v>2.3643000000000001</v>
      </c>
      <c r="Q265">
        <v>75.985669857600001</v>
      </c>
      <c r="R265">
        <v>162.017529696</v>
      </c>
      <c r="S265">
        <v>2159.8132054019202</v>
      </c>
    </row>
    <row r="266" spans="1:19" ht="15" x14ac:dyDescent="0.25">
      <c r="A266" t="s">
        <v>438</v>
      </c>
      <c r="B266">
        <v>2355.5950469999998</v>
      </c>
      <c r="C266">
        <v>1088.777149</v>
      </c>
      <c r="D266">
        <v>16.484313</v>
      </c>
      <c r="E266">
        <v>37.850862999999997</v>
      </c>
      <c r="F266">
        <v>274.25195100000002</v>
      </c>
      <c r="G266">
        <v>19.398589000000001</v>
      </c>
      <c r="H266">
        <v>4.3117650000000003</v>
      </c>
      <c r="I266">
        <v>28.958718999999999</v>
      </c>
      <c r="J266">
        <v>58.790506000000001</v>
      </c>
      <c r="K266">
        <v>95.741234196962097</v>
      </c>
      <c r="L266">
        <v>4.7903413578</v>
      </c>
      <c r="M266">
        <v>10.9994607878</v>
      </c>
      <c r="N266">
        <v>202.23338866739999</v>
      </c>
      <c r="O266">
        <v>34.366540272400002</v>
      </c>
      <c r="P266">
        <v>10.1943059895</v>
      </c>
      <c r="Q266">
        <v>92.731609981800005</v>
      </c>
      <c r="R266">
        <v>277.52058357300001</v>
      </c>
      <c r="S266">
        <v>3084.17251182666</v>
      </c>
    </row>
    <row r="267" spans="1:19" ht="15" x14ac:dyDescent="0.25">
      <c r="A267" t="s">
        <v>439</v>
      </c>
      <c r="B267">
        <v>1327.8642829999999</v>
      </c>
      <c r="C267">
        <v>665.78810999999905</v>
      </c>
      <c r="D267">
        <v>5.9120140000000001</v>
      </c>
      <c r="E267">
        <v>22.567302999999999</v>
      </c>
      <c r="F267">
        <v>180.353725</v>
      </c>
      <c r="G267">
        <v>13.876619</v>
      </c>
      <c r="H267">
        <v>0</v>
      </c>
      <c r="I267">
        <v>8.5322110000000002</v>
      </c>
      <c r="J267">
        <v>22.981763999999998</v>
      </c>
      <c r="K267">
        <v>62.368357257678298</v>
      </c>
      <c r="L267">
        <v>1.7180312684000001</v>
      </c>
      <c r="M267">
        <v>6.5580582518000003</v>
      </c>
      <c r="N267">
        <v>132.992836815</v>
      </c>
      <c r="O267">
        <v>24.583818220400001</v>
      </c>
      <c r="P267">
        <v>0</v>
      </c>
      <c r="Q267">
        <v>27.321846064199999</v>
      </c>
      <c r="R267">
        <v>108.485416962</v>
      </c>
      <c r="S267">
        <v>1691.8926478394801</v>
      </c>
    </row>
    <row r="268" spans="1:19" ht="15" x14ac:dyDescent="0.25">
      <c r="A268" t="s">
        <v>440</v>
      </c>
      <c r="B268">
        <v>1295.4054759999999</v>
      </c>
      <c r="C268">
        <v>565.76228400000002</v>
      </c>
      <c r="D268">
        <v>1.8074349999999999</v>
      </c>
      <c r="E268">
        <v>32.365639000000002</v>
      </c>
      <c r="F268">
        <v>117.09572300000001</v>
      </c>
      <c r="G268">
        <v>11.787699</v>
      </c>
      <c r="H268">
        <v>1</v>
      </c>
      <c r="I268">
        <v>7.9401359999999999</v>
      </c>
      <c r="J268">
        <v>24.902158</v>
      </c>
      <c r="K268">
        <v>46.333783918536</v>
      </c>
      <c r="L268">
        <v>0.52524061099999997</v>
      </c>
      <c r="M268">
        <v>9.4054546933999994</v>
      </c>
      <c r="N268">
        <v>86.346386140199897</v>
      </c>
      <c r="O268">
        <v>20.883087548399999</v>
      </c>
      <c r="P268">
        <v>2.3643000000000001</v>
      </c>
      <c r="Q268">
        <v>25.4259034992</v>
      </c>
      <c r="R268">
        <v>117.55063683900001</v>
      </c>
      <c r="S268">
        <v>1604.2402692497401</v>
      </c>
    </row>
    <row r="269" spans="1:19" ht="15" x14ac:dyDescent="0.25">
      <c r="A269" t="s">
        <v>441</v>
      </c>
      <c r="B269">
        <v>633.55886399999997</v>
      </c>
      <c r="C269">
        <v>363.01645100000002</v>
      </c>
      <c r="D269">
        <v>4</v>
      </c>
      <c r="E269">
        <v>16.807480000000002</v>
      </c>
      <c r="F269">
        <v>94.396050000000002</v>
      </c>
      <c r="G269">
        <v>13.288055</v>
      </c>
      <c r="H269">
        <v>1</v>
      </c>
      <c r="I269">
        <v>4</v>
      </c>
      <c r="J269">
        <v>2.90063</v>
      </c>
      <c r="K269">
        <v>39.253751189051101</v>
      </c>
      <c r="L269">
        <v>1.1624000000000001</v>
      </c>
      <c r="M269">
        <v>4.8842536880000003</v>
      </c>
      <c r="N269">
        <v>69.607647270000001</v>
      </c>
      <c r="O269">
        <v>23.541118237999999</v>
      </c>
      <c r="P269">
        <v>2.3643000000000001</v>
      </c>
      <c r="Q269">
        <v>12.8088</v>
      </c>
      <c r="R269">
        <v>13.692423914999999</v>
      </c>
      <c r="S269">
        <v>800.87355830005095</v>
      </c>
    </row>
    <row r="270" spans="1:19" ht="15" x14ac:dyDescent="0.25">
      <c r="A270" t="s">
        <v>442</v>
      </c>
      <c r="B270">
        <v>2680.2715550000098</v>
      </c>
      <c r="C270">
        <v>1352.07565</v>
      </c>
      <c r="D270">
        <v>16.822890999999998</v>
      </c>
      <c r="E270">
        <v>48.060904000000001</v>
      </c>
      <c r="F270">
        <v>352.29356999999999</v>
      </c>
      <c r="G270">
        <v>27.467780000000001</v>
      </c>
      <c r="H270">
        <v>0</v>
      </c>
      <c r="I270">
        <v>32.482334000000002</v>
      </c>
      <c r="J270">
        <v>45.721632999999997</v>
      </c>
      <c r="K270">
        <v>130.04167509550399</v>
      </c>
      <c r="L270">
        <v>4.8887321245999997</v>
      </c>
      <c r="M270">
        <v>13.966498702399999</v>
      </c>
      <c r="N270">
        <v>259.78127851800002</v>
      </c>
      <c r="O270">
        <v>48.661919048000001</v>
      </c>
      <c r="P270">
        <v>0</v>
      </c>
      <c r="Q270">
        <v>104.01492993479999</v>
      </c>
      <c r="R270">
        <v>215.82896857649999</v>
      </c>
      <c r="S270">
        <v>3457.4555569998101</v>
      </c>
    </row>
    <row r="271" spans="1:19" ht="15" x14ac:dyDescent="0.25">
      <c r="A271" t="s">
        <v>443</v>
      </c>
      <c r="B271">
        <v>7685.0894439999101</v>
      </c>
      <c r="C271">
        <v>3395.9762379999902</v>
      </c>
      <c r="D271">
        <v>159.04652100000001</v>
      </c>
      <c r="E271">
        <v>168.72422399999999</v>
      </c>
      <c r="F271">
        <v>658.77648699999997</v>
      </c>
      <c r="G271">
        <v>61.573445999999997</v>
      </c>
      <c r="H271">
        <v>3.311734</v>
      </c>
      <c r="I271">
        <v>63.279572000000002</v>
      </c>
      <c r="J271">
        <v>204.39374699999999</v>
      </c>
      <c r="K271">
        <v>282.855669421926</v>
      </c>
      <c r="L271">
        <v>46.218919002600003</v>
      </c>
      <c r="M271">
        <v>49.031259494399897</v>
      </c>
      <c r="N271">
        <v>485.78178151379501</v>
      </c>
      <c r="O271">
        <v>109.0835169336</v>
      </c>
      <c r="P271">
        <v>7.8299326962000002</v>
      </c>
      <c r="Q271">
        <v>202.6338454584</v>
      </c>
      <c r="R271">
        <v>964.84068271350202</v>
      </c>
      <c r="S271">
        <v>9833.3650512343302</v>
      </c>
    </row>
    <row r="272" spans="1:19" ht="15" x14ac:dyDescent="0.25">
      <c r="A272" t="s">
        <v>444</v>
      </c>
      <c r="B272">
        <v>935.52644399999997</v>
      </c>
      <c r="C272">
        <v>392.518282</v>
      </c>
      <c r="D272">
        <v>0.59159700000000004</v>
      </c>
      <c r="E272">
        <v>13.529068000000001</v>
      </c>
      <c r="F272">
        <v>87.966714999999994</v>
      </c>
      <c r="G272">
        <v>3.3673630000000001</v>
      </c>
      <c r="H272">
        <v>1</v>
      </c>
      <c r="I272">
        <v>2.261628</v>
      </c>
      <c r="J272">
        <v>21.029409999999999</v>
      </c>
      <c r="K272">
        <v>30.6837948645781</v>
      </c>
      <c r="L272">
        <v>0.17191808820000001</v>
      </c>
      <c r="M272">
        <v>3.9315471608000001</v>
      </c>
      <c r="N272">
        <v>64.866655641000094</v>
      </c>
      <c r="O272">
        <v>5.9656202907999996</v>
      </c>
      <c r="P272">
        <v>2.3643000000000001</v>
      </c>
      <c r="Q272">
        <v>7.2421851816</v>
      </c>
      <c r="R272">
        <v>99.269329905000006</v>
      </c>
      <c r="S272">
        <v>1150.0217951319801</v>
      </c>
    </row>
    <row r="273" spans="1:19" ht="15" x14ac:dyDescent="0.25">
      <c r="A273" t="s">
        <v>445</v>
      </c>
      <c r="B273">
        <v>1092.0330819999999</v>
      </c>
      <c r="C273">
        <v>552.31123300000104</v>
      </c>
      <c r="D273">
        <v>7.9645400000000004</v>
      </c>
      <c r="E273">
        <v>32.310468999999998</v>
      </c>
      <c r="F273">
        <v>80.210617999999997</v>
      </c>
      <c r="G273">
        <v>11.937476</v>
      </c>
      <c r="H273">
        <v>0.56512499999999999</v>
      </c>
      <c r="I273">
        <v>11.72472</v>
      </c>
      <c r="J273">
        <v>26.075046</v>
      </c>
      <c r="K273">
        <v>53.303041001488801</v>
      </c>
      <c r="L273">
        <v>2.3144953240000001</v>
      </c>
      <c r="M273">
        <v>9.3894222914000007</v>
      </c>
      <c r="N273">
        <v>59.147309713200002</v>
      </c>
      <c r="O273">
        <v>21.1484324816</v>
      </c>
      <c r="P273">
        <v>1.3361250375</v>
      </c>
      <c r="Q273">
        <v>37.544898384</v>
      </c>
      <c r="R273">
        <v>123.08725464299999</v>
      </c>
      <c r="S273">
        <v>1399.3040608761901</v>
      </c>
    </row>
    <row r="274" spans="1:19" ht="15" x14ac:dyDescent="0.25">
      <c r="A274" t="s">
        <v>446</v>
      </c>
      <c r="B274">
        <v>1631.038624</v>
      </c>
      <c r="C274">
        <v>496.26711799999998</v>
      </c>
      <c r="D274">
        <v>3.3297680000000001</v>
      </c>
      <c r="E274">
        <v>48.753121999999998</v>
      </c>
      <c r="F274">
        <v>148.47837000000001</v>
      </c>
      <c r="G274">
        <v>9.395607</v>
      </c>
      <c r="H274">
        <v>4.1182559999999997</v>
      </c>
      <c r="I274">
        <v>6.8372099999999998</v>
      </c>
      <c r="J274">
        <v>19.083091</v>
      </c>
      <c r="K274">
        <v>28.3334111050141</v>
      </c>
      <c r="L274">
        <v>0.96763058079999997</v>
      </c>
      <c r="M274">
        <v>14.1676572532</v>
      </c>
      <c r="N274">
        <v>109.48795003799999</v>
      </c>
      <c r="O274">
        <v>16.645257361199999</v>
      </c>
      <c r="P274">
        <v>9.7367926608000008</v>
      </c>
      <c r="Q274">
        <v>21.894113862000001</v>
      </c>
      <c r="R274">
        <v>90.081731065499994</v>
      </c>
      <c r="S274">
        <v>1922.35316792651</v>
      </c>
    </row>
    <row r="275" spans="1:19" ht="15" x14ac:dyDescent="0.25">
      <c r="A275" t="s">
        <v>447</v>
      </c>
      <c r="B275">
        <v>1116.079757</v>
      </c>
      <c r="C275">
        <v>653.944175000001</v>
      </c>
      <c r="D275">
        <v>1</v>
      </c>
      <c r="E275">
        <v>55.511203999999999</v>
      </c>
      <c r="F275">
        <v>174.020735</v>
      </c>
      <c r="G275">
        <v>8.1069709999999997</v>
      </c>
      <c r="H275">
        <v>0</v>
      </c>
      <c r="I275">
        <v>3.25</v>
      </c>
      <c r="J275">
        <v>15.946211</v>
      </c>
      <c r="K275">
        <v>70.683728335170997</v>
      </c>
      <c r="L275">
        <v>0.29060000000000002</v>
      </c>
      <c r="M275">
        <v>16.131555882400001</v>
      </c>
      <c r="N275">
        <v>128.322889989</v>
      </c>
      <c r="O275">
        <v>14.3623098236</v>
      </c>
      <c r="P275">
        <v>0</v>
      </c>
      <c r="Q275">
        <v>10.40715</v>
      </c>
      <c r="R275">
        <v>75.274089025500004</v>
      </c>
      <c r="S275">
        <v>1431.5520800556701</v>
      </c>
    </row>
    <row r="276" spans="1:19" ht="15" x14ac:dyDescent="0.25">
      <c r="A276" t="s">
        <v>448</v>
      </c>
      <c r="B276">
        <v>1664.9487859999999</v>
      </c>
      <c r="C276">
        <v>832.148955</v>
      </c>
      <c r="D276">
        <v>2</v>
      </c>
      <c r="E276">
        <v>30.637066000000001</v>
      </c>
      <c r="F276">
        <v>178.15379100000001</v>
      </c>
      <c r="G276">
        <v>4.2511169999999998</v>
      </c>
      <c r="H276">
        <v>2</v>
      </c>
      <c r="I276">
        <v>4.1554489999999999</v>
      </c>
      <c r="J276">
        <v>18.991956999999999</v>
      </c>
      <c r="K276">
        <v>77.181770958677404</v>
      </c>
      <c r="L276">
        <v>0.58120000000000005</v>
      </c>
      <c r="M276">
        <v>8.9031313795999996</v>
      </c>
      <c r="N276">
        <v>131.3706054834</v>
      </c>
      <c r="O276">
        <v>7.5312788772000001</v>
      </c>
      <c r="P276">
        <v>4.7286000000000001</v>
      </c>
      <c r="Q276">
        <v>13.306578787799999</v>
      </c>
      <c r="R276">
        <v>89.651533018500004</v>
      </c>
      <c r="S276">
        <v>1998.2034845051801</v>
      </c>
    </row>
    <row r="277" spans="1:19" ht="15" x14ac:dyDescent="0.25">
      <c r="A277" t="s">
        <v>449</v>
      </c>
      <c r="B277">
        <v>1110.6090409999999</v>
      </c>
      <c r="C277">
        <v>447.02272599999998</v>
      </c>
      <c r="D277">
        <v>0</v>
      </c>
      <c r="E277">
        <v>19.011735000000002</v>
      </c>
      <c r="F277">
        <v>93.653407000000001</v>
      </c>
      <c r="G277">
        <v>1.5108299999999999</v>
      </c>
      <c r="H277">
        <v>2</v>
      </c>
      <c r="I277">
        <v>4</v>
      </c>
      <c r="J277">
        <v>19.331679000000001</v>
      </c>
      <c r="K277">
        <v>33.5568679707253</v>
      </c>
      <c r="L277">
        <v>0</v>
      </c>
      <c r="M277">
        <v>5.5248101910000003</v>
      </c>
      <c r="N277">
        <v>69.060022321800005</v>
      </c>
      <c r="O277">
        <v>2.6765864279999998</v>
      </c>
      <c r="P277">
        <v>4.7286000000000001</v>
      </c>
      <c r="Q277">
        <v>12.8088</v>
      </c>
      <c r="R277">
        <v>91.255190719500007</v>
      </c>
      <c r="S277">
        <v>1330.2199186310299</v>
      </c>
    </row>
    <row r="278" spans="1:19" ht="15" x14ac:dyDescent="0.25">
      <c r="A278" t="s">
        <v>450</v>
      </c>
      <c r="B278">
        <v>793.85064599999998</v>
      </c>
      <c r="C278">
        <v>767.48560199999997</v>
      </c>
      <c r="D278">
        <v>1</v>
      </c>
      <c r="E278">
        <v>16.609186000000001</v>
      </c>
      <c r="F278">
        <v>91.994461000000001</v>
      </c>
      <c r="G278">
        <v>6</v>
      </c>
      <c r="H278">
        <v>1</v>
      </c>
      <c r="I278">
        <v>6.3377230000000004</v>
      </c>
      <c r="J278">
        <v>11.295838</v>
      </c>
      <c r="K278">
        <v>138.264172430266</v>
      </c>
      <c r="L278">
        <v>0.29060000000000002</v>
      </c>
      <c r="M278">
        <v>4.8266294515999997</v>
      </c>
      <c r="N278">
        <v>67.836715541399997</v>
      </c>
      <c r="O278">
        <v>10.6296</v>
      </c>
      <c r="P278">
        <v>2.3643000000000001</v>
      </c>
      <c r="Q278">
        <v>20.294656590599999</v>
      </c>
      <c r="R278">
        <v>53.322003279</v>
      </c>
      <c r="S278">
        <v>1091.6793232928701</v>
      </c>
    </row>
    <row r="279" spans="1:19" ht="15" x14ac:dyDescent="0.25">
      <c r="A279" t="s">
        <v>451</v>
      </c>
      <c r="B279">
        <v>987.02320199999895</v>
      </c>
      <c r="C279">
        <v>400.89998600000001</v>
      </c>
      <c r="D279">
        <v>2.8861189999999999</v>
      </c>
      <c r="E279">
        <v>23</v>
      </c>
      <c r="F279">
        <v>66.350157999999993</v>
      </c>
      <c r="G279">
        <v>2.9523640000000002</v>
      </c>
      <c r="H279">
        <v>0</v>
      </c>
      <c r="I279">
        <v>4.280125</v>
      </c>
      <c r="J279">
        <v>15</v>
      </c>
      <c r="K279">
        <v>30.182263553806202</v>
      </c>
      <c r="L279">
        <v>0.83870618139999997</v>
      </c>
      <c r="M279">
        <v>6.6837999999999997</v>
      </c>
      <c r="N279">
        <v>48.926606509199999</v>
      </c>
      <c r="O279">
        <v>5.2304080623999996</v>
      </c>
      <c r="P279">
        <v>0</v>
      </c>
      <c r="Q279">
        <v>13.705816275</v>
      </c>
      <c r="R279">
        <v>70.807500000000005</v>
      </c>
      <c r="S279">
        <v>1163.39830258181</v>
      </c>
    </row>
    <row r="280" spans="1:19" ht="15" x14ac:dyDescent="0.25">
      <c r="A280" t="s">
        <v>452</v>
      </c>
      <c r="B280">
        <v>1206.0998030000001</v>
      </c>
      <c r="C280">
        <v>696.96618599999999</v>
      </c>
      <c r="D280">
        <v>0</v>
      </c>
      <c r="E280">
        <v>28.688856999999999</v>
      </c>
      <c r="F280">
        <v>100.569222</v>
      </c>
      <c r="G280">
        <v>12.184164000000001</v>
      </c>
      <c r="H280">
        <v>1</v>
      </c>
      <c r="I280">
        <v>3.3592810000000002</v>
      </c>
      <c r="J280">
        <v>24.310040999999998</v>
      </c>
      <c r="K280">
        <v>76.316253239601807</v>
      </c>
      <c r="L280">
        <v>0</v>
      </c>
      <c r="M280">
        <v>8.3369818442000092</v>
      </c>
      <c r="N280">
        <v>74.159744302799993</v>
      </c>
      <c r="O280">
        <v>21.585464942400002</v>
      </c>
      <c r="P280">
        <v>2.3643000000000001</v>
      </c>
      <c r="Q280">
        <v>10.7570896182</v>
      </c>
      <c r="R280">
        <v>114.7555485405</v>
      </c>
      <c r="S280">
        <v>1514.3751854877</v>
      </c>
    </row>
    <row r="281" spans="1:19" ht="15" x14ac:dyDescent="0.25">
      <c r="A281" t="s">
        <v>453</v>
      </c>
      <c r="B281">
        <v>1580.7272889999999</v>
      </c>
      <c r="C281">
        <v>894.28728100000001</v>
      </c>
      <c r="D281">
        <v>0</v>
      </c>
      <c r="E281">
        <v>45.066741999999998</v>
      </c>
      <c r="F281">
        <v>142.13749799999999</v>
      </c>
      <c r="G281">
        <v>8.5842770000000002</v>
      </c>
      <c r="H281">
        <v>2</v>
      </c>
      <c r="I281">
        <v>6.4484969999999997</v>
      </c>
      <c r="J281">
        <v>24.665253</v>
      </c>
      <c r="K281">
        <v>94.771668807825804</v>
      </c>
      <c r="L281">
        <v>0</v>
      </c>
      <c r="M281">
        <v>13.0963952252</v>
      </c>
      <c r="N281">
        <v>104.81219102519999</v>
      </c>
      <c r="O281">
        <v>15.207905133200001</v>
      </c>
      <c r="P281">
        <v>4.7286000000000001</v>
      </c>
      <c r="Q281">
        <v>20.649377093399998</v>
      </c>
      <c r="R281">
        <v>116.4323267865</v>
      </c>
      <c r="S281">
        <v>1950.4257530713301</v>
      </c>
    </row>
    <row r="282" spans="1:19" ht="15" x14ac:dyDescent="0.25">
      <c r="A282" t="s">
        <v>454</v>
      </c>
      <c r="B282">
        <v>648.94218999999998</v>
      </c>
      <c r="C282">
        <v>300.86988200000002</v>
      </c>
      <c r="D282">
        <v>0</v>
      </c>
      <c r="E282">
        <v>17.525459000000001</v>
      </c>
      <c r="F282">
        <v>52.772697000000001</v>
      </c>
      <c r="G282">
        <v>2.0596719999999999</v>
      </c>
      <c r="H282">
        <v>1</v>
      </c>
      <c r="I282">
        <v>3</v>
      </c>
      <c r="J282">
        <v>11.564294</v>
      </c>
      <c r="K282">
        <v>25.836738030303199</v>
      </c>
      <c r="L282">
        <v>0</v>
      </c>
      <c r="M282">
        <v>5.0928983853999998</v>
      </c>
      <c r="N282">
        <v>38.914586767800003</v>
      </c>
      <c r="O282">
        <v>3.6489149152000002</v>
      </c>
      <c r="P282">
        <v>2.3643000000000001</v>
      </c>
      <c r="Q282">
        <v>9.6066000000000003</v>
      </c>
      <c r="R282">
        <v>54.589249827000003</v>
      </c>
      <c r="S282">
        <v>788.99547792570297</v>
      </c>
    </row>
    <row r="283" spans="1:19" ht="15" x14ac:dyDescent="0.25">
      <c r="A283" t="s">
        <v>455</v>
      </c>
      <c r="B283">
        <v>886.40223699999797</v>
      </c>
      <c r="C283">
        <v>291.44924300000002</v>
      </c>
      <c r="D283">
        <v>1</v>
      </c>
      <c r="E283">
        <v>23.486021999999998</v>
      </c>
      <c r="F283">
        <v>98.175297</v>
      </c>
      <c r="G283">
        <v>3</v>
      </c>
      <c r="H283">
        <v>0</v>
      </c>
      <c r="I283">
        <v>6.2549970000000004</v>
      </c>
      <c r="J283">
        <v>8.9714279999999995</v>
      </c>
      <c r="K283">
        <v>17.678836289304101</v>
      </c>
      <c r="L283">
        <v>0.29060000000000002</v>
      </c>
      <c r="M283">
        <v>6.8250379931999996</v>
      </c>
      <c r="N283">
        <v>72.394464007799996</v>
      </c>
      <c r="O283">
        <v>5.3148</v>
      </c>
      <c r="P283">
        <v>0</v>
      </c>
      <c r="Q283">
        <v>20.029751393400002</v>
      </c>
      <c r="R283">
        <v>42.349625873999997</v>
      </c>
      <c r="S283">
        <v>1051.2853525577</v>
      </c>
    </row>
    <row r="284" spans="1:19" ht="15" x14ac:dyDescent="0.25">
      <c r="A284" t="s">
        <v>456</v>
      </c>
      <c r="B284">
        <v>1049.9182599999999</v>
      </c>
      <c r="C284">
        <v>498.11291599999998</v>
      </c>
      <c r="D284">
        <v>1</v>
      </c>
      <c r="E284">
        <v>23.755502</v>
      </c>
      <c r="F284">
        <v>96.215012000000002</v>
      </c>
      <c r="G284">
        <v>8.0388500000000001</v>
      </c>
      <c r="H284">
        <v>0</v>
      </c>
      <c r="I284">
        <v>7</v>
      </c>
      <c r="J284">
        <v>24.933807000000002</v>
      </c>
      <c r="K284">
        <v>44.589706619388302</v>
      </c>
      <c r="L284">
        <v>0.29060000000000002</v>
      </c>
      <c r="M284">
        <v>6.9033488812000003</v>
      </c>
      <c r="N284">
        <v>70.948949848799998</v>
      </c>
      <c r="O284">
        <v>14.24162666</v>
      </c>
      <c r="P284">
        <v>0</v>
      </c>
      <c r="Q284">
        <v>22.415400000000002</v>
      </c>
      <c r="R284">
        <v>117.7000359435</v>
      </c>
      <c r="S284">
        <v>1327.00792795289</v>
      </c>
    </row>
    <row r="285" spans="1:19" ht="15" x14ac:dyDescent="0.25">
      <c r="A285" t="s">
        <v>457</v>
      </c>
      <c r="B285">
        <v>770.59672</v>
      </c>
      <c r="C285">
        <v>267.003919</v>
      </c>
      <c r="D285">
        <v>4</v>
      </c>
      <c r="E285">
        <v>15.664269000000001</v>
      </c>
      <c r="F285">
        <v>53.473680999999999</v>
      </c>
      <c r="G285">
        <v>4.6272209999999996</v>
      </c>
      <c r="H285">
        <v>1</v>
      </c>
      <c r="I285">
        <v>2</v>
      </c>
      <c r="J285">
        <v>13.299167000000001</v>
      </c>
      <c r="K285">
        <v>16.9026359421024</v>
      </c>
      <c r="L285">
        <v>1.1624000000000001</v>
      </c>
      <c r="M285">
        <v>4.5520365714000004</v>
      </c>
      <c r="N285">
        <v>39.431492369399997</v>
      </c>
      <c r="O285">
        <v>8.1975847236000003</v>
      </c>
      <c r="P285">
        <v>2.3643000000000001</v>
      </c>
      <c r="Q285">
        <v>6.4043999999999999</v>
      </c>
      <c r="R285">
        <v>62.778717823500003</v>
      </c>
      <c r="S285">
        <v>912.39028743000301</v>
      </c>
    </row>
    <row r="286" spans="1:19" ht="15" x14ac:dyDescent="0.25">
      <c r="A286" t="s">
        <v>458</v>
      </c>
      <c r="B286">
        <v>1024.741213</v>
      </c>
      <c r="C286">
        <v>144.484163</v>
      </c>
      <c r="D286">
        <v>10.5</v>
      </c>
      <c r="E286">
        <v>39.017240999999999</v>
      </c>
      <c r="F286">
        <v>60</v>
      </c>
      <c r="G286">
        <v>6.9663820000000003</v>
      </c>
      <c r="H286">
        <v>0</v>
      </c>
      <c r="I286">
        <v>6.4661869999999997</v>
      </c>
      <c r="J286">
        <v>19.525535000000001</v>
      </c>
      <c r="K286">
        <v>3.9240312684862002</v>
      </c>
      <c r="L286">
        <v>3.0512999999999999</v>
      </c>
      <c r="M286">
        <v>11.3384102346</v>
      </c>
      <c r="N286">
        <v>44.244</v>
      </c>
      <c r="O286">
        <v>12.341642351200001</v>
      </c>
      <c r="P286">
        <v>0</v>
      </c>
      <c r="Q286">
        <v>20.7060240114</v>
      </c>
      <c r="R286">
        <v>92.170287967500002</v>
      </c>
      <c r="S286">
        <v>1212.51690883319</v>
      </c>
    </row>
    <row r="287" spans="1:19" ht="15" x14ac:dyDescent="0.25">
      <c r="A287" t="s">
        <v>459</v>
      </c>
      <c r="B287">
        <v>3315.3856300000002</v>
      </c>
      <c r="C287">
        <v>839.12402499999996</v>
      </c>
      <c r="D287">
        <v>36.258676999999999</v>
      </c>
      <c r="E287">
        <v>86.989626999999999</v>
      </c>
      <c r="F287">
        <v>346.916315</v>
      </c>
      <c r="G287">
        <v>18.534606</v>
      </c>
      <c r="H287">
        <v>1.0712569999999999</v>
      </c>
      <c r="I287">
        <v>16.487860999999999</v>
      </c>
      <c r="J287">
        <v>93.471362999999997</v>
      </c>
      <c r="K287">
        <v>40.504180384621797</v>
      </c>
      <c r="L287">
        <v>10.5367715362</v>
      </c>
      <c r="M287">
        <v>25.279185606199999</v>
      </c>
      <c r="N287">
        <v>255.81609068100099</v>
      </c>
      <c r="O287">
        <v>32.835907989600003</v>
      </c>
      <c r="P287">
        <v>2.5327729251000002</v>
      </c>
      <c r="Q287">
        <v>52.797428494199998</v>
      </c>
      <c r="R287">
        <v>441.23156904149999</v>
      </c>
      <c r="S287">
        <v>4176.9195366584199</v>
      </c>
    </row>
    <row r="288" spans="1:19" ht="15" x14ac:dyDescent="0.25">
      <c r="A288" t="s">
        <v>460</v>
      </c>
      <c r="B288">
        <v>1986.122762</v>
      </c>
      <c r="C288">
        <v>222.620409</v>
      </c>
      <c r="D288">
        <v>35.250753000000003</v>
      </c>
      <c r="E288">
        <v>30.880952000000001</v>
      </c>
      <c r="F288">
        <v>160.98775699999999</v>
      </c>
      <c r="G288">
        <v>7.0161369999999996</v>
      </c>
      <c r="H288">
        <v>0</v>
      </c>
      <c r="I288">
        <v>26.238285000000001</v>
      </c>
      <c r="J288">
        <v>54.281525000000002</v>
      </c>
      <c r="K288">
        <v>4.8527238705657103</v>
      </c>
      <c r="L288">
        <v>10.2438688218</v>
      </c>
      <c r="M288">
        <v>8.9740046511999996</v>
      </c>
      <c r="N288">
        <v>118.7123720118</v>
      </c>
      <c r="O288">
        <v>12.429788309199999</v>
      </c>
      <c r="P288">
        <v>0</v>
      </c>
      <c r="Q288">
        <v>84.020236226999998</v>
      </c>
      <c r="R288">
        <v>256.23593876249998</v>
      </c>
      <c r="S288">
        <v>2481.5916946540601</v>
      </c>
    </row>
    <row r="289" spans="1:19" ht="15" x14ac:dyDescent="0.25">
      <c r="A289" t="s">
        <v>461</v>
      </c>
      <c r="B289">
        <v>789.68420400000002</v>
      </c>
      <c r="C289">
        <v>535.79683</v>
      </c>
      <c r="D289">
        <v>14.610051</v>
      </c>
      <c r="E289">
        <v>2.4527359999999998</v>
      </c>
      <c r="F289">
        <v>78.519902999999999</v>
      </c>
      <c r="G289">
        <v>5.7761189999999996</v>
      </c>
      <c r="H289">
        <v>0.70646799999999998</v>
      </c>
      <c r="I289">
        <v>6.8706469999999999</v>
      </c>
      <c r="J289">
        <v>16.253731999999999</v>
      </c>
      <c r="K289">
        <v>67.765476021002499</v>
      </c>
      <c r="L289">
        <v>4.2456808205999996</v>
      </c>
      <c r="M289">
        <v>0.71276508159999996</v>
      </c>
      <c r="N289">
        <v>57.900576472200001</v>
      </c>
      <c r="O289">
        <v>10.232972420399999</v>
      </c>
      <c r="P289">
        <v>1.6703022923999999</v>
      </c>
      <c r="Q289">
        <v>22.0011858234</v>
      </c>
      <c r="R289">
        <v>76.725741905999996</v>
      </c>
      <c r="S289">
        <v>1030.9389048375999</v>
      </c>
    </row>
    <row r="290" spans="1:19" ht="15" x14ac:dyDescent="0.25">
      <c r="A290" t="s">
        <v>462</v>
      </c>
      <c r="B290">
        <v>4559.5880859999997</v>
      </c>
      <c r="C290">
        <v>769.41904799999998</v>
      </c>
      <c r="D290">
        <v>122.757698</v>
      </c>
      <c r="E290">
        <v>30.538882000000001</v>
      </c>
      <c r="F290">
        <v>271.75359200000003</v>
      </c>
      <c r="G290">
        <v>34.587218999999997</v>
      </c>
      <c r="H290">
        <v>0</v>
      </c>
      <c r="I290">
        <v>19.522988999999999</v>
      </c>
      <c r="J290">
        <v>95.629785999999996</v>
      </c>
      <c r="K290">
        <v>24.8097095289415</v>
      </c>
      <c r="L290">
        <v>35.673387038800001</v>
      </c>
      <c r="M290">
        <v>8.8745991092000001</v>
      </c>
      <c r="N290">
        <v>200.3910987408</v>
      </c>
      <c r="O290">
        <v>61.274717180400003</v>
      </c>
      <c r="P290">
        <v>0</v>
      </c>
      <c r="Q290">
        <v>62.516515375799997</v>
      </c>
      <c r="R290">
        <v>451.420404813</v>
      </c>
      <c r="S290">
        <v>5404.5485177869396</v>
      </c>
    </row>
    <row r="291" spans="1:19" ht="15" x14ac:dyDescent="0.25">
      <c r="A291" t="s">
        <v>463</v>
      </c>
      <c r="B291">
        <v>794.56482900000003</v>
      </c>
      <c r="C291">
        <v>316.14078000000001</v>
      </c>
      <c r="D291">
        <v>1</v>
      </c>
      <c r="E291">
        <v>18.116707000000002</v>
      </c>
      <c r="F291">
        <v>53.865572999999998</v>
      </c>
      <c r="G291">
        <v>7.8071929999999998</v>
      </c>
      <c r="H291">
        <v>0</v>
      </c>
      <c r="I291">
        <v>2.6866050000000001</v>
      </c>
      <c r="J291">
        <v>5</v>
      </c>
      <c r="K291">
        <v>23.2258740221693</v>
      </c>
      <c r="L291">
        <v>0.29060000000000002</v>
      </c>
      <c r="M291">
        <v>5.2647150541999999</v>
      </c>
      <c r="N291">
        <v>39.720473530200003</v>
      </c>
      <c r="O291">
        <v>13.831223118800001</v>
      </c>
      <c r="P291">
        <v>0</v>
      </c>
      <c r="Q291">
        <v>8.6030465310000004</v>
      </c>
      <c r="R291">
        <v>23.602499999999999</v>
      </c>
      <c r="S291">
        <v>909.10326125636902</v>
      </c>
    </row>
    <row r="292" spans="1:19" ht="15" x14ac:dyDescent="0.25">
      <c r="A292" t="s">
        <v>464</v>
      </c>
      <c r="B292">
        <v>1097.8157309999999</v>
      </c>
      <c r="C292">
        <v>367.633825</v>
      </c>
      <c r="D292">
        <v>3</v>
      </c>
      <c r="E292">
        <v>14.86</v>
      </c>
      <c r="F292">
        <v>59.189332999999998</v>
      </c>
      <c r="G292">
        <v>6</v>
      </c>
      <c r="H292">
        <v>0.96356399999999998</v>
      </c>
      <c r="I292">
        <v>7</v>
      </c>
      <c r="J292">
        <v>14.757299</v>
      </c>
      <c r="K292">
        <v>23.059824577748898</v>
      </c>
      <c r="L292">
        <v>0.87180000000000002</v>
      </c>
      <c r="M292">
        <v>4.3183160000000003</v>
      </c>
      <c r="N292">
        <v>43.646214154200003</v>
      </c>
      <c r="O292">
        <v>10.6296</v>
      </c>
      <c r="P292">
        <v>2.2781543651999998</v>
      </c>
      <c r="Q292">
        <v>22.415400000000002</v>
      </c>
      <c r="R292">
        <v>69.661829929500001</v>
      </c>
      <c r="S292">
        <v>1274.69687002665</v>
      </c>
    </row>
    <row r="293" spans="1:19" ht="15" x14ac:dyDescent="0.25">
      <c r="A293" t="s">
        <v>465</v>
      </c>
      <c r="B293">
        <v>492.288265999999</v>
      </c>
      <c r="C293">
        <v>159.96003099999999</v>
      </c>
      <c r="D293">
        <v>0.87</v>
      </c>
      <c r="E293">
        <v>14.481350000000001</v>
      </c>
      <c r="F293">
        <v>33.904463</v>
      </c>
      <c r="G293">
        <v>5.4296139999999999</v>
      </c>
      <c r="H293">
        <v>0</v>
      </c>
      <c r="I293">
        <v>2.56717</v>
      </c>
      <c r="J293">
        <v>0.78569800000000001</v>
      </c>
      <c r="K293">
        <v>9.7025985426660402</v>
      </c>
      <c r="L293">
        <v>0.25282199999999999</v>
      </c>
      <c r="M293">
        <v>4.2082803100000001</v>
      </c>
      <c r="N293">
        <v>25.001151016200001</v>
      </c>
      <c r="O293">
        <v>9.6191041623999993</v>
      </c>
      <c r="P293">
        <v>0</v>
      </c>
      <c r="Q293">
        <v>8.2205917740000007</v>
      </c>
      <c r="R293">
        <v>3.7088874089999999</v>
      </c>
      <c r="S293">
        <v>553.00170121426504</v>
      </c>
    </row>
    <row r="294" spans="1:19" ht="15" x14ac:dyDescent="0.25">
      <c r="A294" t="s">
        <v>466</v>
      </c>
      <c r="B294">
        <v>595.97664800000098</v>
      </c>
      <c r="C294">
        <v>363.68410499999999</v>
      </c>
      <c r="D294">
        <v>10.173081</v>
      </c>
      <c r="E294">
        <v>13.712282999999999</v>
      </c>
      <c r="F294">
        <v>48.856326000000003</v>
      </c>
      <c r="G294">
        <v>5.6184380000000003</v>
      </c>
      <c r="H294">
        <v>0</v>
      </c>
      <c r="I294">
        <v>11.576632</v>
      </c>
      <c r="J294">
        <v>6.1587120000000004</v>
      </c>
      <c r="K294">
        <v>42.294977887536902</v>
      </c>
      <c r="L294">
        <v>2.9562973386000002</v>
      </c>
      <c r="M294">
        <v>3.9847894398000001</v>
      </c>
      <c r="N294">
        <v>36.026654792400002</v>
      </c>
      <c r="O294">
        <v>9.9536247608000004</v>
      </c>
      <c r="P294">
        <v>0</v>
      </c>
      <c r="Q294">
        <v>37.070690990400003</v>
      </c>
      <c r="R294">
        <v>29.072199995999998</v>
      </c>
      <c r="S294">
        <v>757.33588320553804</v>
      </c>
    </row>
    <row r="295" spans="1:19" ht="15" x14ac:dyDescent="0.25">
      <c r="A295" t="s">
        <v>467</v>
      </c>
      <c r="B295">
        <v>786.78380400000003</v>
      </c>
      <c r="C295">
        <v>367.62883699999998</v>
      </c>
      <c r="D295">
        <v>0</v>
      </c>
      <c r="E295">
        <v>16.032584</v>
      </c>
      <c r="F295">
        <v>59.213881999999998</v>
      </c>
      <c r="G295">
        <v>5.366682</v>
      </c>
      <c r="H295">
        <v>0</v>
      </c>
      <c r="I295">
        <v>8.6317640000000004</v>
      </c>
      <c r="J295">
        <v>7.3422359999999998</v>
      </c>
      <c r="K295">
        <v>31.948790743572999</v>
      </c>
      <c r="L295">
        <v>0</v>
      </c>
      <c r="M295">
        <v>4.6590689104000003</v>
      </c>
      <c r="N295">
        <v>43.664316586799998</v>
      </c>
      <c r="O295">
        <v>9.5076138312000005</v>
      </c>
      <c r="P295">
        <v>0</v>
      </c>
      <c r="Q295">
        <v>27.640634680800002</v>
      </c>
      <c r="R295">
        <v>34.659025038000003</v>
      </c>
      <c r="S295">
        <v>938.863253790773</v>
      </c>
    </row>
    <row r="296" spans="1:19" ht="15" x14ac:dyDescent="0.25">
      <c r="A296" t="s">
        <v>468</v>
      </c>
      <c r="B296">
        <v>646.34658500000103</v>
      </c>
      <c r="C296">
        <v>110.00111699999999</v>
      </c>
      <c r="D296">
        <v>2</v>
      </c>
      <c r="E296">
        <v>20.143823000000001</v>
      </c>
      <c r="F296">
        <v>47.146535999999998</v>
      </c>
      <c r="G296">
        <v>0</v>
      </c>
      <c r="H296">
        <v>0</v>
      </c>
      <c r="I296">
        <v>3.6242869999999998</v>
      </c>
      <c r="J296">
        <v>5.9778510000000002</v>
      </c>
      <c r="K296">
        <v>3.4391884132847901</v>
      </c>
      <c r="L296">
        <v>0.58120000000000005</v>
      </c>
      <c r="M296">
        <v>5.8537949638000004</v>
      </c>
      <c r="N296">
        <v>34.765855646399999</v>
      </c>
      <c r="O296">
        <v>0</v>
      </c>
      <c r="P296">
        <v>0</v>
      </c>
      <c r="Q296">
        <v>11.6056918314</v>
      </c>
      <c r="R296">
        <v>28.218445645500001</v>
      </c>
      <c r="S296">
        <v>730.81076150038598</v>
      </c>
    </row>
    <row r="297" spans="1:19" ht="15" x14ac:dyDescent="0.25">
      <c r="A297" t="s">
        <v>469</v>
      </c>
      <c r="B297">
        <v>894.41297099999997</v>
      </c>
      <c r="C297">
        <v>361.64178800000002</v>
      </c>
      <c r="D297">
        <v>4.4539540000000004</v>
      </c>
      <c r="E297">
        <v>17.962461999999999</v>
      </c>
      <c r="F297">
        <v>87.129175000000004</v>
      </c>
      <c r="G297">
        <v>7.4794109999999998</v>
      </c>
      <c r="H297">
        <v>1</v>
      </c>
      <c r="I297">
        <v>2</v>
      </c>
      <c r="J297">
        <v>12.210502</v>
      </c>
      <c r="K297">
        <v>27.2780761576774</v>
      </c>
      <c r="L297">
        <v>1.2943190324</v>
      </c>
      <c r="M297">
        <v>5.2198914572000001</v>
      </c>
      <c r="N297">
        <v>64.249053645000103</v>
      </c>
      <c r="O297">
        <v>13.2505245276</v>
      </c>
      <c r="P297">
        <v>2.3643000000000001</v>
      </c>
      <c r="Q297">
        <v>6.4043999999999999</v>
      </c>
      <c r="R297">
        <v>57.639674691000003</v>
      </c>
      <c r="S297">
        <v>1072.11321051088</v>
      </c>
    </row>
    <row r="298" spans="1:19" ht="15" x14ac:dyDescent="0.25">
      <c r="A298" t="s">
        <v>470</v>
      </c>
      <c r="B298">
        <v>933.56551100000001</v>
      </c>
      <c r="C298">
        <v>249.201932</v>
      </c>
      <c r="D298">
        <v>0.65721300000000005</v>
      </c>
      <c r="E298">
        <v>15</v>
      </c>
      <c r="F298">
        <v>88.128372999999996</v>
      </c>
      <c r="G298">
        <v>8.029598</v>
      </c>
      <c r="H298">
        <v>0</v>
      </c>
      <c r="I298">
        <v>4</v>
      </c>
      <c r="J298">
        <v>15.669067</v>
      </c>
      <c r="K298">
        <v>12.784963957903599</v>
      </c>
      <c r="L298">
        <v>0.1909860978</v>
      </c>
      <c r="M298">
        <v>4.359</v>
      </c>
      <c r="N298">
        <v>64.9858622502</v>
      </c>
      <c r="O298">
        <v>14.2252358168</v>
      </c>
      <c r="P298">
        <v>0</v>
      </c>
      <c r="Q298">
        <v>12.8088</v>
      </c>
      <c r="R298">
        <v>73.965830773500002</v>
      </c>
      <c r="S298">
        <v>1116.8861898962</v>
      </c>
    </row>
    <row r="299" spans="1:19" ht="15" x14ac:dyDescent="0.25">
      <c r="A299" t="s">
        <v>471</v>
      </c>
      <c r="B299">
        <v>4100.8775539999997</v>
      </c>
      <c r="C299">
        <v>777.27129000000002</v>
      </c>
      <c r="D299">
        <v>72.157053000000005</v>
      </c>
      <c r="E299">
        <v>84.425261000000006</v>
      </c>
      <c r="F299">
        <v>283.29148700000002</v>
      </c>
      <c r="G299">
        <v>21.275967000000001</v>
      </c>
      <c r="H299">
        <v>0</v>
      </c>
      <c r="I299">
        <v>16.111511</v>
      </c>
      <c r="J299">
        <v>76.018686000000002</v>
      </c>
      <c r="K299">
        <v>28.536442576515402</v>
      </c>
      <c r="L299">
        <v>20.968839601799999</v>
      </c>
      <c r="M299">
        <v>24.533980846599999</v>
      </c>
      <c r="N299">
        <v>208.8991425138</v>
      </c>
      <c r="O299">
        <v>37.692503137199999</v>
      </c>
      <c r="P299">
        <v>0</v>
      </c>
      <c r="Q299">
        <v>51.5922805242</v>
      </c>
      <c r="R299">
        <v>358.846207263</v>
      </c>
      <c r="S299">
        <v>4831.9469504631197</v>
      </c>
    </row>
    <row r="300" spans="1:19" ht="15" x14ac:dyDescent="0.25">
      <c r="A300" t="s">
        <v>472</v>
      </c>
      <c r="B300">
        <v>2214.0029810000001</v>
      </c>
      <c r="C300">
        <v>478.374461</v>
      </c>
      <c r="D300">
        <v>8.5550390000000007</v>
      </c>
      <c r="E300">
        <v>39.430714000000002</v>
      </c>
      <c r="F300">
        <v>190.91158899999999</v>
      </c>
      <c r="G300">
        <v>7.643529</v>
      </c>
      <c r="H300">
        <v>0</v>
      </c>
      <c r="I300">
        <v>17.471098000000001</v>
      </c>
      <c r="J300">
        <v>46.419854999999998</v>
      </c>
      <c r="K300">
        <v>20.337758690359699</v>
      </c>
      <c r="L300">
        <v>2.4860943334000001</v>
      </c>
      <c r="M300">
        <v>11.4585654884</v>
      </c>
      <c r="N300">
        <v>140.7782057286</v>
      </c>
      <c r="O300">
        <v>13.5412759764</v>
      </c>
      <c r="P300">
        <v>0</v>
      </c>
      <c r="Q300">
        <v>55.945950015599998</v>
      </c>
      <c r="R300">
        <v>219.12492552750001</v>
      </c>
      <c r="S300">
        <v>2677.6757567602599</v>
      </c>
    </row>
    <row r="301" spans="1:19" ht="15" x14ac:dyDescent="0.25">
      <c r="A301" t="s">
        <v>473</v>
      </c>
      <c r="B301">
        <v>22978.535137999901</v>
      </c>
      <c r="C301">
        <v>2572.905319</v>
      </c>
      <c r="D301">
        <v>740.39976300000103</v>
      </c>
      <c r="E301">
        <v>401.52714700000001</v>
      </c>
      <c r="F301">
        <v>1964.9594179999999</v>
      </c>
      <c r="G301">
        <v>72.651955999999998</v>
      </c>
      <c r="H301">
        <v>20.952708000000001</v>
      </c>
      <c r="I301">
        <v>100.54989399999999</v>
      </c>
      <c r="J301">
        <v>633.44975699999998</v>
      </c>
      <c r="K301">
        <v>57.680670051150699</v>
      </c>
      <c r="L301">
        <v>215.16017112780099</v>
      </c>
      <c r="M301">
        <v>116.68378891819999</v>
      </c>
      <c r="N301">
        <v>1448.96107483317</v>
      </c>
      <c r="O301">
        <v>128.71020524959999</v>
      </c>
      <c r="P301">
        <v>49.538487524399997</v>
      </c>
      <c r="Q301">
        <v>321.98087056679998</v>
      </c>
      <c r="R301">
        <v>2990.1995779184699</v>
      </c>
      <c r="S301">
        <v>28307.449984189501</v>
      </c>
    </row>
    <row r="302" spans="1:19" ht="15" x14ac:dyDescent="0.25">
      <c r="A302" t="s">
        <v>474</v>
      </c>
      <c r="B302">
        <v>1409.493005</v>
      </c>
      <c r="C302">
        <v>553.97635200000002</v>
      </c>
      <c r="D302">
        <v>13.561951000000001</v>
      </c>
      <c r="E302">
        <v>45.470244999999998</v>
      </c>
      <c r="F302">
        <v>113.912818</v>
      </c>
      <c r="G302">
        <v>7.3444010000000004</v>
      </c>
      <c r="H302">
        <v>0</v>
      </c>
      <c r="I302">
        <v>7.5635209999999997</v>
      </c>
      <c r="J302">
        <v>22.514064999999999</v>
      </c>
      <c r="K302">
        <v>40.735238793754903</v>
      </c>
      <c r="L302">
        <v>3.9411029605999999</v>
      </c>
      <c r="M302">
        <v>13.213653196999999</v>
      </c>
      <c r="N302">
        <v>83.999311993199896</v>
      </c>
      <c r="O302">
        <v>13.0113408116</v>
      </c>
      <c r="P302">
        <v>0</v>
      </c>
      <c r="Q302">
        <v>24.219906946199998</v>
      </c>
      <c r="R302">
        <v>106.2776438325</v>
      </c>
      <c r="S302">
        <v>1694.8912035348601</v>
      </c>
    </row>
    <row r="303" spans="1:19" ht="15" x14ac:dyDescent="0.25">
      <c r="A303" t="s">
        <v>911</v>
      </c>
      <c r="B303">
        <v>7</v>
      </c>
      <c r="C303">
        <v>0</v>
      </c>
      <c r="D303">
        <v>0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0.73740000000000006</v>
      </c>
      <c r="O303">
        <v>0</v>
      </c>
      <c r="P303">
        <v>0</v>
      </c>
      <c r="Q303">
        <v>0</v>
      </c>
      <c r="R303">
        <v>0</v>
      </c>
      <c r="S303">
        <v>7.7374000000000001</v>
      </c>
    </row>
    <row r="304" spans="1:19" ht="15" x14ac:dyDescent="0.25">
      <c r="A304" t="s">
        <v>475</v>
      </c>
      <c r="B304">
        <v>1053.355266</v>
      </c>
      <c r="C304">
        <v>432.99044400000002</v>
      </c>
      <c r="D304">
        <v>2</v>
      </c>
      <c r="E304">
        <v>46.375945999999999</v>
      </c>
      <c r="F304">
        <v>100.070425</v>
      </c>
      <c r="G304">
        <v>2.5264389999999999</v>
      </c>
      <c r="H304">
        <v>2</v>
      </c>
      <c r="I304">
        <v>8.1968390000000007</v>
      </c>
      <c r="J304">
        <v>12.698270000000001</v>
      </c>
      <c r="K304">
        <v>32.985219206259401</v>
      </c>
      <c r="L304">
        <v>0.58120000000000005</v>
      </c>
      <c r="M304">
        <v>13.4768499076</v>
      </c>
      <c r="N304">
        <v>73.791931395000006</v>
      </c>
      <c r="O304">
        <v>4.4758393323999996</v>
      </c>
      <c r="P304">
        <v>4.7286000000000001</v>
      </c>
      <c r="Q304">
        <v>26.2479178458</v>
      </c>
      <c r="R304">
        <v>59.942183534999998</v>
      </c>
      <c r="S304">
        <v>1269.5850072220601</v>
      </c>
    </row>
    <row r="305" spans="1:19" ht="15" x14ac:dyDescent="0.25">
      <c r="A305" t="s">
        <v>476</v>
      </c>
      <c r="B305">
        <v>1850.1076969999999</v>
      </c>
      <c r="C305">
        <v>668.95878800000003</v>
      </c>
      <c r="D305">
        <v>9.7289340000000006</v>
      </c>
      <c r="E305">
        <v>35.622225999999998</v>
      </c>
      <c r="F305">
        <v>127.751689</v>
      </c>
      <c r="G305">
        <v>11.162321</v>
      </c>
      <c r="H305">
        <v>3</v>
      </c>
      <c r="I305">
        <v>10</v>
      </c>
      <c r="J305">
        <v>36.627025000000003</v>
      </c>
      <c r="K305">
        <v>45.646241142786501</v>
      </c>
      <c r="L305">
        <v>2.8272282203999999</v>
      </c>
      <c r="M305">
        <v>10.351818875599999</v>
      </c>
      <c r="N305">
        <v>94.204095468599803</v>
      </c>
      <c r="O305">
        <v>19.775167883600002</v>
      </c>
      <c r="P305">
        <v>7.0929000000000002</v>
      </c>
      <c r="Q305">
        <v>32.021999999999998</v>
      </c>
      <c r="R305">
        <v>172.89787151249999</v>
      </c>
      <c r="S305">
        <v>2234.9250201034902</v>
      </c>
    </row>
    <row r="306" spans="1:19" ht="15" x14ac:dyDescent="0.25">
      <c r="A306" t="s">
        <v>477</v>
      </c>
      <c r="B306">
        <v>1651.437189</v>
      </c>
      <c r="C306">
        <v>745.63598500000001</v>
      </c>
      <c r="D306">
        <v>0</v>
      </c>
      <c r="E306">
        <v>35.603549999999998</v>
      </c>
      <c r="F306">
        <v>136.17976200000001</v>
      </c>
      <c r="G306">
        <v>2.9068619999999998</v>
      </c>
      <c r="H306">
        <v>1</v>
      </c>
      <c r="I306">
        <v>12.349112</v>
      </c>
      <c r="J306">
        <v>31.523826</v>
      </c>
      <c r="K306">
        <v>62.554404793933998</v>
      </c>
      <c r="L306">
        <v>0</v>
      </c>
      <c r="M306">
        <v>10.346391629999999</v>
      </c>
      <c r="N306">
        <v>100.4189564988</v>
      </c>
      <c r="O306">
        <v>5.1497967192000003</v>
      </c>
      <c r="P306">
        <v>2.3643000000000001</v>
      </c>
      <c r="Q306">
        <v>39.544326446399999</v>
      </c>
      <c r="R306">
        <v>148.80822063299999</v>
      </c>
      <c r="S306">
        <v>2020.6235857213301</v>
      </c>
    </row>
    <row r="307" spans="1:19" ht="15" x14ac:dyDescent="0.25">
      <c r="A307" t="s">
        <v>478</v>
      </c>
      <c r="B307">
        <v>1517.513917</v>
      </c>
      <c r="C307">
        <v>603.36764000000005</v>
      </c>
      <c r="D307">
        <v>0</v>
      </c>
      <c r="E307">
        <v>27.719811</v>
      </c>
      <c r="F307">
        <v>201.27266299999999</v>
      </c>
      <c r="G307">
        <v>9.0870809999999995</v>
      </c>
      <c r="H307">
        <v>3</v>
      </c>
      <c r="I307">
        <v>14.495906</v>
      </c>
      <c r="J307">
        <v>25.797761999999999</v>
      </c>
      <c r="K307">
        <v>45.801414288748703</v>
      </c>
      <c r="L307">
        <v>0</v>
      </c>
      <c r="M307">
        <v>8.0553770765999992</v>
      </c>
      <c r="N307">
        <v>148.41846169620001</v>
      </c>
      <c r="O307">
        <v>16.098672699600002</v>
      </c>
      <c r="P307">
        <v>7.0929000000000002</v>
      </c>
      <c r="Q307">
        <v>46.418790193200003</v>
      </c>
      <c r="R307">
        <v>121.778335521</v>
      </c>
      <c r="S307">
        <v>1911.1778684753499</v>
      </c>
    </row>
    <row r="308" spans="1:19" ht="15" x14ac:dyDescent="0.25">
      <c r="A308" t="s">
        <v>479</v>
      </c>
      <c r="B308">
        <v>816.150586000001</v>
      </c>
      <c r="C308">
        <v>330.17637300000001</v>
      </c>
      <c r="D308">
        <v>0</v>
      </c>
      <c r="E308">
        <v>28.371628000000001</v>
      </c>
      <c r="F308">
        <v>74.368165000000005</v>
      </c>
      <c r="G308">
        <v>7.6171980000000001</v>
      </c>
      <c r="H308">
        <v>0.38498500000000002</v>
      </c>
      <c r="I308">
        <v>3.1099960000000002</v>
      </c>
      <c r="J308">
        <v>6.7800089999999997</v>
      </c>
      <c r="K308">
        <v>24.833412761366201</v>
      </c>
      <c r="L308">
        <v>0</v>
      </c>
      <c r="M308">
        <v>8.2447950968000008</v>
      </c>
      <c r="N308">
        <v>54.839084871000097</v>
      </c>
      <c r="O308">
        <v>13.4946279768</v>
      </c>
      <c r="P308">
        <v>0.91022003549999997</v>
      </c>
      <c r="Q308">
        <v>9.9588291911999995</v>
      </c>
      <c r="R308">
        <v>32.005032484499999</v>
      </c>
      <c r="S308">
        <v>960.43658841716694</v>
      </c>
    </row>
    <row r="309" spans="1:19" ht="15" x14ac:dyDescent="0.25">
      <c r="A309" t="s">
        <v>480</v>
      </c>
      <c r="B309">
        <v>2243.5859300000002</v>
      </c>
      <c r="C309">
        <v>506.84962999999999</v>
      </c>
      <c r="D309">
        <v>35.961064</v>
      </c>
      <c r="E309">
        <v>33.825797999999999</v>
      </c>
      <c r="F309">
        <v>127.16189199999999</v>
      </c>
      <c r="G309">
        <v>5</v>
      </c>
      <c r="H309">
        <v>1</v>
      </c>
      <c r="I309">
        <v>11.937036000000001</v>
      </c>
      <c r="J309">
        <v>18.486922</v>
      </c>
      <c r="K309">
        <v>21.5235352207003</v>
      </c>
      <c r="L309">
        <v>10.4502851984</v>
      </c>
      <c r="M309">
        <v>9.8297768988000005</v>
      </c>
      <c r="N309">
        <v>93.769179160799794</v>
      </c>
      <c r="O309">
        <v>8.8580000000000005</v>
      </c>
      <c r="P309">
        <v>2.3643000000000001</v>
      </c>
      <c r="Q309">
        <v>38.224776679199998</v>
      </c>
      <c r="R309">
        <v>87.267515301000003</v>
      </c>
      <c r="S309">
        <v>2515.8732984589001</v>
      </c>
    </row>
    <row r="310" spans="1:19" ht="15" x14ac:dyDescent="0.25">
      <c r="A310" t="s">
        <v>481</v>
      </c>
      <c r="B310">
        <v>1896.828917</v>
      </c>
      <c r="C310">
        <v>822.64139899999896</v>
      </c>
      <c r="D310">
        <v>1</v>
      </c>
      <c r="E310">
        <v>32.008104000000003</v>
      </c>
      <c r="F310">
        <v>165.852001</v>
      </c>
      <c r="G310">
        <v>21.314768000000001</v>
      </c>
      <c r="H310">
        <v>1</v>
      </c>
      <c r="I310">
        <v>10</v>
      </c>
      <c r="J310">
        <v>27.491464000000001</v>
      </c>
      <c r="K310">
        <v>67.035728652428304</v>
      </c>
      <c r="L310">
        <v>0.29060000000000002</v>
      </c>
      <c r="M310">
        <v>9.3015550224000005</v>
      </c>
      <c r="N310">
        <v>122.2992655374</v>
      </c>
      <c r="O310">
        <v>37.761242988799999</v>
      </c>
      <c r="P310">
        <v>2.3643000000000001</v>
      </c>
      <c r="Q310">
        <v>32.021999999999998</v>
      </c>
      <c r="R310">
        <v>129.77345581200001</v>
      </c>
      <c r="S310">
        <v>2297.6770650130302</v>
      </c>
    </row>
    <row r="311" spans="1:19" ht="15" x14ac:dyDescent="0.25">
      <c r="A311" t="s">
        <v>482</v>
      </c>
      <c r="B311">
        <v>1162.082122</v>
      </c>
      <c r="C311">
        <v>410.58072099999998</v>
      </c>
      <c r="D311">
        <v>3.3376250000000001</v>
      </c>
      <c r="E311">
        <v>35.976711000000002</v>
      </c>
      <c r="F311">
        <v>143.005449</v>
      </c>
      <c r="G311">
        <v>5.4101800000000004</v>
      </c>
      <c r="H311">
        <v>0</v>
      </c>
      <c r="I311">
        <v>6.0223440000000004</v>
      </c>
      <c r="J311">
        <v>19.602765999999999</v>
      </c>
      <c r="K311">
        <v>27.1444285105337</v>
      </c>
      <c r="L311">
        <v>0.96991382500000001</v>
      </c>
      <c r="M311">
        <v>10.4548322166</v>
      </c>
      <c r="N311">
        <v>105.45221809260001</v>
      </c>
      <c r="O311">
        <v>9.5846748880000003</v>
      </c>
      <c r="P311">
        <v>0</v>
      </c>
      <c r="Q311">
        <v>19.284749956799999</v>
      </c>
      <c r="R311">
        <v>92.534856903000005</v>
      </c>
      <c r="S311">
        <v>1427.5077963925301</v>
      </c>
    </row>
    <row r="312" spans="1:19" ht="15" x14ac:dyDescent="0.25">
      <c r="A312" t="s">
        <v>483</v>
      </c>
      <c r="B312">
        <v>11217.212493000001</v>
      </c>
      <c r="C312">
        <v>4393.5574859999997</v>
      </c>
      <c r="D312">
        <v>670.00938899999903</v>
      </c>
      <c r="E312">
        <v>191.213311</v>
      </c>
      <c r="F312">
        <v>900.03309000000104</v>
      </c>
      <c r="G312">
        <v>51.915379999999999</v>
      </c>
      <c r="H312">
        <v>5.365672</v>
      </c>
      <c r="I312">
        <v>60.306891</v>
      </c>
      <c r="J312">
        <v>402.07799999999997</v>
      </c>
      <c r="K312">
        <v>324.54086447605698</v>
      </c>
      <c r="L312">
        <v>194.70472844340199</v>
      </c>
      <c r="M312">
        <v>55.5665881765999</v>
      </c>
      <c r="N312">
        <v>663.68440056599195</v>
      </c>
      <c r="O312">
        <v>91.973287208000102</v>
      </c>
      <c r="P312">
        <v>12.6860583096</v>
      </c>
      <c r="Q312">
        <v>193.1147263602</v>
      </c>
      <c r="R312">
        <v>1898.0091989999901</v>
      </c>
      <c r="S312">
        <v>14651.4923455398</v>
      </c>
    </row>
    <row r="313" spans="1:19" ht="15" x14ac:dyDescent="0.25">
      <c r="A313" t="s">
        <v>484</v>
      </c>
      <c r="B313">
        <v>471.99246199999999</v>
      </c>
      <c r="C313">
        <v>233.26554899999999</v>
      </c>
      <c r="D313">
        <v>0.34617500000000001</v>
      </c>
      <c r="E313">
        <v>10.050269999999999</v>
      </c>
      <c r="F313">
        <v>53.617455</v>
      </c>
      <c r="G313">
        <v>8.3886149999999997</v>
      </c>
      <c r="H313">
        <v>1</v>
      </c>
      <c r="I313">
        <v>1.8068610000000001</v>
      </c>
      <c r="J313">
        <v>13.048285</v>
      </c>
      <c r="K313">
        <v>21.880964615118401</v>
      </c>
      <c r="L313">
        <v>0.100598455</v>
      </c>
      <c r="M313">
        <v>2.9206084620000001</v>
      </c>
      <c r="N313">
        <v>39.537511317000003</v>
      </c>
      <c r="O313">
        <v>14.861270334</v>
      </c>
      <c r="P313">
        <v>2.3643000000000001</v>
      </c>
      <c r="Q313">
        <v>5.7859302941999999</v>
      </c>
      <c r="R313">
        <v>61.5944293425</v>
      </c>
      <c r="S313">
        <v>621.03807481981903</v>
      </c>
    </row>
    <row r="314" spans="1:19" ht="15" x14ac:dyDescent="0.25">
      <c r="A314" t="s">
        <v>485</v>
      </c>
      <c r="B314">
        <v>2292.96818999999</v>
      </c>
      <c r="C314">
        <v>1171.490039</v>
      </c>
      <c r="D314">
        <v>31.646082</v>
      </c>
      <c r="E314">
        <v>39.933250999999998</v>
      </c>
      <c r="F314">
        <v>188.61673999999999</v>
      </c>
      <c r="G314">
        <v>10.195287</v>
      </c>
      <c r="H314">
        <v>5.8403349999999996</v>
      </c>
      <c r="I314">
        <v>9.7908530000000003</v>
      </c>
      <c r="J314">
        <v>39.860484</v>
      </c>
      <c r="K314">
        <v>111.631480264177</v>
      </c>
      <c r="L314">
        <v>9.1963514291999999</v>
      </c>
      <c r="M314">
        <v>11.604602740600001</v>
      </c>
      <c r="N314">
        <v>139.08598407599999</v>
      </c>
      <c r="O314">
        <v>18.0619704492</v>
      </c>
      <c r="P314">
        <v>13.808304040499999</v>
      </c>
      <c r="Q314">
        <v>31.3522694766</v>
      </c>
      <c r="R314">
        <v>188.16141472199999</v>
      </c>
      <c r="S314">
        <v>2815.8705671982598</v>
      </c>
    </row>
    <row r="315" spans="1:19" ht="15" x14ac:dyDescent="0.25">
      <c r="A315" t="s">
        <v>486</v>
      </c>
      <c r="B315">
        <v>3653.6052</v>
      </c>
      <c r="C315">
        <v>1656.30548</v>
      </c>
      <c r="D315">
        <v>181.42191099999999</v>
      </c>
      <c r="E315">
        <v>92.895497000000006</v>
      </c>
      <c r="F315">
        <v>324.66383999999999</v>
      </c>
      <c r="G315">
        <v>44.802892</v>
      </c>
      <c r="H315">
        <v>6.7899409999999998</v>
      </c>
      <c r="I315">
        <v>17.730837999999999</v>
      </c>
      <c r="J315">
        <v>123.602683</v>
      </c>
      <c r="K315">
        <v>145.074507879962</v>
      </c>
      <c r="L315">
        <v>52.721207336599903</v>
      </c>
      <c r="M315">
        <v>26.9954314282</v>
      </c>
      <c r="N315">
        <v>239.40711561600099</v>
      </c>
      <c r="O315">
        <v>79.372803467200001</v>
      </c>
      <c r="P315">
        <v>16.053457506299999</v>
      </c>
      <c r="Q315">
        <v>56.777689443600003</v>
      </c>
      <c r="R315">
        <v>583.46646510150094</v>
      </c>
      <c r="S315">
        <v>4853.47387777936</v>
      </c>
    </row>
    <row r="316" spans="1:19" ht="15" x14ac:dyDescent="0.25">
      <c r="A316" t="s">
        <v>487</v>
      </c>
      <c r="B316">
        <v>3121.1405989999998</v>
      </c>
      <c r="C316">
        <v>1886.7048870000001</v>
      </c>
      <c r="D316">
        <v>78.160579999999996</v>
      </c>
      <c r="E316">
        <v>69.419140999999996</v>
      </c>
      <c r="F316">
        <v>239.436072</v>
      </c>
      <c r="G316">
        <v>11.966251</v>
      </c>
      <c r="H316">
        <v>1</v>
      </c>
      <c r="I316">
        <v>14.467084</v>
      </c>
      <c r="J316">
        <v>78.235366999999997</v>
      </c>
      <c r="K316">
        <v>211.95147338104101</v>
      </c>
      <c r="L316">
        <v>22.713464548000001</v>
      </c>
      <c r="M316">
        <v>20.173202374599999</v>
      </c>
      <c r="N316">
        <v>176.56015949280001</v>
      </c>
      <c r="O316">
        <v>21.199410271600001</v>
      </c>
      <c r="P316">
        <v>2.3643000000000001</v>
      </c>
      <c r="Q316">
        <v>46.326496384800002</v>
      </c>
      <c r="R316">
        <v>369.3100499235</v>
      </c>
      <c r="S316">
        <v>3991.73915537634</v>
      </c>
    </row>
    <row r="317" spans="1:19" ht="15" x14ac:dyDescent="0.25">
      <c r="A317" t="s">
        <v>488</v>
      </c>
      <c r="B317">
        <v>8090.7583509999904</v>
      </c>
      <c r="C317">
        <v>2949.9720080000002</v>
      </c>
      <c r="D317">
        <v>443.29063400000001</v>
      </c>
      <c r="E317">
        <v>116.45472599999999</v>
      </c>
      <c r="F317">
        <v>836.09614499999998</v>
      </c>
      <c r="G317">
        <v>51.853670999999999</v>
      </c>
      <c r="H317">
        <v>9</v>
      </c>
      <c r="I317">
        <v>63.640228999999998</v>
      </c>
      <c r="J317">
        <v>231.555395</v>
      </c>
      <c r="K317">
        <v>206.85277028433799</v>
      </c>
      <c r="L317">
        <v>128.820258240399</v>
      </c>
      <c r="M317">
        <v>33.841743375600103</v>
      </c>
      <c r="N317">
        <v>616.537297322992</v>
      </c>
      <c r="O317">
        <v>91.863963543600093</v>
      </c>
      <c r="P317">
        <v>21.278700000000001</v>
      </c>
      <c r="Q317">
        <v>203.78874130380001</v>
      </c>
      <c r="R317">
        <v>1093.0572420975</v>
      </c>
      <c r="S317">
        <v>10486.7990671682</v>
      </c>
    </row>
    <row r="318" spans="1:19" ht="15" x14ac:dyDescent="0.25">
      <c r="A318" t="s">
        <v>489</v>
      </c>
      <c r="B318">
        <v>6185.9156730000104</v>
      </c>
      <c r="C318">
        <v>4665.2889260000002</v>
      </c>
      <c r="D318">
        <v>514.14407100000005</v>
      </c>
      <c r="E318">
        <v>224.24022400000001</v>
      </c>
      <c r="F318">
        <v>613.99845900000003</v>
      </c>
      <c r="G318">
        <v>57.086181000000003</v>
      </c>
      <c r="H318">
        <v>4.0813949999999997</v>
      </c>
      <c r="I318">
        <v>56.717975000000003</v>
      </c>
      <c r="J318">
        <v>209.46209500000001</v>
      </c>
      <c r="K318">
        <v>665.07026947648501</v>
      </c>
      <c r="L318">
        <v>149.41026703259999</v>
      </c>
      <c r="M318">
        <v>65.164209094399794</v>
      </c>
      <c r="N318">
        <v>452.76246366659598</v>
      </c>
      <c r="O318">
        <v>101.1338782596</v>
      </c>
      <c r="P318">
        <v>9.6496421985000005</v>
      </c>
      <c r="Q318">
        <v>181.622299545</v>
      </c>
      <c r="R318">
        <v>988.76581944750205</v>
      </c>
      <c r="S318">
        <v>8799.4945217207005</v>
      </c>
    </row>
    <row r="319" spans="1:19" ht="15" x14ac:dyDescent="0.25">
      <c r="A319" t="s">
        <v>490</v>
      </c>
      <c r="B319">
        <v>4933.5591969999996</v>
      </c>
      <c r="C319">
        <v>725.96581400000105</v>
      </c>
      <c r="D319">
        <v>174.718175</v>
      </c>
      <c r="E319">
        <v>117.30721699999999</v>
      </c>
      <c r="F319">
        <v>374.52871900000002</v>
      </c>
      <c r="G319">
        <v>39.306908999999997</v>
      </c>
      <c r="H319">
        <v>2.9274529999999999</v>
      </c>
      <c r="I319">
        <v>22.385164</v>
      </c>
      <c r="J319">
        <v>146.85849099999999</v>
      </c>
      <c r="K319">
        <v>21.172444723613602</v>
      </c>
      <c r="L319">
        <v>50.773101654999898</v>
      </c>
      <c r="M319">
        <v>34.089477260199999</v>
      </c>
      <c r="N319">
        <v>276.17747739060002</v>
      </c>
      <c r="O319">
        <v>69.636119984399997</v>
      </c>
      <c r="P319">
        <v>6.9213771278999996</v>
      </c>
      <c r="Q319">
        <v>71.681772160799994</v>
      </c>
      <c r="R319">
        <v>693.24550676550098</v>
      </c>
      <c r="S319">
        <v>6157.25647406801</v>
      </c>
    </row>
    <row r="320" spans="1:19" ht="15" x14ac:dyDescent="0.25">
      <c r="A320" t="s">
        <v>491</v>
      </c>
      <c r="B320">
        <v>7183.8064350000004</v>
      </c>
      <c r="C320">
        <v>5126.0531770000098</v>
      </c>
      <c r="D320">
        <v>1026.7517359999999</v>
      </c>
      <c r="E320">
        <v>188.89706100000001</v>
      </c>
      <c r="F320">
        <v>619.98951599999998</v>
      </c>
      <c r="G320">
        <v>51.291015999999999</v>
      </c>
      <c r="H320">
        <v>6</v>
      </c>
      <c r="I320">
        <v>29.108909000000001</v>
      </c>
      <c r="J320">
        <v>233.37866199999999</v>
      </c>
      <c r="K320">
        <v>685.90926666607095</v>
      </c>
      <c r="L320">
        <v>298.374054481602</v>
      </c>
      <c r="M320">
        <v>54.893485926599901</v>
      </c>
      <c r="N320">
        <v>457.18026909839602</v>
      </c>
      <c r="O320">
        <v>90.867163945600097</v>
      </c>
      <c r="P320">
        <v>14.1858</v>
      </c>
      <c r="Q320">
        <v>93.212548399799999</v>
      </c>
      <c r="R320">
        <v>1101.6639739709999</v>
      </c>
      <c r="S320">
        <v>9980.0929974890696</v>
      </c>
    </row>
    <row r="321" spans="1:19" ht="15" x14ac:dyDescent="0.25">
      <c r="A321" t="s">
        <v>492</v>
      </c>
      <c r="B321">
        <v>16002.7618789999</v>
      </c>
      <c r="C321">
        <v>5373.6754679999904</v>
      </c>
      <c r="D321">
        <v>1435.382895</v>
      </c>
      <c r="E321">
        <v>376.40907600000003</v>
      </c>
      <c r="F321">
        <v>1701.7576529999999</v>
      </c>
      <c r="G321">
        <v>71.829651999999996</v>
      </c>
      <c r="H321">
        <v>13.857931000000001</v>
      </c>
      <c r="I321">
        <v>62.327370000000002</v>
      </c>
      <c r="J321">
        <v>357.56795</v>
      </c>
      <c r="K321">
        <v>340.20529790526001</v>
      </c>
      <c r="L321">
        <v>417.12226928699698</v>
      </c>
      <c r="M321">
        <v>109.38447748559901</v>
      </c>
      <c r="N321">
        <v>1254.8760933221799</v>
      </c>
      <c r="O321">
        <v>127.2534114832</v>
      </c>
      <c r="P321">
        <v>32.7643062633</v>
      </c>
      <c r="Q321">
        <v>199.584704214</v>
      </c>
      <c r="R321">
        <v>1687.89950797499</v>
      </c>
      <c r="S321">
        <v>20171.8519469354</v>
      </c>
    </row>
    <row r="322" spans="1:19" ht="15" x14ac:dyDescent="0.25">
      <c r="A322" t="s">
        <v>493</v>
      </c>
      <c r="B322">
        <v>16142.5410949999</v>
      </c>
      <c r="C322">
        <v>3252.455336</v>
      </c>
      <c r="D322">
        <v>1374.0095610000001</v>
      </c>
      <c r="E322">
        <v>141.62344200000001</v>
      </c>
      <c r="F322">
        <v>1389.1599160000001</v>
      </c>
      <c r="G322">
        <v>162.58332999999999</v>
      </c>
      <c r="H322">
        <v>4.993976</v>
      </c>
      <c r="I322">
        <v>88.090811000000002</v>
      </c>
      <c r="J322">
        <v>601.47706600000004</v>
      </c>
      <c r="K322">
        <v>129.56280731105701</v>
      </c>
      <c r="L322">
        <v>399.28717842659802</v>
      </c>
      <c r="M322">
        <v>41.155772245199998</v>
      </c>
      <c r="N322">
        <v>1024.36652205838</v>
      </c>
      <c r="O322">
        <v>288.03262742800001</v>
      </c>
      <c r="P322">
        <v>11.8072574568</v>
      </c>
      <c r="Q322">
        <v>282.0843949842</v>
      </c>
      <c r="R322">
        <v>2839.2724900529702</v>
      </c>
      <c r="S322">
        <v>21158.110144963099</v>
      </c>
    </row>
    <row r="323" spans="1:19" ht="15" x14ac:dyDescent="0.25">
      <c r="A323" t="s">
        <v>494</v>
      </c>
      <c r="B323">
        <v>1119.3816999999999</v>
      </c>
      <c r="C323">
        <v>296.00599799999998</v>
      </c>
      <c r="D323">
        <v>7.3293869999999997</v>
      </c>
      <c r="E323">
        <v>13</v>
      </c>
      <c r="F323">
        <v>77.579033999999993</v>
      </c>
      <c r="G323">
        <v>5.1524749999999999</v>
      </c>
      <c r="H323">
        <v>0</v>
      </c>
      <c r="I323">
        <v>5</v>
      </c>
      <c r="J323">
        <v>9</v>
      </c>
      <c r="K323">
        <v>14.6778740956386</v>
      </c>
      <c r="L323">
        <v>2.1299198622</v>
      </c>
      <c r="M323">
        <v>3.7778</v>
      </c>
      <c r="N323">
        <v>57.206779671600003</v>
      </c>
      <c r="O323">
        <v>9.1281247099999998</v>
      </c>
      <c r="P323">
        <v>0</v>
      </c>
      <c r="Q323">
        <v>16.010999999999999</v>
      </c>
      <c r="R323">
        <v>42.484499999999997</v>
      </c>
      <c r="S323">
        <v>1264.7976983394401</v>
      </c>
    </row>
    <row r="324" spans="1:19" ht="15" x14ac:dyDescent="0.25">
      <c r="A324" t="s">
        <v>495</v>
      </c>
      <c r="B324">
        <v>1148.0540450000001</v>
      </c>
      <c r="C324">
        <v>346.564865</v>
      </c>
      <c r="D324">
        <v>2</v>
      </c>
      <c r="E324">
        <v>20.052942000000002</v>
      </c>
      <c r="F324">
        <v>107.250947</v>
      </c>
      <c r="G324">
        <v>4.1657200000000003</v>
      </c>
      <c r="H324">
        <v>2</v>
      </c>
      <c r="I324">
        <v>5.1882099999999998</v>
      </c>
      <c r="J324">
        <v>13.041266999999999</v>
      </c>
      <c r="K324">
        <v>19.704753070600301</v>
      </c>
      <c r="L324">
        <v>0.58120000000000005</v>
      </c>
      <c r="M324">
        <v>5.8273849452000004</v>
      </c>
      <c r="N324">
        <v>79.086848317799905</v>
      </c>
      <c r="O324">
        <v>7.3799895519999996</v>
      </c>
      <c r="P324">
        <v>4.7286000000000001</v>
      </c>
      <c r="Q324">
        <v>16.613686061999999</v>
      </c>
      <c r="R324">
        <v>61.561300873500002</v>
      </c>
      <c r="S324">
        <v>1343.5378078210999</v>
      </c>
    </row>
    <row r="325" spans="1:19" ht="15" x14ac:dyDescent="0.25">
      <c r="A325" t="s">
        <v>496</v>
      </c>
      <c r="B325">
        <v>362.22343599999999</v>
      </c>
      <c r="C325">
        <v>168.65804499999999</v>
      </c>
      <c r="D325">
        <v>9.671621</v>
      </c>
      <c r="E325">
        <v>7.5833969999999997</v>
      </c>
      <c r="F325">
        <v>29.753430999999999</v>
      </c>
      <c r="G325">
        <v>8</v>
      </c>
      <c r="H325">
        <v>1</v>
      </c>
      <c r="I325">
        <v>6.1865870000000003</v>
      </c>
      <c r="J325">
        <v>11.760491999999999</v>
      </c>
      <c r="K325">
        <v>15.689693568209201</v>
      </c>
      <c r="L325">
        <v>2.8105730626000001</v>
      </c>
      <c r="M325">
        <v>2.2037351682000001</v>
      </c>
      <c r="N325">
        <v>21.9401800194</v>
      </c>
      <c r="O325">
        <v>14.172800000000001</v>
      </c>
      <c r="P325">
        <v>2.3643000000000001</v>
      </c>
      <c r="Q325">
        <v>19.810688891400002</v>
      </c>
      <c r="R325">
        <v>55.515402485999999</v>
      </c>
      <c r="S325">
        <v>496.730809195809</v>
      </c>
    </row>
    <row r="326" spans="1:19" ht="15" x14ac:dyDescent="0.25">
      <c r="A326" t="s">
        <v>497</v>
      </c>
      <c r="B326">
        <v>475.58044000000001</v>
      </c>
      <c r="C326">
        <v>118.788123</v>
      </c>
      <c r="D326">
        <v>1.7346790000000001</v>
      </c>
      <c r="E326">
        <v>13</v>
      </c>
      <c r="F326">
        <v>29.604037000000002</v>
      </c>
      <c r="G326">
        <v>1.2712589999999999</v>
      </c>
      <c r="H326">
        <v>0</v>
      </c>
      <c r="I326">
        <v>3</v>
      </c>
      <c r="J326">
        <v>6</v>
      </c>
      <c r="K326">
        <v>5.5873562511053798</v>
      </c>
      <c r="L326">
        <v>0.50409771739999998</v>
      </c>
      <c r="M326">
        <v>3.7778</v>
      </c>
      <c r="N326">
        <v>21.830016883799999</v>
      </c>
      <c r="O326">
        <v>2.2521624444000001</v>
      </c>
      <c r="P326">
        <v>0</v>
      </c>
      <c r="Q326">
        <v>9.6066000000000003</v>
      </c>
      <c r="R326">
        <v>28.323</v>
      </c>
      <c r="S326">
        <v>547.46147329670498</v>
      </c>
    </row>
    <row r="327" spans="1:19" ht="15" x14ac:dyDescent="0.25">
      <c r="A327" t="s">
        <v>498</v>
      </c>
      <c r="B327">
        <v>1101.4642819999999</v>
      </c>
      <c r="C327">
        <v>242.63763900000001</v>
      </c>
      <c r="D327">
        <v>13.546822000000001</v>
      </c>
      <c r="E327">
        <v>15.353794000000001</v>
      </c>
      <c r="F327">
        <v>108.319857</v>
      </c>
      <c r="G327">
        <v>8.1732619999999994</v>
      </c>
      <c r="H327">
        <v>2</v>
      </c>
      <c r="I327">
        <v>5.9011940000000003</v>
      </c>
      <c r="J327">
        <v>8</v>
      </c>
      <c r="K327">
        <v>9.8180549117988196</v>
      </c>
      <c r="L327">
        <v>3.9367064732000001</v>
      </c>
      <c r="M327">
        <v>4.4618125364000001</v>
      </c>
      <c r="N327">
        <v>79.8750625517999</v>
      </c>
      <c r="O327">
        <v>14.4797509592</v>
      </c>
      <c r="P327">
        <v>4.7286000000000001</v>
      </c>
      <c r="Q327">
        <v>18.896803426799998</v>
      </c>
      <c r="R327">
        <v>37.764000000000003</v>
      </c>
      <c r="S327">
        <v>1275.4250728592001</v>
      </c>
    </row>
    <row r="328" spans="1:19" ht="15" x14ac:dyDescent="0.25">
      <c r="A328" t="s">
        <v>499</v>
      </c>
      <c r="B328">
        <v>1108.6972880000001</v>
      </c>
      <c r="C328">
        <v>422.31443999999999</v>
      </c>
      <c r="D328">
        <v>3</v>
      </c>
      <c r="E328">
        <v>22</v>
      </c>
      <c r="F328">
        <v>168.22145499999999</v>
      </c>
      <c r="G328">
        <v>11.661085999999999</v>
      </c>
      <c r="H328">
        <v>0</v>
      </c>
      <c r="I328">
        <v>3</v>
      </c>
      <c r="J328">
        <v>24.511220000000002</v>
      </c>
      <c r="K328">
        <v>30.6538807831129</v>
      </c>
      <c r="L328">
        <v>0.87180000000000002</v>
      </c>
      <c r="M328">
        <v>6.3932000000000002</v>
      </c>
      <c r="N328">
        <v>124.046500917</v>
      </c>
      <c r="O328">
        <v>20.6587799576</v>
      </c>
      <c r="P328">
        <v>0</v>
      </c>
      <c r="Q328">
        <v>9.6066000000000003</v>
      </c>
      <c r="R328">
        <v>115.70521401000001</v>
      </c>
      <c r="S328">
        <v>1416.63326366771</v>
      </c>
    </row>
    <row r="329" spans="1:19" ht="15" x14ac:dyDescent="0.25">
      <c r="A329" t="s">
        <v>500</v>
      </c>
      <c r="B329">
        <v>1289.5622209999999</v>
      </c>
      <c r="C329">
        <v>395.73335400000002</v>
      </c>
      <c r="D329">
        <v>0</v>
      </c>
      <c r="E329">
        <v>24.124998999999999</v>
      </c>
      <c r="F329">
        <v>110.964015</v>
      </c>
      <c r="G329">
        <v>14</v>
      </c>
      <c r="H329">
        <v>0</v>
      </c>
      <c r="I329">
        <v>0</v>
      </c>
      <c r="J329">
        <v>9.8988099999999992</v>
      </c>
      <c r="K329">
        <v>22.748732282373101</v>
      </c>
      <c r="L329">
        <v>0</v>
      </c>
      <c r="M329">
        <v>7.0107247093999998</v>
      </c>
      <c r="N329">
        <v>81.824864661000007</v>
      </c>
      <c r="O329">
        <v>24.802399999999999</v>
      </c>
      <c r="P329">
        <v>0</v>
      </c>
      <c r="Q329">
        <v>0</v>
      </c>
      <c r="R329">
        <v>46.727332605000001</v>
      </c>
      <c r="S329">
        <v>1472.6762752577699</v>
      </c>
    </row>
    <row r="330" spans="1:19" ht="15" x14ac:dyDescent="0.25">
      <c r="A330" t="s">
        <v>502</v>
      </c>
      <c r="B330">
        <v>722.87952499999994</v>
      </c>
      <c r="C330">
        <v>197.56464099999999</v>
      </c>
      <c r="D330">
        <v>17.139313000000001</v>
      </c>
      <c r="E330">
        <v>20.709434000000002</v>
      </c>
      <c r="F330">
        <v>89.226926000000006</v>
      </c>
      <c r="G330">
        <v>10.131799000000001</v>
      </c>
      <c r="H330">
        <v>0</v>
      </c>
      <c r="I330">
        <v>1.6017920000000001</v>
      </c>
      <c r="J330">
        <v>14.714098999999999</v>
      </c>
      <c r="K330">
        <v>10.3693743678687</v>
      </c>
      <c r="L330">
        <v>4.9806843578000004</v>
      </c>
      <c r="M330">
        <v>6.0181615203999996</v>
      </c>
      <c r="N330">
        <v>65.795935232399998</v>
      </c>
      <c r="O330">
        <v>17.949495108400001</v>
      </c>
      <c r="P330">
        <v>0</v>
      </c>
      <c r="Q330">
        <v>5.1292583424</v>
      </c>
      <c r="R330">
        <v>69.457904329499996</v>
      </c>
      <c r="S330">
        <v>902.58033825876896</v>
      </c>
    </row>
    <row r="331" spans="1:19" ht="15" x14ac:dyDescent="0.25">
      <c r="A331" t="s">
        <v>503</v>
      </c>
      <c r="B331">
        <v>2487.9092879999998</v>
      </c>
      <c r="C331">
        <v>517.75707199999999</v>
      </c>
      <c r="D331">
        <v>9.1588229999999999</v>
      </c>
      <c r="E331">
        <v>50.792952999999997</v>
      </c>
      <c r="F331">
        <v>147.74846299999999</v>
      </c>
      <c r="G331">
        <v>10.958822</v>
      </c>
      <c r="H331">
        <v>3</v>
      </c>
      <c r="I331">
        <v>10.831948000000001</v>
      </c>
      <c r="J331">
        <v>34.368544999999997</v>
      </c>
      <c r="K331">
        <v>20.2009636004763</v>
      </c>
      <c r="L331">
        <v>2.6615539637999999</v>
      </c>
      <c r="M331">
        <v>14.760432141800001</v>
      </c>
      <c r="N331">
        <v>108.94971661620001</v>
      </c>
      <c r="O331">
        <v>19.414649055200002</v>
      </c>
      <c r="P331">
        <v>7.0929000000000002</v>
      </c>
      <c r="Q331">
        <v>34.686063885599999</v>
      </c>
      <c r="R331">
        <v>162.23671667249999</v>
      </c>
      <c r="S331">
        <v>2857.91228393557</v>
      </c>
    </row>
    <row r="332" spans="1:19" ht="15" x14ac:dyDescent="0.25">
      <c r="A332" t="s">
        <v>504</v>
      </c>
      <c r="B332">
        <v>2512.837587</v>
      </c>
      <c r="C332">
        <v>317.99789299999998</v>
      </c>
      <c r="D332">
        <v>4</v>
      </c>
      <c r="E332">
        <v>48.454470000000001</v>
      </c>
      <c r="F332">
        <v>169.511809</v>
      </c>
      <c r="G332">
        <v>9.2204099999999993</v>
      </c>
      <c r="H332">
        <v>0</v>
      </c>
      <c r="I332">
        <v>7</v>
      </c>
      <c r="J332">
        <v>33.061912</v>
      </c>
      <c r="K332">
        <v>7.60157290476028</v>
      </c>
      <c r="L332">
        <v>1.1624000000000001</v>
      </c>
      <c r="M332">
        <v>14.080868982</v>
      </c>
      <c r="N332">
        <v>124.99800795660001</v>
      </c>
      <c r="O332">
        <v>16.334878356000001</v>
      </c>
      <c r="P332">
        <v>0</v>
      </c>
      <c r="Q332">
        <v>22.415400000000002</v>
      </c>
      <c r="R332">
        <v>156.06875559599999</v>
      </c>
      <c r="S332">
        <v>2855.4994707953601</v>
      </c>
    </row>
    <row r="333" spans="1:19" ht="15" x14ac:dyDescent="0.25">
      <c r="A333" t="s">
        <v>505</v>
      </c>
      <c r="B333">
        <v>2013.7499969999999</v>
      </c>
      <c r="C333">
        <v>319.78327100000001</v>
      </c>
      <c r="D333">
        <v>16.795441</v>
      </c>
      <c r="E333">
        <v>21.62</v>
      </c>
      <c r="F333">
        <v>166.28983500000001</v>
      </c>
      <c r="G333">
        <v>12.636698000000001</v>
      </c>
      <c r="H333">
        <v>1</v>
      </c>
      <c r="I333">
        <v>4.5</v>
      </c>
      <c r="J333">
        <v>32.940477000000001</v>
      </c>
      <c r="K333">
        <v>9.7619656356528193</v>
      </c>
      <c r="L333">
        <v>4.8807551546000001</v>
      </c>
      <c r="M333">
        <v>6.2827719999999996</v>
      </c>
      <c r="N333">
        <v>122.622124329</v>
      </c>
      <c r="O333">
        <v>22.387174176799999</v>
      </c>
      <c r="P333">
        <v>2.3643000000000001</v>
      </c>
      <c r="Q333">
        <v>14.4099</v>
      </c>
      <c r="R333">
        <v>155.49552167850001</v>
      </c>
      <c r="S333">
        <v>2351.9545099745501</v>
      </c>
    </row>
    <row r="334" spans="1:19" ht="15" x14ac:dyDescent="0.25">
      <c r="A334" t="s">
        <v>506</v>
      </c>
      <c r="B334">
        <v>7764.1485319999001</v>
      </c>
      <c r="C334">
        <v>1546.94675599999</v>
      </c>
      <c r="D334">
        <v>183.87033299999999</v>
      </c>
      <c r="E334">
        <v>191.65388899999999</v>
      </c>
      <c r="F334">
        <v>792.66921300000001</v>
      </c>
      <c r="G334">
        <v>48.222192</v>
      </c>
      <c r="H334">
        <v>3.930361</v>
      </c>
      <c r="I334">
        <v>80.661984000000004</v>
      </c>
      <c r="J334">
        <v>187.01379900000001</v>
      </c>
      <c r="K334">
        <v>58.788280878300199</v>
      </c>
      <c r="L334">
        <v>53.432718769799898</v>
      </c>
      <c r="M334">
        <v>55.694620143399902</v>
      </c>
      <c r="N334">
        <v>584.51427766619497</v>
      </c>
      <c r="O334">
        <v>85.430435347200003</v>
      </c>
      <c r="P334">
        <v>9.2925525123000003</v>
      </c>
      <c r="Q334">
        <v>258.29580516480002</v>
      </c>
      <c r="R334">
        <v>882.79863817950195</v>
      </c>
      <c r="S334">
        <v>9752.3958606613996</v>
      </c>
    </row>
    <row r="335" spans="1:19" ht="15" x14ac:dyDescent="0.25">
      <c r="A335" t="s">
        <v>507</v>
      </c>
      <c r="B335">
        <v>544.43846099999996</v>
      </c>
      <c r="C335">
        <v>122.92270600000001</v>
      </c>
      <c r="D335">
        <v>5</v>
      </c>
      <c r="E335">
        <v>10.999999000000001</v>
      </c>
      <c r="F335">
        <v>54.253509999999999</v>
      </c>
      <c r="G335">
        <v>7.4389969999999996</v>
      </c>
      <c r="H335">
        <v>0</v>
      </c>
      <c r="I335">
        <v>4.321078</v>
      </c>
      <c r="J335">
        <v>6</v>
      </c>
      <c r="K335">
        <v>5.2585004289794997</v>
      </c>
      <c r="L335">
        <v>1.4530000000000001</v>
      </c>
      <c r="M335">
        <v>3.1965997094</v>
      </c>
      <c r="N335">
        <v>40.006538274</v>
      </c>
      <c r="O335">
        <v>13.1789270852</v>
      </c>
      <c r="P335">
        <v>0</v>
      </c>
      <c r="Q335">
        <v>13.8369559716</v>
      </c>
      <c r="R335">
        <v>28.323</v>
      </c>
      <c r="S335">
        <v>649.69198246917995</v>
      </c>
    </row>
    <row r="336" spans="1:19" ht="15" x14ac:dyDescent="0.25">
      <c r="A336" t="s">
        <v>508</v>
      </c>
      <c r="B336">
        <v>1229.8471460000001</v>
      </c>
      <c r="C336">
        <v>483.179418</v>
      </c>
      <c r="D336">
        <v>1</v>
      </c>
      <c r="E336">
        <v>17.649902000000001</v>
      </c>
      <c r="F336">
        <v>112.227851</v>
      </c>
      <c r="G336">
        <v>5.9196020000000003</v>
      </c>
      <c r="H336">
        <v>3.0658820000000002</v>
      </c>
      <c r="I336">
        <v>3</v>
      </c>
      <c r="J336">
        <v>15.462946000000001</v>
      </c>
      <c r="K336">
        <v>35.248462717053101</v>
      </c>
      <c r="L336">
        <v>0.29060000000000002</v>
      </c>
      <c r="M336">
        <v>5.1290615211999997</v>
      </c>
      <c r="N336">
        <v>82.756817327399901</v>
      </c>
      <c r="O336">
        <v>10.4871669032</v>
      </c>
      <c r="P336">
        <v>7.2486648126000004</v>
      </c>
      <c r="Q336">
        <v>9.6066000000000003</v>
      </c>
      <c r="R336">
        <v>72.992836593000007</v>
      </c>
      <c r="S336">
        <v>1453.6073558744499</v>
      </c>
    </row>
    <row r="337" spans="1:19" ht="15" x14ac:dyDescent="0.25">
      <c r="A337" t="s">
        <v>509</v>
      </c>
      <c r="B337">
        <v>2582.4845660000101</v>
      </c>
      <c r="C337">
        <v>464.36279500000001</v>
      </c>
      <c r="D337">
        <v>51.456637999999998</v>
      </c>
      <c r="E337">
        <v>68.855017000000004</v>
      </c>
      <c r="F337">
        <v>183.00162900000001</v>
      </c>
      <c r="G337">
        <v>17.143267999999999</v>
      </c>
      <c r="H337">
        <v>2.8609100000000001</v>
      </c>
      <c r="I337">
        <v>12.059063</v>
      </c>
      <c r="J337">
        <v>42.397880999999998</v>
      </c>
      <c r="K337">
        <v>15.883481208539299</v>
      </c>
      <c r="L337">
        <v>14.9532990028</v>
      </c>
      <c r="M337">
        <v>20.009267940200001</v>
      </c>
      <c r="N337">
        <v>134.9454012246</v>
      </c>
      <c r="O337">
        <v>30.3710135888</v>
      </c>
      <c r="P337">
        <v>6.7640495129999998</v>
      </c>
      <c r="Q337">
        <v>38.615531538600003</v>
      </c>
      <c r="R337">
        <v>200.1391972605</v>
      </c>
      <c r="S337">
        <v>3044.1658072770501</v>
      </c>
    </row>
    <row r="338" spans="1:19" ht="15" x14ac:dyDescent="0.25">
      <c r="A338" t="s">
        <v>510</v>
      </c>
      <c r="B338">
        <v>1445.9993320000001</v>
      </c>
      <c r="C338">
        <v>1226.356505</v>
      </c>
      <c r="D338">
        <v>1</v>
      </c>
      <c r="E338">
        <v>19.114000999999998</v>
      </c>
      <c r="F338">
        <v>155.76279400000001</v>
      </c>
      <c r="G338">
        <v>1.550743</v>
      </c>
      <c r="H338">
        <v>0</v>
      </c>
      <c r="I338">
        <v>7.3103119999999997</v>
      </c>
      <c r="J338">
        <v>26.866544999999999</v>
      </c>
      <c r="K338">
        <v>193.10188837432199</v>
      </c>
      <c r="L338">
        <v>0.29060000000000002</v>
      </c>
      <c r="M338">
        <v>5.5545286905999998</v>
      </c>
      <c r="N338">
        <v>114.8594842956</v>
      </c>
      <c r="O338">
        <v>2.7472962987999998</v>
      </c>
      <c r="P338">
        <v>0</v>
      </c>
      <c r="Q338">
        <v>23.409081086400001</v>
      </c>
      <c r="R338">
        <v>126.8235256725</v>
      </c>
      <c r="S338">
        <v>1912.78573641822</v>
      </c>
    </row>
    <row r="339" spans="1:19" ht="15" x14ac:dyDescent="0.25">
      <c r="A339" t="s">
        <v>511</v>
      </c>
      <c r="B339">
        <v>1154.0773429999999</v>
      </c>
      <c r="C339">
        <v>738.22804799999994</v>
      </c>
      <c r="D339">
        <v>82.201984999999993</v>
      </c>
      <c r="E339">
        <v>14.195641</v>
      </c>
      <c r="F339">
        <v>142.00088700000001</v>
      </c>
      <c r="G339">
        <v>11.986022999999999</v>
      </c>
      <c r="H339">
        <v>0</v>
      </c>
      <c r="I339">
        <v>12.090199</v>
      </c>
      <c r="J339">
        <v>27.323581000000001</v>
      </c>
      <c r="K339">
        <v>89.579432810691998</v>
      </c>
      <c r="L339">
        <v>23.887896841</v>
      </c>
      <c r="M339">
        <v>4.1252532746000004</v>
      </c>
      <c r="N339">
        <v>104.7114540738</v>
      </c>
      <c r="O339">
        <v>21.234438346800001</v>
      </c>
      <c r="P339">
        <v>0</v>
      </c>
      <c r="Q339">
        <v>38.715235237800002</v>
      </c>
      <c r="R339">
        <v>128.9809641105</v>
      </c>
      <c r="S339">
        <v>1565.31201769519</v>
      </c>
    </row>
    <row r="340" spans="1:19" ht="15" x14ac:dyDescent="0.25">
      <c r="A340" t="s">
        <v>512</v>
      </c>
      <c r="B340">
        <v>6838.3330730000298</v>
      </c>
      <c r="C340">
        <v>1236.450904</v>
      </c>
      <c r="D340">
        <v>67.643124</v>
      </c>
      <c r="E340">
        <v>93.853243000000006</v>
      </c>
      <c r="F340">
        <v>408.027646</v>
      </c>
      <c r="G340">
        <v>52.953114999999997</v>
      </c>
      <c r="H340">
        <v>1.537879</v>
      </c>
      <c r="I340">
        <v>30.409976</v>
      </c>
      <c r="J340">
        <v>118.637764</v>
      </c>
      <c r="K340">
        <v>42.666557332375902</v>
      </c>
      <c r="L340">
        <v>19.657091834399999</v>
      </c>
      <c r="M340">
        <v>27.273752415800001</v>
      </c>
      <c r="N340">
        <v>300.87958616039998</v>
      </c>
      <c r="O340">
        <v>93.811738534000099</v>
      </c>
      <c r="P340">
        <v>3.6360073197</v>
      </c>
      <c r="Q340">
        <v>97.378825147200004</v>
      </c>
      <c r="R340">
        <v>560.02956496200102</v>
      </c>
      <c r="S340">
        <v>7983.6661967059099</v>
      </c>
    </row>
    <row r="341" spans="1:19" ht="15" x14ac:dyDescent="0.25">
      <c r="A341" t="s">
        <v>513</v>
      </c>
      <c r="B341">
        <v>7812.2255619998796</v>
      </c>
      <c r="C341">
        <v>5958.30506899991</v>
      </c>
      <c r="D341">
        <v>488.42483100000101</v>
      </c>
      <c r="E341">
        <v>103.970094</v>
      </c>
      <c r="F341">
        <v>1054.2563259999999</v>
      </c>
      <c r="G341">
        <v>103.393523</v>
      </c>
      <c r="H341">
        <v>11.343723000000001</v>
      </c>
      <c r="I341">
        <v>60.692881</v>
      </c>
      <c r="J341">
        <v>197.81523200000001</v>
      </c>
      <c r="K341">
        <v>859.41184294600203</v>
      </c>
      <c r="L341">
        <v>141.93625588859999</v>
      </c>
      <c r="M341">
        <v>30.213709316399999</v>
      </c>
      <c r="N341">
        <v>777.408614792393</v>
      </c>
      <c r="O341">
        <v>183.17196534679999</v>
      </c>
      <c r="P341">
        <v>26.8199642889</v>
      </c>
      <c r="Q341">
        <v>194.35074353819999</v>
      </c>
      <c r="R341">
        <v>933.78680265600201</v>
      </c>
      <c r="S341">
        <v>10959.3254607732</v>
      </c>
    </row>
    <row r="342" spans="1:19" ht="15" x14ac:dyDescent="0.25">
      <c r="A342" t="s">
        <v>514</v>
      </c>
      <c r="B342">
        <v>7235.0893120000101</v>
      </c>
      <c r="C342">
        <v>2876.3790049999998</v>
      </c>
      <c r="D342">
        <v>111.48159</v>
      </c>
      <c r="E342">
        <v>89.965157000000005</v>
      </c>
      <c r="F342">
        <v>787.12178200000005</v>
      </c>
      <c r="G342">
        <v>74.764031000000003</v>
      </c>
      <c r="H342">
        <v>9.9708760000000005</v>
      </c>
      <c r="I342">
        <v>78.681593000000007</v>
      </c>
      <c r="J342">
        <v>188.649</v>
      </c>
      <c r="K342">
        <v>220.747190741596</v>
      </c>
      <c r="L342">
        <v>32.396550054000002</v>
      </c>
      <c r="M342">
        <v>26.143874624199999</v>
      </c>
      <c r="N342">
        <v>580.42360204679198</v>
      </c>
      <c r="O342">
        <v>132.45195731960001</v>
      </c>
      <c r="P342">
        <v>23.574142126800002</v>
      </c>
      <c r="Q342">
        <v>251.95419710460001</v>
      </c>
      <c r="R342">
        <v>890.51760450000097</v>
      </c>
      <c r="S342">
        <v>9393.2984305175996</v>
      </c>
    </row>
    <row r="343" spans="1:19" ht="15" x14ac:dyDescent="0.25">
      <c r="A343" t="s">
        <v>515</v>
      </c>
      <c r="B343">
        <v>4085.15435999998</v>
      </c>
      <c r="C343">
        <v>1540.3458860000001</v>
      </c>
      <c r="D343">
        <v>46.449942</v>
      </c>
      <c r="E343">
        <v>52.372092000000002</v>
      </c>
      <c r="F343">
        <v>411.96891799999997</v>
      </c>
      <c r="G343">
        <v>26.941754</v>
      </c>
      <c r="H343">
        <v>9.1083250000000007</v>
      </c>
      <c r="I343">
        <v>24.754386</v>
      </c>
      <c r="J343">
        <v>56.245379999999997</v>
      </c>
      <c r="K343">
        <v>109.20215016521701</v>
      </c>
      <c r="L343">
        <v>13.498353145199999</v>
      </c>
      <c r="M343">
        <v>15.219329935199999</v>
      </c>
      <c r="N343">
        <v>303.78588013320001</v>
      </c>
      <c r="O343">
        <v>47.730011386400001</v>
      </c>
      <c r="P343">
        <v>21.534812797499999</v>
      </c>
      <c r="Q343">
        <v>79.268494849199996</v>
      </c>
      <c r="R343">
        <v>265.50631628999997</v>
      </c>
      <c r="S343">
        <v>4940.8997087018997</v>
      </c>
    </row>
    <row r="344" spans="1:19" ht="15" x14ac:dyDescent="0.25">
      <c r="A344" t="s">
        <v>516</v>
      </c>
      <c r="B344">
        <v>1914.021119</v>
      </c>
      <c r="C344">
        <v>766.57220400000097</v>
      </c>
      <c r="D344">
        <v>4</v>
      </c>
      <c r="E344">
        <v>55.465558000000001</v>
      </c>
      <c r="F344">
        <v>213.75221999999999</v>
      </c>
      <c r="G344">
        <v>20.749141000000002</v>
      </c>
      <c r="H344">
        <v>2</v>
      </c>
      <c r="I344">
        <v>20.095279999999999</v>
      </c>
      <c r="J344">
        <v>39.049224000000002</v>
      </c>
      <c r="K344">
        <v>59.290124847387098</v>
      </c>
      <c r="L344">
        <v>1.1624000000000001</v>
      </c>
      <c r="M344">
        <v>16.118291154800001</v>
      </c>
      <c r="N344">
        <v>157.620887028</v>
      </c>
      <c r="O344">
        <v>36.759178195600001</v>
      </c>
      <c r="P344">
        <v>4.7286000000000001</v>
      </c>
      <c r="Q344">
        <v>64.349105616000003</v>
      </c>
      <c r="R344">
        <v>184.33186189200001</v>
      </c>
      <c r="S344">
        <v>2438.3815677337898</v>
      </c>
    </row>
    <row r="345" spans="1:19" ht="15" x14ac:dyDescent="0.25">
      <c r="A345" t="s">
        <v>517</v>
      </c>
      <c r="B345">
        <v>563.82880899999998</v>
      </c>
      <c r="C345">
        <v>233.80503200000001</v>
      </c>
      <c r="D345">
        <v>3.9097650000000002</v>
      </c>
      <c r="E345">
        <v>8.4977649999999993</v>
      </c>
      <c r="F345">
        <v>46.397404000000002</v>
      </c>
      <c r="G345">
        <v>2</v>
      </c>
      <c r="H345">
        <v>0</v>
      </c>
      <c r="I345">
        <v>1</v>
      </c>
      <c r="J345">
        <v>6.744122</v>
      </c>
      <c r="K345">
        <v>17.7258202133902</v>
      </c>
      <c r="L345">
        <v>1.136177709</v>
      </c>
      <c r="M345">
        <v>2.4694505090000001</v>
      </c>
      <c r="N345">
        <v>34.213445709600002</v>
      </c>
      <c r="O345">
        <v>3.5432000000000001</v>
      </c>
      <c r="P345">
        <v>0</v>
      </c>
      <c r="Q345">
        <v>3.2021999999999999</v>
      </c>
      <c r="R345">
        <v>31.835627900999999</v>
      </c>
      <c r="S345">
        <v>657.95473104199004</v>
      </c>
    </row>
    <row r="346" spans="1:19" ht="15" x14ac:dyDescent="0.25">
      <c r="A346" t="s">
        <v>518</v>
      </c>
      <c r="B346">
        <v>587.82949499999995</v>
      </c>
      <c r="C346">
        <v>166.873864</v>
      </c>
      <c r="D346">
        <v>0</v>
      </c>
      <c r="E346">
        <v>9.8779719999999998</v>
      </c>
      <c r="F346">
        <v>36.238878999999997</v>
      </c>
      <c r="G346">
        <v>0.93361899999999998</v>
      </c>
      <c r="H346">
        <v>0</v>
      </c>
      <c r="I346">
        <v>1</v>
      </c>
      <c r="J346">
        <v>5.7821920000000002</v>
      </c>
      <c r="K346">
        <v>8.5605884829397905</v>
      </c>
      <c r="L346">
        <v>0</v>
      </c>
      <c r="M346">
        <v>2.8705386632000001</v>
      </c>
      <c r="N346">
        <v>26.7225493746</v>
      </c>
      <c r="O346">
        <v>1.6539994203999999</v>
      </c>
      <c r="P346">
        <v>0</v>
      </c>
      <c r="Q346">
        <v>3.2021999999999999</v>
      </c>
      <c r="R346">
        <v>27.294837336000001</v>
      </c>
      <c r="S346">
        <v>658.13420827714003</v>
      </c>
    </row>
    <row r="347" spans="1:19" ht="15" x14ac:dyDescent="0.25">
      <c r="A347" t="s">
        <v>519</v>
      </c>
      <c r="B347">
        <v>478.89197999999999</v>
      </c>
      <c r="C347">
        <v>200.92225400000001</v>
      </c>
      <c r="D347">
        <v>0</v>
      </c>
      <c r="E347">
        <v>5</v>
      </c>
      <c r="F347">
        <v>62.452491000000002</v>
      </c>
      <c r="G347">
        <v>2.4038550000000001</v>
      </c>
      <c r="H347">
        <v>1</v>
      </c>
      <c r="I347">
        <v>3.581321</v>
      </c>
      <c r="J347">
        <v>12.982934999999999</v>
      </c>
      <c r="K347">
        <v>15.9313008516105</v>
      </c>
      <c r="L347">
        <v>0</v>
      </c>
      <c r="M347">
        <v>1.4530000000000001</v>
      </c>
      <c r="N347">
        <v>46.052466863399999</v>
      </c>
      <c r="O347">
        <v>4.2586695179999996</v>
      </c>
      <c r="P347">
        <v>2.3643000000000001</v>
      </c>
      <c r="Q347">
        <v>11.4681061062</v>
      </c>
      <c r="R347">
        <v>61.285944667499997</v>
      </c>
      <c r="S347">
        <v>621.70576800671097</v>
      </c>
    </row>
    <row r="348" spans="1:19" ht="15" x14ac:dyDescent="0.25">
      <c r="A348" t="s">
        <v>520</v>
      </c>
      <c r="B348">
        <v>1505.0200809999999</v>
      </c>
      <c r="C348">
        <v>358.48567500000001</v>
      </c>
      <c r="D348">
        <v>10.435136</v>
      </c>
      <c r="E348">
        <v>36.992342000000001</v>
      </c>
      <c r="F348">
        <v>64.401747</v>
      </c>
      <c r="G348">
        <v>1.0058560000000001</v>
      </c>
      <c r="H348">
        <v>0</v>
      </c>
      <c r="I348">
        <v>9.8266670000000005</v>
      </c>
      <c r="J348">
        <v>12.830799000000001</v>
      </c>
      <c r="K348">
        <v>15.5525878475607</v>
      </c>
      <c r="L348">
        <v>3.0324505215999999</v>
      </c>
      <c r="M348">
        <v>10.7499745852</v>
      </c>
      <c r="N348">
        <v>47.489848237800103</v>
      </c>
      <c r="O348">
        <v>1.7819744896</v>
      </c>
      <c r="P348">
        <v>0</v>
      </c>
      <c r="Q348">
        <v>31.466953067399999</v>
      </c>
      <c r="R348">
        <v>60.567786679500003</v>
      </c>
      <c r="S348">
        <v>1675.6616564286601</v>
      </c>
    </row>
    <row r="349" spans="1:19" ht="15" x14ac:dyDescent="0.25">
      <c r="A349" t="s">
        <v>521</v>
      </c>
      <c r="B349">
        <v>587.812319</v>
      </c>
      <c r="C349">
        <v>241.60266899999999</v>
      </c>
      <c r="D349">
        <v>15.312347000000001</v>
      </c>
      <c r="E349">
        <v>11.887834</v>
      </c>
      <c r="F349">
        <v>50.814714000000002</v>
      </c>
      <c r="G349">
        <v>6</v>
      </c>
      <c r="H349">
        <v>0</v>
      </c>
      <c r="I349">
        <v>5</v>
      </c>
      <c r="J349">
        <v>8.6</v>
      </c>
      <c r="K349">
        <v>18.583749033308401</v>
      </c>
      <c r="L349">
        <v>4.4497680382000002</v>
      </c>
      <c r="M349">
        <v>3.4546045604</v>
      </c>
      <c r="N349">
        <v>37.470770103600003</v>
      </c>
      <c r="O349">
        <v>10.6296</v>
      </c>
      <c r="P349">
        <v>0</v>
      </c>
      <c r="Q349">
        <v>16.010999999999999</v>
      </c>
      <c r="R349">
        <v>40.596299999999999</v>
      </c>
      <c r="S349">
        <v>719.00811073550904</v>
      </c>
    </row>
    <row r="350" spans="1:19" ht="15" x14ac:dyDescent="0.25">
      <c r="A350" t="s">
        <v>522</v>
      </c>
      <c r="B350">
        <v>1015.741214</v>
      </c>
      <c r="C350">
        <v>215.28816699999999</v>
      </c>
      <c r="D350">
        <v>17.927582000000001</v>
      </c>
      <c r="E350">
        <v>17.976754</v>
      </c>
      <c r="F350">
        <v>56.495044</v>
      </c>
      <c r="G350">
        <v>0</v>
      </c>
      <c r="H350">
        <v>0.14361499999999999</v>
      </c>
      <c r="I350">
        <v>6</v>
      </c>
      <c r="J350">
        <v>25.499856999999999</v>
      </c>
      <c r="K350">
        <v>8.6135472394165706</v>
      </c>
      <c r="L350">
        <v>5.2097553292000001</v>
      </c>
      <c r="M350">
        <v>5.2240447123999996</v>
      </c>
      <c r="N350">
        <v>41.659445445599999</v>
      </c>
      <c r="O350">
        <v>0</v>
      </c>
      <c r="P350">
        <v>0.33954894450000001</v>
      </c>
      <c r="Q350">
        <v>19.213200000000001</v>
      </c>
      <c r="R350">
        <v>120.3720749685</v>
      </c>
      <c r="S350">
        <v>1216.3728306396199</v>
      </c>
    </row>
    <row r="351" spans="1:19" ht="15" x14ac:dyDescent="0.25">
      <c r="A351" t="s">
        <v>523</v>
      </c>
      <c r="B351">
        <v>143.97791000000001</v>
      </c>
      <c r="C351">
        <v>71.412081999999998</v>
      </c>
      <c r="D351">
        <v>1</v>
      </c>
      <c r="E351">
        <v>3</v>
      </c>
      <c r="F351">
        <v>15.870476</v>
      </c>
      <c r="G351">
        <v>0</v>
      </c>
      <c r="H351">
        <v>0</v>
      </c>
      <c r="I351">
        <v>1</v>
      </c>
      <c r="J351">
        <v>4</v>
      </c>
      <c r="K351">
        <v>6.4903066127937397</v>
      </c>
      <c r="L351">
        <v>0.29060000000000002</v>
      </c>
      <c r="M351">
        <v>0.87180000000000002</v>
      </c>
      <c r="N351">
        <v>11.702889002399999</v>
      </c>
      <c r="O351">
        <v>0</v>
      </c>
      <c r="P351">
        <v>0</v>
      </c>
      <c r="Q351">
        <v>3.2021999999999999</v>
      </c>
      <c r="R351">
        <v>18.882000000000001</v>
      </c>
      <c r="S351">
        <v>185.417705615194</v>
      </c>
    </row>
    <row r="352" spans="1:19" ht="15" x14ac:dyDescent="0.25">
      <c r="A352" t="s">
        <v>524</v>
      </c>
      <c r="B352">
        <v>365.13088199999999</v>
      </c>
      <c r="C352">
        <v>151.522863</v>
      </c>
      <c r="D352">
        <v>2</v>
      </c>
      <c r="E352">
        <v>13</v>
      </c>
      <c r="F352">
        <v>22.821745</v>
      </c>
      <c r="G352">
        <v>1.3917409999999999</v>
      </c>
      <c r="H352">
        <v>0</v>
      </c>
      <c r="I352">
        <v>0</v>
      </c>
      <c r="J352">
        <v>1</v>
      </c>
      <c r="K352">
        <v>11.5421783372903</v>
      </c>
      <c r="L352">
        <v>0.58120000000000005</v>
      </c>
      <c r="M352">
        <v>3.7778</v>
      </c>
      <c r="N352">
        <v>16.828754762999999</v>
      </c>
      <c r="O352">
        <v>2.4656083556000001</v>
      </c>
      <c r="P352">
        <v>0</v>
      </c>
      <c r="Q352">
        <v>0</v>
      </c>
      <c r="R352">
        <v>4.7205000000000004</v>
      </c>
      <c r="S352">
        <v>405.04692345589001</v>
      </c>
    </row>
    <row r="353" spans="1:19" ht="15" x14ac:dyDescent="0.25">
      <c r="A353" t="s">
        <v>525</v>
      </c>
      <c r="B353">
        <v>448.50472000000002</v>
      </c>
      <c r="C353">
        <v>210.41938300000001</v>
      </c>
      <c r="D353">
        <v>0</v>
      </c>
      <c r="E353">
        <v>3</v>
      </c>
      <c r="F353">
        <v>42.243578999999997</v>
      </c>
      <c r="G353">
        <v>1</v>
      </c>
      <c r="H353">
        <v>0</v>
      </c>
      <c r="I353">
        <v>1.64619</v>
      </c>
      <c r="J353">
        <v>7.2496419999999997</v>
      </c>
      <c r="K353">
        <v>18.085016431937301</v>
      </c>
      <c r="L353">
        <v>0</v>
      </c>
      <c r="M353">
        <v>0.87180000000000002</v>
      </c>
      <c r="N353">
        <v>31.150415154600001</v>
      </c>
      <c r="O353">
        <v>1.7716000000000001</v>
      </c>
      <c r="P353">
        <v>0</v>
      </c>
      <c r="Q353">
        <v>5.271429618</v>
      </c>
      <c r="R353">
        <v>34.221935061000003</v>
      </c>
      <c r="S353">
        <v>539.87691626553703</v>
      </c>
    </row>
    <row r="354" spans="1:19" ht="15" x14ac:dyDescent="0.25">
      <c r="A354" t="s">
        <v>526</v>
      </c>
      <c r="B354">
        <v>929.99795700000095</v>
      </c>
      <c r="C354">
        <v>371.32117699999998</v>
      </c>
      <c r="D354">
        <v>3</v>
      </c>
      <c r="E354">
        <v>25</v>
      </c>
      <c r="F354">
        <v>90.349065999999993</v>
      </c>
      <c r="G354">
        <v>5.1825599999999996</v>
      </c>
      <c r="H354">
        <v>0.56649499999999997</v>
      </c>
      <c r="I354">
        <v>7.5066870000000003</v>
      </c>
      <c r="J354">
        <v>16.354718999999999</v>
      </c>
      <c r="K354">
        <v>28.284472441818899</v>
      </c>
      <c r="L354">
        <v>0.87180000000000002</v>
      </c>
      <c r="M354">
        <v>7.2650000000000103</v>
      </c>
      <c r="N354">
        <v>66.623401268400002</v>
      </c>
      <c r="O354">
        <v>9.1814232960000002</v>
      </c>
      <c r="P354">
        <v>1.3393641285</v>
      </c>
      <c r="Q354">
        <v>24.037913111400002</v>
      </c>
      <c r="R354">
        <v>77.202451039500005</v>
      </c>
      <c r="S354">
        <v>1144.8037822856199</v>
      </c>
    </row>
    <row r="355" spans="1:19" ht="15" x14ac:dyDescent="0.25">
      <c r="A355" t="s">
        <v>527</v>
      </c>
      <c r="B355">
        <v>390.09406500000102</v>
      </c>
      <c r="C355">
        <v>258.04482400000001</v>
      </c>
      <c r="D355">
        <v>3.3117169999999998</v>
      </c>
      <c r="E355">
        <v>7</v>
      </c>
      <c r="F355">
        <v>52.730162</v>
      </c>
      <c r="G355">
        <v>1</v>
      </c>
      <c r="H355">
        <v>1</v>
      </c>
      <c r="I355">
        <v>3</v>
      </c>
      <c r="J355">
        <v>3.3038979999999998</v>
      </c>
      <c r="K355">
        <v>31.480047135083101</v>
      </c>
      <c r="L355">
        <v>0.96238496019999997</v>
      </c>
      <c r="M355">
        <v>2.0341999999999998</v>
      </c>
      <c r="N355">
        <v>38.883221458800001</v>
      </c>
      <c r="O355">
        <v>1.7716000000000001</v>
      </c>
      <c r="P355">
        <v>2.3643000000000001</v>
      </c>
      <c r="Q355">
        <v>9.6066000000000003</v>
      </c>
      <c r="R355">
        <v>15.596050508999999</v>
      </c>
      <c r="S355">
        <v>492.79246906308401</v>
      </c>
    </row>
    <row r="356" spans="1:19" ht="15" x14ac:dyDescent="0.25">
      <c r="A356" t="s">
        <v>528</v>
      </c>
      <c r="B356">
        <v>493.26004</v>
      </c>
      <c r="C356">
        <v>259.94219099999998</v>
      </c>
      <c r="D356">
        <v>0</v>
      </c>
      <c r="E356">
        <v>15.498305</v>
      </c>
      <c r="F356">
        <v>55.023727999999998</v>
      </c>
      <c r="G356">
        <v>0</v>
      </c>
      <c r="H356">
        <v>0</v>
      </c>
      <c r="I356">
        <v>0.32372899999999999</v>
      </c>
      <c r="J356">
        <v>7.1046610000000001</v>
      </c>
      <c r="K356">
        <v>25.271555036085299</v>
      </c>
      <c r="L356">
        <v>0</v>
      </c>
      <c r="M356">
        <v>4.5038074330000004</v>
      </c>
      <c r="N356">
        <v>40.574497027200003</v>
      </c>
      <c r="O356">
        <v>0</v>
      </c>
      <c r="P356">
        <v>0</v>
      </c>
      <c r="Q356">
        <v>1.0366450037999999</v>
      </c>
      <c r="R356">
        <v>33.537552250499999</v>
      </c>
      <c r="S356">
        <v>598.18409675058501</v>
      </c>
    </row>
    <row r="357" spans="1:19" ht="15" x14ac:dyDescent="0.25">
      <c r="A357" t="s">
        <v>529</v>
      </c>
      <c r="B357">
        <v>390.72507400000001</v>
      </c>
      <c r="C357">
        <v>116.518867</v>
      </c>
      <c r="D357">
        <v>0</v>
      </c>
      <c r="E357">
        <v>2</v>
      </c>
      <c r="F357">
        <v>50.601621999999999</v>
      </c>
      <c r="G357">
        <v>2.2415509999999998</v>
      </c>
      <c r="H357">
        <v>0</v>
      </c>
      <c r="I357">
        <v>2</v>
      </c>
      <c r="J357">
        <v>4</v>
      </c>
      <c r="K357">
        <v>6.6154848466141001</v>
      </c>
      <c r="L357">
        <v>0</v>
      </c>
      <c r="M357">
        <v>0.58120000000000005</v>
      </c>
      <c r="N357">
        <v>37.313636062800001</v>
      </c>
      <c r="O357">
        <v>3.9711317516000002</v>
      </c>
      <c r="P357">
        <v>0</v>
      </c>
      <c r="Q357">
        <v>6.4043999999999999</v>
      </c>
      <c r="R357">
        <v>18.882000000000001</v>
      </c>
      <c r="S357">
        <v>464.492926661014</v>
      </c>
    </row>
    <row r="358" spans="1:19" ht="15" x14ac:dyDescent="0.25">
      <c r="A358" t="s">
        <v>530</v>
      </c>
      <c r="B358">
        <v>995.87701400000003</v>
      </c>
      <c r="C358">
        <v>259.17670700000002</v>
      </c>
      <c r="D358">
        <v>0</v>
      </c>
      <c r="E358">
        <v>15.186593999999999</v>
      </c>
      <c r="F358">
        <v>92.483698000000004</v>
      </c>
      <c r="G358">
        <v>14.445651</v>
      </c>
      <c r="H358">
        <v>0</v>
      </c>
      <c r="I358">
        <v>5.6915760000000004</v>
      </c>
      <c r="J358">
        <v>12.643729</v>
      </c>
      <c r="K358">
        <v>12.916564346933299</v>
      </c>
      <c r="L358">
        <v>0</v>
      </c>
      <c r="M358">
        <v>4.4132242163999997</v>
      </c>
      <c r="N358">
        <v>68.197478905200001</v>
      </c>
      <c r="O358">
        <v>25.591915311600001</v>
      </c>
      <c r="P358">
        <v>0</v>
      </c>
      <c r="Q358">
        <v>18.2255646672</v>
      </c>
      <c r="R358">
        <v>59.6847227445</v>
      </c>
      <c r="S358">
        <v>1184.90648419183</v>
      </c>
    </row>
    <row r="359" spans="1:19" ht="15" x14ac:dyDescent="0.25">
      <c r="A359" t="s">
        <v>531</v>
      </c>
      <c r="B359">
        <v>814.602195999998</v>
      </c>
      <c r="C359">
        <v>302.60704299999998</v>
      </c>
      <c r="D359">
        <v>16.302406999999999</v>
      </c>
      <c r="E359">
        <v>15</v>
      </c>
      <c r="F359">
        <v>93.543285999999995</v>
      </c>
      <c r="G359">
        <v>1.2388889999999999</v>
      </c>
      <c r="H359">
        <v>0</v>
      </c>
      <c r="I359">
        <v>6</v>
      </c>
      <c r="J359">
        <v>7.9142039999999998</v>
      </c>
      <c r="K359">
        <v>20.933983998414899</v>
      </c>
      <c r="L359">
        <v>4.7374794741999997</v>
      </c>
      <c r="M359">
        <v>4.359</v>
      </c>
      <c r="N359">
        <v>68.978819096400002</v>
      </c>
      <c r="O359">
        <v>2.1948157523999998</v>
      </c>
      <c r="P359">
        <v>0</v>
      </c>
      <c r="Q359">
        <v>19.213200000000001</v>
      </c>
      <c r="R359">
        <v>37.358999982</v>
      </c>
      <c r="S359">
        <v>972.37849430341305</v>
      </c>
    </row>
    <row r="360" spans="1:19" ht="15" x14ac:dyDescent="0.25">
      <c r="A360" t="s">
        <v>532</v>
      </c>
      <c r="B360">
        <v>690.24601100000098</v>
      </c>
      <c r="C360">
        <v>421.52935900000102</v>
      </c>
      <c r="D360">
        <v>0.894208</v>
      </c>
      <c r="E360">
        <v>20.455705999999999</v>
      </c>
      <c r="F360">
        <v>80.430491000000004</v>
      </c>
      <c r="G360">
        <v>5.1616530000000003</v>
      </c>
      <c r="H360">
        <v>0</v>
      </c>
      <c r="I360">
        <v>5.8417459999999997</v>
      </c>
      <c r="J360">
        <v>8.4425620000000006</v>
      </c>
      <c r="K360">
        <v>48.072944667443501</v>
      </c>
      <c r="L360">
        <v>0.25985684479999999</v>
      </c>
      <c r="M360">
        <v>5.9444281635999996</v>
      </c>
      <c r="N360">
        <v>59.309444063400001</v>
      </c>
      <c r="O360">
        <v>9.1443844548000008</v>
      </c>
      <c r="P360">
        <v>0</v>
      </c>
      <c r="Q360">
        <v>18.706439041199999</v>
      </c>
      <c r="R360">
        <v>39.853113921000002</v>
      </c>
      <c r="S360">
        <v>871.53662215624502</v>
      </c>
    </row>
    <row r="361" spans="1:19" ht="15" x14ac:dyDescent="0.25">
      <c r="A361" t="s">
        <v>533</v>
      </c>
      <c r="B361">
        <v>874.20803199999898</v>
      </c>
      <c r="C361">
        <v>342.51717300000001</v>
      </c>
      <c r="D361">
        <v>0.89</v>
      </c>
      <c r="E361">
        <v>33.952381000000003</v>
      </c>
      <c r="F361">
        <v>78.620763999999994</v>
      </c>
      <c r="G361">
        <v>6.1944939999999997</v>
      </c>
      <c r="H361">
        <v>0.36564999999999998</v>
      </c>
      <c r="I361">
        <v>1.1571E-2</v>
      </c>
      <c r="J361">
        <v>12.89</v>
      </c>
      <c r="K361">
        <v>24.8432275046118</v>
      </c>
      <c r="L361">
        <v>0.25863399999999998</v>
      </c>
      <c r="M361">
        <v>9.8665619186000004</v>
      </c>
      <c r="N361">
        <v>57.974951373600099</v>
      </c>
      <c r="O361">
        <v>10.9741655704</v>
      </c>
      <c r="P361">
        <v>0.86450629499999998</v>
      </c>
      <c r="Q361">
        <v>3.7052656199999999E-2</v>
      </c>
      <c r="R361">
        <v>60.847245000000001</v>
      </c>
      <c r="S361">
        <v>1039.87437631841</v>
      </c>
    </row>
    <row r="362" spans="1:19" ht="15" x14ac:dyDescent="0.25">
      <c r="A362" t="s">
        <v>534</v>
      </c>
      <c r="B362">
        <v>1002.3995650000001</v>
      </c>
      <c r="C362">
        <v>479.28604899999999</v>
      </c>
      <c r="D362">
        <v>0</v>
      </c>
      <c r="E362">
        <v>38.782890999999999</v>
      </c>
      <c r="F362">
        <v>111.690399</v>
      </c>
      <c r="G362">
        <v>6.0161090000000002</v>
      </c>
      <c r="H362">
        <v>0</v>
      </c>
      <c r="I362">
        <v>4.4632769999999997</v>
      </c>
      <c r="J362">
        <v>17.564378999999999</v>
      </c>
      <c r="K362">
        <v>43.481512851282503</v>
      </c>
      <c r="L362">
        <v>0</v>
      </c>
      <c r="M362">
        <v>11.2703081246</v>
      </c>
      <c r="N362">
        <v>82.360500222599896</v>
      </c>
      <c r="O362">
        <v>10.658138704400001</v>
      </c>
      <c r="P362">
        <v>0</v>
      </c>
      <c r="Q362">
        <v>14.2923056094</v>
      </c>
      <c r="R362">
        <v>82.912651069500001</v>
      </c>
      <c r="S362">
        <v>1247.37498158178</v>
      </c>
    </row>
    <row r="363" spans="1:19" ht="15" x14ac:dyDescent="0.25">
      <c r="A363" t="s">
        <v>535</v>
      </c>
      <c r="B363">
        <v>1472.197999</v>
      </c>
      <c r="C363">
        <v>301.03544299999999</v>
      </c>
      <c r="D363">
        <v>206.044197</v>
      </c>
      <c r="E363">
        <v>11.129006</v>
      </c>
      <c r="F363">
        <v>107.392298</v>
      </c>
      <c r="G363">
        <v>0</v>
      </c>
      <c r="H363">
        <v>1.88</v>
      </c>
      <c r="I363">
        <v>23</v>
      </c>
      <c r="J363">
        <v>7.2011630000000002</v>
      </c>
      <c r="K363">
        <v>11.243019990226101</v>
      </c>
      <c r="L363">
        <v>59.876443648199903</v>
      </c>
      <c r="M363">
        <v>3.2340891435999999</v>
      </c>
      <c r="N363">
        <v>79.191080545199995</v>
      </c>
      <c r="O363">
        <v>0</v>
      </c>
      <c r="P363">
        <v>4.4448840000000001</v>
      </c>
      <c r="Q363">
        <v>73.650599999999997</v>
      </c>
      <c r="R363">
        <v>33.993089941500003</v>
      </c>
      <c r="S363">
        <v>1737.8312062687301</v>
      </c>
    </row>
    <row r="364" spans="1:19" ht="15" x14ac:dyDescent="0.25">
      <c r="A364" t="s">
        <v>537</v>
      </c>
      <c r="B364">
        <v>1728.6952900000001</v>
      </c>
      <c r="C364">
        <v>672.11475399999995</v>
      </c>
      <c r="D364">
        <v>16.798020000000001</v>
      </c>
      <c r="E364">
        <v>43.126731999999997</v>
      </c>
      <c r="F364">
        <v>227.467208</v>
      </c>
      <c r="G364">
        <v>10.775444999999999</v>
      </c>
      <c r="H364">
        <v>2</v>
      </c>
      <c r="I364">
        <v>17.999998999999999</v>
      </c>
      <c r="J364">
        <v>12.809901</v>
      </c>
      <c r="K364">
        <v>48.896376244029099</v>
      </c>
      <c r="L364">
        <v>4.8815046119999996</v>
      </c>
      <c r="M364">
        <v>12.532628319200001</v>
      </c>
      <c r="N364">
        <v>167.73431917920001</v>
      </c>
      <c r="O364">
        <v>19.089778362000001</v>
      </c>
      <c r="P364">
        <v>4.7286000000000001</v>
      </c>
      <c r="Q364">
        <v>57.639596797800003</v>
      </c>
      <c r="R364">
        <v>60.469137670499997</v>
      </c>
      <c r="S364">
        <v>2104.6672311847301</v>
      </c>
    </row>
    <row r="365" spans="1:19" ht="15" x14ac:dyDescent="0.25">
      <c r="A365" t="s">
        <v>538</v>
      </c>
      <c r="B365">
        <v>547.792553</v>
      </c>
      <c r="C365">
        <v>207.92764500000001</v>
      </c>
      <c r="D365">
        <v>0</v>
      </c>
      <c r="E365">
        <v>14.769387</v>
      </c>
      <c r="F365">
        <v>59.432468</v>
      </c>
      <c r="G365">
        <v>3.4756119999999999</v>
      </c>
      <c r="H365">
        <v>0</v>
      </c>
      <c r="I365">
        <v>3</v>
      </c>
      <c r="J365">
        <v>8.5900770000000009</v>
      </c>
      <c r="K365">
        <v>14.536574303634399</v>
      </c>
      <c r="L365">
        <v>0</v>
      </c>
      <c r="M365">
        <v>4.2919838622000004</v>
      </c>
      <c r="N365">
        <v>43.825501903199999</v>
      </c>
      <c r="O365">
        <v>6.1573942192000004</v>
      </c>
      <c r="P365">
        <v>0</v>
      </c>
      <c r="Q365">
        <v>9.6066000000000003</v>
      </c>
      <c r="R365">
        <v>40.5494584785</v>
      </c>
      <c r="S365">
        <v>666.76006576673399</v>
      </c>
    </row>
    <row r="366" spans="1:19" ht="15" x14ac:dyDescent="0.25">
      <c r="A366" t="s">
        <v>539</v>
      </c>
      <c r="B366">
        <v>856.42208000000005</v>
      </c>
      <c r="C366">
        <v>471.14206100000001</v>
      </c>
      <c r="D366">
        <v>0</v>
      </c>
      <c r="E366">
        <v>30.682949000000001</v>
      </c>
      <c r="F366">
        <v>91.564762000000002</v>
      </c>
      <c r="G366">
        <v>5.9377760000000004</v>
      </c>
      <c r="H366">
        <v>0</v>
      </c>
      <c r="I366">
        <v>7.9287049999999999</v>
      </c>
      <c r="J366">
        <v>12</v>
      </c>
      <c r="K366">
        <v>48.058502657899098</v>
      </c>
      <c r="L366">
        <v>0</v>
      </c>
      <c r="M366">
        <v>8.9164649794000006</v>
      </c>
      <c r="N366">
        <v>67.519855498799998</v>
      </c>
      <c r="O366">
        <v>10.5193639616</v>
      </c>
      <c r="P366">
        <v>0</v>
      </c>
      <c r="Q366">
        <v>25.389299150999999</v>
      </c>
      <c r="R366">
        <v>56.646000000000001</v>
      </c>
      <c r="S366">
        <v>1073.4715662486999</v>
      </c>
    </row>
    <row r="367" spans="1:19" ht="15" x14ac:dyDescent="0.25">
      <c r="A367" t="s">
        <v>540</v>
      </c>
      <c r="B367">
        <v>724.546244</v>
      </c>
      <c r="C367">
        <v>396.85411699999997</v>
      </c>
      <c r="D367">
        <v>8</v>
      </c>
      <c r="E367">
        <v>25.895188000000001</v>
      </c>
      <c r="F367">
        <v>78.952083999999999</v>
      </c>
      <c r="G367">
        <v>1.8225610000000001</v>
      </c>
      <c r="H367">
        <v>2</v>
      </c>
      <c r="I367">
        <v>4.3340019999999999</v>
      </c>
      <c r="J367">
        <v>12.378238</v>
      </c>
      <c r="K367">
        <v>40.8793905360005</v>
      </c>
      <c r="L367">
        <v>2.3248000000000002</v>
      </c>
      <c r="M367">
        <v>7.5251416327999996</v>
      </c>
      <c r="N367">
        <v>58.219266741600102</v>
      </c>
      <c r="O367">
        <v>3.2288490676000001</v>
      </c>
      <c r="P367">
        <v>4.7286000000000001</v>
      </c>
      <c r="Q367">
        <v>13.8783412044</v>
      </c>
      <c r="R367">
        <v>58.431472479</v>
      </c>
      <c r="S367">
        <v>913.76210566140003</v>
      </c>
    </row>
    <row r="368" spans="1:19" ht="15" x14ac:dyDescent="0.25">
      <c r="A368" t="s">
        <v>541</v>
      </c>
      <c r="B368">
        <v>964.25887</v>
      </c>
      <c r="C368">
        <v>549.33322899999996</v>
      </c>
      <c r="D368">
        <v>0</v>
      </c>
      <c r="E368">
        <v>23.465122999999998</v>
      </c>
      <c r="F368">
        <v>109.69418400000001</v>
      </c>
      <c r="G368">
        <v>8.4380830000000007</v>
      </c>
      <c r="H368">
        <v>0</v>
      </c>
      <c r="I368">
        <v>5</v>
      </c>
      <c r="J368">
        <v>10.943032000000001</v>
      </c>
      <c r="K368">
        <v>58.522486573538401</v>
      </c>
      <c r="L368">
        <v>0</v>
      </c>
      <c r="M368">
        <v>6.8189647437999996</v>
      </c>
      <c r="N368">
        <v>80.888491281599897</v>
      </c>
      <c r="O368">
        <v>14.948907842800001</v>
      </c>
      <c r="P368">
        <v>0</v>
      </c>
      <c r="Q368">
        <v>16.010999999999999</v>
      </c>
      <c r="R368">
        <v>51.656582555999996</v>
      </c>
      <c r="S368">
        <v>1193.10530299774</v>
      </c>
    </row>
    <row r="369" spans="1:19" ht="15" x14ac:dyDescent="0.25">
      <c r="A369" t="s">
        <v>542</v>
      </c>
      <c r="B369">
        <v>1121.925358</v>
      </c>
      <c r="C369">
        <v>1072.9983319999999</v>
      </c>
      <c r="D369">
        <v>0</v>
      </c>
      <c r="E369">
        <v>16.155214000000001</v>
      </c>
      <c r="F369">
        <v>112.260383</v>
      </c>
      <c r="G369">
        <v>9.755979</v>
      </c>
      <c r="H369">
        <v>1</v>
      </c>
      <c r="I369">
        <v>17.613864</v>
      </c>
      <c r="J369">
        <v>20.484608999999999</v>
      </c>
      <c r="K369">
        <v>193.887272943867</v>
      </c>
      <c r="L369">
        <v>0</v>
      </c>
      <c r="M369">
        <v>4.6947051884000004</v>
      </c>
      <c r="N369">
        <v>82.780806424199895</v>
      </c>
      <c r="O369">
        <v>17.283692396399999</v>
      </c>
      <c r="P369">
        <v>2.3643000000000001</v>
      </c>
      <c r="Q369">
        <v>56.403115300800003</v>
      </c>
      <c r="R369">
        <v>96.697596784500007</v>
      </c>
      <c r="S369">
        <v>1576.03684703817</v>
      </c>
    </row>
    <row r="370" spans="1:19" ht="15" x14ac:dyDescent="0.25">
      <c r="A370" t="s">
        <v>543</v>
      </c>
      <c r="B370">
        <v>1329.1086330000001</v>
      </c>
      <c r="C370">
        <v>904.98180200000002</v>
      </c>
      <c r="D370">
        <v>0</v>
      </c>
      <c r="E370">
        <v>44.462926000000003</v>
      </c>
      <c r="F370">
        <v>180.32400899999999</v>
      </c>
      <c r="G370">
        <v>18.647120000000001</v>
      </c>
      <c r="H370">
        <v>6.6813630000000002</v>
      </c>
      <c r="I370">
        <v>4.0600459999999998</v>
      </c>
      <c r="J370">
        <v>22.973856999999999</v>
      </c>
      <c r="K370">
        <v>115.84616214949899</v>
      </c>
      <c r="L370">
        <v>0</v>
      </c>
      <c r="M370">
        <v>12.920926295599999</v>
      </c>
      <c r="N370">
        <v>132.97092423660001</v>
      </c>
      <c r="O370">
        <v>33.035237791999997</v>
      </c>
      <c r="P370">
        <v>15.796746540899999</v>
      </c>
      <c r="Q370">
        <v>13.001079301200001</v>
      </c>
      <c r="R370">
        <v>108.44809196849999</v>
      </c>
      <c r="S370">
        <v>1761.1278012842999</v>
      </c>
    </row>
    <row r="371" spans="1:19" ht="15" x14ac:dyDescent="0.25">
      <c r="A371" t="s">
        <v>544</v>
      </c>
      <c r="B371">
        <v>1375.6569360000001</v>
      </c>
      <c r="C371">
        <v>767.52254800000003</v>
      </c>
      <c r="D371">
        <v>1.9236150000000001</v>
      </c>
      <c r="E371">
        <v>25.030438</v>
      </c>
      <c r="F371">
        <v>143.25639799999999</v>
      </c>
      <c r="G371">
        <v>8.5158550000000002</v>
      </c>
      <c r="H371">
        <v>3</v>
      </c>
      <c r="I371">
        <v>12</v>
      </c>
      <c r="J371">
        <v>30.136254000000001</v>
      </c>
      <c r="K371">
        <v>80.679046503940697</v>
      </c>
      <c r="L371">
        <v>0.55900251899999998</v>
      </c>
      <c r="M371">
        <v>7.2738452828</v>
      </c>
      <c r="N371">
        <v>105.6372678852</v>
      </c>
      <c r="O371">
        <v>15.086688718</v>
      </c>
      <c r="P371">
        <v>7.0929000000000002</v>
      </c>
      <c r="Q371">
        <v>38.426400000000001</v>
      </c>
      <c r="R371">
        <v>142.258187007</v>
      </c>
      <c r="S371">
        <v>1772.67027391594</v>
      </c>
    </row>
    <row r="372" spans="1:19" ht="15" x14ac:dyDescent="0.25">
      <c r="A372" t="s">
        <v>545</v>
      </c>
      <c r="B372">
        <v>1948.5359100000001</v>
      </c>
      <c r="C372">
        <v>1275.16849</v>
      </c>
      <c r="D372">
        <v>2.5278770000000002</v>
      </c>
      <c r="E372">
        <v>15.648220999999999</v>
      </c>
      <c r="F372">
        <v>167.28842900000001</v>
      </c>
      <c r="G372">
        <v>19.332657999999999</v>
      </c>
      <c r="H372">
        <v>2</v>
      </c>
      <c r="I372">
        <v>23.418893000000001</v>
      </c>
      <c r="J372">
        <v>63.192549</v>
      </c>
      <c r="K372">
        <v>159.98016198507199</v>
      </c>
      <c r="L372">
        <v>0.73460105620000005</v>
      </c>
      <c r="M372">
        <v>4.5473730226000004</v>
      </c>
      <c r="N372">
        <v>123.3584875446</v>
      </c>
      <c r="O372">
        <v>34.249736912800003</v>
      </c>
      <c r="P372">
        <v>4.7286000000000001</v>
      </c>
      <c r="Q372">
        <v>74.991979164599996</v>
      </c>
      <c r="R372">
        <v>298.3004275545</v>
      </c>
      <c r="S372">
        <v>2649.4272772403701</v>
      </c>
    </row>
    <row r="373" spans="1:19" ht="15" x14ac:dyDescent="0.25">
      <c r="A373" t="s">
        <v>546</v>
      </c>
      <c r="B373">
        <v>1009.816405</v>
      </c>
      <c r="C373">
        <v>280.58268299999997</v>
      </c>
      <c r="D373">
        <v>1</v>
      </c>
      <c r="E373">
        <v>14.900983</v>
      </c>
      <c r="F373">
        <v>61.415719000000003</v>
      </c>
      <c r="G373">
        <v>2.485522</v>
      </c>
      <c r="H373">
        <v>0</v>
      </c>
      <c r="I373">
        <v>9</v>
      </c>
      <c r="J373">
        <v>23.225840000000002</v>
      </c>
      <c r="K373">
        <v>14.8783121960538</v>
      </c>
      <c r="L373">
        <v>0.29060000000000002</v>
      </c>
      <c r="M373">
        <v>4.3302256598</v>
      </c>
      <c r="N373">
        <v>45.287951190599998</v>
      </c>
      <c r="O373">
        <v>4.4033507751999998</v>
      </c>
      <c r="P373">
        <v>0</v>
      </c>
      <c r="Q373">
        <v>28.819800000000001</v>
      </c>
      <c r="R373">
        <v>109.63757772</v>
      </c>
      <c r="S373">
        <v>1217.4642225416501</v>
      </c>
    </row>
    <row r="374" spans="1:19" ht="15" x14ac:dyDescent="0.25">
      <c r="A374" t="s">
        <v>547</v>
      </c>
      <c r="B374">
        <v>583.86287800000002</v>
      </c>
      <c r="C374">
        <v>250.685363</v>
      </c>
      <c r="D374">
        <v>1.1484760000000001</v>
      </c>
      <c r="E374">
        <v>6.9999989999999999</v>
      </c>
      <c r="F374">
        <v>63.667225000000002</v>
      </c>
      <c r="G374">
        <v>6.3979169999999996</v>
      </c>
      <c r="H374">
        <v>0</v>
      </c>
      <c r="I374">
        <v>3</v>
      </c>
      <c r="J374">
        <v>12</v>
      </c>
      <c r="K374">
        <v>20.4121951057936</v>
      </c>
      <c r="L374">
        <v>0.33374712560000003</v>
      </c>
      <c r="M374">
        <v>2.0341997094000002</v>
      </c>
      <c r="N374">
        <v>46.948211714999999</v>
      </c>
      <c r="O374">
        <v>11.3345497572</v>
      </c>
      <c r="P374">
        <v>0</v>
      </c>
      <c r="Q374">
        <v>9.6066000000000003</v>
      </c>
      <c r="R374">
        <v>56.646000000000001</v>
      </c>
      <c r="S374">
        <v>731.17838141299399</v>
      </c>
    </row>
    <row r="375" spans="1:19" ht="15" x14ac:dyDescent="0.25">
      <c r="A375" t="s">
        <v>548</v>
      </c>
      <c r="B375">
        <v>898.13255700000002</v>
      </c>
      <c r="C375">
        <v>410.958215</v>
      </c>
      <c r="D375">
        <v>2.0705019999999998</v>
      </c>
      <c r="E375">
        <v>8.3173359999999992</v>
      </c>
      <c r="F375">
        <v>114.06465300000001</v>
      </c>
      <c r="G375">
        <v>3.162633</v>
      </c>
      <c r="H375">
        <v>1</v>
      </c>
      <c r="I375">
        <v>5</v>
      </c>
      <c r="J375">
        <v>19.55979</v>
      </c>
      <c r="K375">
        <v>35.3586358834946</v>
      </c>
      <c r="L375">
        <v>0.60168788120000005</v>
      </c>
      <c r="M375">
        <v>2.4170178415999999</v>
      </c>
      <c r="N375">
        <v>84.111275122199899</v>
      </c>
      <c r="O375">
        <v>5.6029206228000001</v>
      </c>
      <c r="P375">
        <v>2.3643000000000001</v>
      </c>
      <c r="Q375">
        <v>16.010999999999999</v>
      </c>
      <c r="R375">
        <v>92.331988695000007</v>
      </c>
      <c r="S375">
        <v>1136.93138304629</v>
      </c>
    </row>
    <row r="376" spans="1:19" ht="15" x14ac:dyDescent="0.25">
      <c r="A376" t="s">
        <v>549</v>
      </c>
      <c r="B376">
        <v>1141.496451</v>
      </c>
      <c r="C376">
        <v>455.434864</v>
      </c>
      <c r="D376">
        <v>1</v>
      </c>
      <c r="E376">
        <v>20</v>
      </c>
      <c r="F376">
        <v>141.61723799999999</v>
      </c>
      <c r="G376">
        <v>3</v>
      </c>
      <c r="H376">
        <v>1</v>
      </c>
      <c r="I376">
        <v>7.2519850000000003</v>
      </c>
      <c r="J376">
        <v>14.880428999999999</v>
      </c>
      <c r="K376">
        <v>33.981425159740702</v>
      </c>
      <c r="L376">
        <v>0.29060000000000002</v>
      </c>
      <c r="M376">
        <v>5.8120000000000003</v>
      </c>
      <c r="N376">
        <v>104.4285513012</v>
      </c>
      <c r="O376">
        <v>5.3148</v>
      </c>
      <c r="P376">
        <v>2.3643000000000001</v>
      </c>
      <c r="Q376">
        <v>23.222306367000002</v>
      </c>
      <c r="R376">
        <v>70.243065094499997</v>
      </c>
      <c r="S376">
        <v>1387.1534989224399</v>
      </c>
    </row>
    <row r="377" spans="1:19" ht="15" x14ac:dyDescent="0.25">
      <c r="A377" t="s">
        <v>550</v>
      </c>
      <c r="B377">
        <v>1085.1363409999999</v>
      </c>
      <c r="C377">
        <v>152.77448000000001</v>
      </c>
      <c r="D377">
        <v>0</v>
      </c>
      <c r="E377">
        <v>15.666525</v>
      </c>
      <c r="F377">
        <v>74.278441999999998</v>
      </c>
      <c r="G377">
        <v>3.7005979999999998</v>
      </c>
      <c r="H377">
        <v>1</v>
      </c>
      <c r="I377">
        <v>2</v>
      </c>
      <c r="J377">
        <v>8.0832639999999998</v>
      </c>
      <c r="K377">
        <v>4.0281069517631698</v>
      </c>
      <c r="L377">
        <v>0</v>
      </c>
      <c r="M377">
        <v>4.5526921649999998</v>
      </c>
      <c r="N377">
        <v>54.772923130800102</v>
      </c>
      <c r="O377">
        <v>6.5559794167999996</v>
      </c>
      <c r="P377">
        <v>2.3643000000000001</v>
      </c>
      <c r="Q377">
        <v>6.4043999999999999</v>
      </c>
      <c r="R377">
        <v>38.157047712000001</v>
      </c>
      <c r="S377">
        <v>1201.9717903763601</v>
      </c>
    </row>
    <row r="378" spans="1:19" ht="15" x14ac:dyDescent="0.25">
      <c r="A378" t="s">
        <v>551</v>
      </c>
      <c r="B378">
        <v>2612.1663579999999</v>
      </c>
      <c r="C378">
        <v>844.50309500000003</v>
      </c>
      <c r="D378">
        <v>35.795195</v>
      </c>
      <c r="E378">
        <v>39.768785000000001</v>
      </c>
      <c r="F378">
        <v>246.034571</v>
      </c>
      <c r="G378">
        <v>30.230430999999999</v>
      </c>
      <c r="H378">
        <v>0</v>
      </c>
      <c r="I378">
        <v>18.662628999999999</v>
      </c>
      <c r="J378">
        <v>62.940657999999999</v>
      </c>
      <c r="K378">
        <v>51.465337145185899</v>
      </c>
      <c r="L378">
        <v>10.402083666999999</v>
      </c>
      <c r="M378">
        <v>11.556808921</v>
      </c>
      <c r="N378">
        <v>181.42589265539999</v>
      </c>
      <c r="O378">
        <v>53.5562315596</v>
      </c>
      <c r="P378">
        <v>0</v>
      </c>
      <c r="Q378">
        <v>59.761470583799998</v>
      </c>
      <c r="R378">
        <v>297.11137608899998</v>
      </c>
      <c r="S378">
        <v>3277.4455586209901</v>
      </c>
    </row>
    <row r="379" spans="1:19" ht="15" x14ac:dyDescent="0.25">
      <c r="A379" t="s">
        <v>552</v>
      </c>
      <c r="B379">
        <v>4103.3106780000098</v>
      </c>
      <c r="C379">
        <v>1259.4718499999999</v>
      </c>
      <c r="D379">
        <v>128.474322</v>
      </c>
      <c r="E379">
        <v>114.07353999999999</v>
      </c>
      <c r="F379">
        <v>268.83635399999997</v>
      </c>
      <c r="G379">
        <v>39.055045999999997</v>
      </c>
      <c r="H379">
        <v>2</v>
      </c>
      <c r="I379">
        <v>6.1619140000000003</v>
      </c>
      <c r="J379">
        <v>58.074534999999997</v>
      </c>
      <c r="K379">
        <v>72.781478143282897</v>
      </c>
      <c r="L379">
        <v>37.334637973200003</v>
      </c>
      <c r="M379">
        <v>33.149770724</v>
      </c>
      <c r="N379">
        <v>198.2399274396</v>
      </c>
      <c r="O379">
        <v>69.189919493600001</v>
      </c>
      <c r="P379">
        <v>4.7286000000000001</v>
      </c>
      <c r="Q379">
        <v>19.731681010799999</v>
      </c>
      <c r="R379">
        <v>274.14084246750002</v>
      </c>
      <c r="S379">
        <v>4812.6075352519902</v>
      </c>
    </row>
    <row r="380" spans="1:19" ht="15" x14ac:dyDescent="0.25">
      <c r="A380" t="s">
        <v>553</v>
      </c>
      <c r="B380">
        <v>1468.949613</v>
      </c>
      <c r="C380">
        <v>359.14207499999998</v>
      </c>
      <c r="D380">
        <v>38.410136000000001</v>
      </c>
      <c r="E380">
        <v>51.799292999999999</v>
      </c>
      <c r="F380">
        <v>76.398604000000006</v>
      </c>
      <c r="G380">
        <v>9.6483650000000001</v>
      </c>
      <c r="H380">
        <v>1</v>
      </c>
      <c r="I380">
        <v>8.6</v>
      </c>
      <c r="J380">
        <v>21.5</v>
      </c>
      <c r="K380">
        <v>16.5845909880614</v>
      </c>
      <c r="L380">
        <v>11.1619855216</v>
      </c>
      <c r="M380">
        <v>15.0528745458</v>
      </c>
      <c r="N380">
        <v>56.336330589600102</v>
      </c>
      <c r="O380">
        <v>17.093043433999998</v>
      </c>
      <c r="P380">
        <v>2.3643000000000001</v>
      </c>
      <c r="Q380">
        <v>27.538920000000001</v>
      </c>
      <c r="R380">
        <v>101.49075000000001</v>
      </c>
      <c r="S380">
        <v>1716.5724080790601</v>
      </c>
    </row>
    <row r="381" spans="1:19" ht="15" x14ac:dyDescent="0.25">
      <c r="A381" t="s">
        <v>554</v>
      </c>
      <c r="B381">
        <v>1141.170067</v>
      </c>
      <c r="C381">
        <v>1074.8325110000001</v>
      </c>
      <c r="D381">
        <v>0</v>
      </c>
      <c r="E381">
        <v>15.990693</v>
      </c>
      <c r="F381">
        <v>143.17613900000001</v>
      </c>
      <c r="G381">
        <v>3.536238</v>
      </c>
      <c r="H381">
        <v>2</v>
      </c>
      <c r="I381">
        <v>23.210822</v>
      </c>
      <c r="J381">
        <v>33.514572999999999</v>
      </c>
      <c r="K381">
        <v>193.36732687410699</v>
      </c>
      <c r="L381">
        <v>0</v>
      </c>
      <c r="M381">
        <v>4.6468953857999997</v>
      </c>
      <c r="N381">
        <v>105.5780848986</v>
      </c>
      <c r="O381">
        <v>6.2647992408000004</v>
      </c>
      <c r="P381">
        <v>4.7286000000000001</v>
      </c>
      <c r="Q381">
        <v>74.325694208399995</v>
      </c>
      <c r="R381">
        <v>158.20554184650001</v>
      </c>
      <c r="S381">
        <v>1688.28700945421</v>
      </c>
    </row>
    <row r="382" spans="1:19" ht="15" x14ac:dyDescent="0.25">
      <c r="A382" t="s">
        <v>555</v>
      </c>
      <c r="B382">
        <v>1335.981841</v>
      </c>
      <c r="C382">
        <v>587.80525499999999</v>
      </c>
      <c r="D382">
        <v>0.393262</v>
      </c>
      <c r="E382">
        <v>8.7839880000000008</v>
      </c>
      <c r="F382">
        <v>157.724977</v>
      </c>
      <c r="G382">
        <v>7.2291319999999999</v>
      </c>
      <c r="H382">
        <v>2</v>
      </c>
      <c r="I382">
        <v>4.88408</v>
      </c>
      <c r="J382">
        <v>32.720185999999998</v>
      </c>
      <c r="K382">
        <v>48.638375485136898</v>
      </c>
      <c r="L382">
        <v>0.1142819372</v>
      </c>
      <c r="M382">
        <v>2.5526269128000001</v>
      </c>
      <c r="N382">
        <v>116.3063980398</v>
      </c>
      <c r="O382">
        <v>12.8071302512</v>
      </c>
      <c r="P382">
        <v>4.7286000000000001</v>
      </c>
      <c r="Q382">
        <v>15.639800976</v>
      </c>
      <c r="R382">
        <v>154.455638013</v>
      </c>
      <c r="S382">
        <v>1691.2246926151399</v>
      </c>
    </row>
    <row r="383" spans="1:19" ht="15" x14ac:dyDescent="0.25">
      <c r="A383" t="s">
        <v>556</v>
      </c>
      <c r="B383">
        <v>1280.016472</v>
      </c>
      <c r="C383">
        <v>1102.3354859999999</v>
      </c>
      <c r="D383">
        <v>0</v>
      </c>
      <c r="E383">
        <v>31.539504000000001</v>
      </c>
      <c r="F383">
        <v>153.16438199999999</v>
      </c>
      <c r="G383">
        <v>13</v>
      </c>
      <c r="H383">
        <v>1</v>
      </c>
      <c r="I383">
        <v>29.842974999999999</v>
      </c>
      <c r="J383">
        <v>28.787600000000001</v>
      </c>
      <c r="K383">
        <v>182.09638863525001</v>
      </c>
      <c r="L383">
        <v>0</v>
      </c>
      <c r="M383">
        <v>9.1653798624</v>
      </c>
      <c r="N383">
        <v>112.9434152868</v>
      </c>
      <c r="O383">
        <v>23.030799999999999</v>
      </c>
      <c r="P383">
        <v>2.3643000000000001</v>
      </c>
      <c r="Q383">
        <v>95.563174544999995</v>
      </c>
      <c r="R383">
        <v>135.89186580000001</v>
      </c>
      <c r="S383">
        <v>1841.0717961294499</v>
      </c>
    </row>
    <row r="384" spans="1:19" ht="15" x14ac:dyDescent="0.25">
      <c r="A384" t="s">
        <v>557</v>
      </c>
      <c r="B384">
        <v>1337.634957</v>
      </c>
      <c r="C384">
        <v>1227.837675</v>
      </c>
      <c r="D384">
        <v>4.5410880000000002</v>
      </c>
      <c r="E384">
        <v>39.644241999999998</v>
      </c>
      <c r="F384">
        <v>84.169073999999995</v>
      </c>
      <c r="G384">
        <v>8.1248070000000006</v>
      </c>
      <c r="H384">
        <v>5.0915739999999996</v>
      </c>
      <c r="I384">
        <v>8.1413489999999999</v>
      </c>
      <c r="J384">
        <v>35.179284000000003</v>
      </c>
      <c r="K384">
        <v>211.61874846337699</v>
      </c>
      <c r="L384">
        <v>1.3196401728</v>
      </c>
      <c r="M384">
        <v>11.5206167252</v>
      </c>
      <c r="N384">
        <v>62.066275167600097</v>
      </c>
      <c r="O384">
        <v>14.393908081199999</v>
      </c>
      <c r="P384">
        <v>12.0380084082</v>
      </c>
      <c r="Q384">
        <v>26.070227767799999</v>
      </c>
      <c r="R384">
        <v>166.06381012200001</v>
      </c>
      <c r="S384">
        <v>1842.72619190817</v>
      </c>
    </row>
    <row r="385" spans="1:19" ht="15" x14ac:dyDescent="0.25">
      <c r="A385" t="s">
        <v>558</v>
      </c>
      <c r="B385">
        <v>729.28249400000095</v>
      </c>
      <c r="C385">
        <v>698.98080100000004</v>
      </c>
      <c r="D385">
        <v>0</v>
      </c>
      <c r="E385">
        <v>19.995557000000002</v>
      </c>
      <c r="F385">
        <v>99.862733000000006</v>
      </c>
      <c r="G385">
        <v>1.3118289999999999</v>
      </c>
      <c r="H385">
        <v>0</v>
      </c>
      <c r="I385">
        <v>8.2072780000000005</v>
      </c>
      <c r="J385">
        <v>16.708784000000001</v>
      </c>
      <c r="K385">
        <v>125.432922417556</v>
      </c>
      <c r="L385">
        <v>0</v>
      </c>
      <c r="M385">
        <v>5.8107088642000004</v>
      </c>
      <c r="N385">
        <v>73.638779314199994</v>
      </c>
      <c r="O385">
        <v>2.3240362563999999</v>
      </c>
      <c r="P385">
        <v>0</v>
      </c>
      <c r="Q385">
        <v>26.281345611599999</v>
      </c>
      <c r="R385">
        <v>78.873814871999997</v>
      </c>
      <c r="S385">
        <v>1041.6441013359599</v>
      </c>
    </row>
    <row r="386" spans="1:19" ht="15" x14ac:dyDescent="0.25">
      <c r="A386" t="s">
        <v>559</v>
      </c>
      <c r="B386">
        <v>1617.4997619999999</v>
      </c>
      <c r="C386">
        <v>434.59778599999999</v>
      </c>
      <c r="D386">
        <v>42.866723</v>
      </c>
      <c r="E386">
        <v>14.791103</v>
      </c>
      <c r="F386">
        <v>139.56375399999999</v>
      </c>
      <c r="G386">
        <v>13.537782999999999</v>
      </c>
      <c r="H386">
        <v>1</v>
      </c>
      <c r="I386">
        <v>7.6332570000000004</v>
      </c>
      <c r="J386">
        <v>16.837302999999999</v>
      </c>
      <c r="K386">
        <v>21.817654467579398</v>
      </c>
      <c r="L386">
        <v>12.4570697038</v>
      </c>
      <c r="M386">
        <v>4.2982945317999999</v>
      </c>
      <c r="N386">
        <v>102.9143121996</v>
      </c>
      <c r="O386">
        <v>23.983536362799999</v>
      </c>
      <c r="P386">
        <v>2.3643000000000001</v>
      </c>
      <c r="Q386">
        <v>24.443215565399999</v>
      </c>
      <c r="R386">
        <v>79.480488811499995</v>
      </c>
      <c r="S386">
        <v>1889.2586336424699</v>
      </c>
    </row>
    <row r="387" spans="1:19" ht="15" x14ac:dyDescent="0.25">
      <c r="A387" t="s">
        <v>560</v>
      </c>
      <c r="B387">
        <v>1624.089909</v>
      </c>
      <c r="C387">
        <v>815.30935000000102</v>
      </c>
      <c r="D387">
        <v>8.7780120000000004</v>
      </c>
      <c r="E387">
        <v>45.960410000000003</v>
      </c>
      <c r="F387">
        <v>169.83426600000001</v>
      </c>
      <c r="G387">
        <v>11.15574</v>
      </c>
      <c r="H387">
        <v>1.9339630000000001</v>
      </c>
      <c r="I387">
        <v>16.844011999999999</v>
      </c>
      <c r="J387">
        <v>37.362509000000003</v>
      </c>
      <c r="K387">
        <v>77.775152902188793</v>
      </c>
      <c r="L387">
        <v>2.5508902872000001</v>
      </c>
      <c r="M387">
        <v>13.356095145999999</v>
      </c>
      <c r="N387">
        <v>125.2357877484</v>
      </c>
      <c r="O387">
        <v>19.763508984000001</v>
      </c>
      <c r="P387">
        <v>4.5724687208999999</v>
      </c>
      <c r="Q387">
        <v>53.937895226400002</v>
      </c>
      <c r="R387">
        <v>176.36972373450001</v>
      </c>
      <c r="S387">
        <v>2097.6514317495798</v>
      </c>
    </row>
    <row r="388" spans="1:19" ht="15" x14ac:dyDescent="0.25">
      <c r="A388" t="s">
        <v>561</v>
      </c>
      <c r="B388">
        <v>5129.7717990000301</v>
      </c>
      <c r="C388">
        <v>2955.0119129999998</v>
      </c>
      <c r="D388">
        <v>766.71414900000002</v>
      </c>
      <c r="E388">
        <v>86.178824000000006</v>
      </c>
      <c r="F388">
        <v>363.08356300000003</v>
      </c>
      <c r="G388">
        <v>20.907768999999998</v>
      </c>
      <c r="H388">
        <v>6</v>
      </c>
      <c r="I388">
        <v>28.006254999999999</v>
      </c>
      <c r="J388">
        <v>162.28023099999999</v>
      </c>
      <c r="K388">
        <v>323.23803339756699</v>
      </c>
      <c r="L388">
        <v>222.80713169940299</v>
      </c>
      <c r="M388">
        <v>25.043566254400002</v>
      </c>
      <c r="N388">
        <v>267.73781935620002</v>
      </c>
      <c r="O388">
        <v>37.040203560400002</v>
      </c>
      <c r="P388">
        <v>14.1858</v>
      </c>
      <c r="Q388">
        <v>89.681629760999996</v>
      </c>
      <c r="R388">
        <v>766.04383043550104</v>
      </c>
      <c r="S388">
        <v>6875.5498134645004</v>
      </c>
    </row>
    <row r="389" spans="1:19" ht="15" x14ac:dyDescent="0.25">
      <c r="A389" t="s">
        <v>562</v>
      </c>
      <c r="B389">
        <v>2008.68142500001</v>
      </c>
      <c r="C389">
        <v>759.751955000002</v>
      </c>
      <c r="D389">
        <v>1.958599</v>
      </c>
      <c r="E389">
        <v>37.207003</v>
      </c>
      <c r="F389">
        <v>176.52785700000001</v>
      </c>
      <c r="G389">
        <v>6.9791800000000004</v>
      </c>
      <c r="H389">
        <v>1</v>
      </c>
      <c r="I389">
        <v>12.593031999999999</v>
      </c>
      <c r="J389">
        <v>34.097588999999999</v>
      </c>
      <c r="K389">
        <v>54.121567167168102</v>
      </c>
      <c r="L389">
        <v>0.5691688694</v>
      </c>
      <c r="M389">
        <v>10.812355071800001</v>
      </c>
      <c r="N389">
        <v>130.1716417518</v>
      </c>
      <c r="O389">
        <v>12.364315288</v>
      </c>
      <c r="P389">
        <v>2.3643000000000001</v>
      </c>
      <c r="Q389">
        <v>40.325407070399997</v>
      </c>
      <c r="R389">
        <v>160.9576688745</v>
      </c>
      <c r="S389">
        <v>2420.3678490930802</v>
      </c>
    </row>
    <row r="390" spans="1:19" ht="15" x14ac:dyDescent="0.25">
      <c r="A390" t="s">
        <v>563</v>
      </c>
      <c r="B390">
        <v>1448.1593230000001</v>
      </c>
      <c r="C390">
        <v>653.67605600000002</v>
      </c>
      <c r="D390">
        <v>1</v>
      </c>
      <c r="E390">
        <v>37.724373999999997</v>
      </c>
      <c r="F390">
        <v>216.98696100000001</v>
      </c>
      <c r="G390">
        <v>14.618824999999999</v>
      </c>
      <c r="H390">
        <v>0</v>
      </c>
      <c r="I390">
        <v>10.673268</v>
      </c>
      <c r="J390">
        <v>21.71508</v>
      </c>
      <c r="K390">
        <v>55.375598774166001</v>
      </c>
      <c r="L390">
        <v>0.29060000000000002</v>
      </c>
      <c r="M390">
        <v>10.962703084399999</v>
      </c>
      <c r="N390">
        <v>160.00618504139999</v>
      </c>
      <c r="O390">
        <v>25.89871037</v>
      </c>
      <c r="P390">
        <v>0</v>
      </c>
      <c r="Q390">
        <v>34.177938789599999</v>
      </c>
      <c r="R390">
        <v>102.50603513999999</v>
      </c>
      <c r="S390">
        <v>1837.3770941995599</v>
      </c>
    </row>
    <row r="391" spans="1:19" ht="15" x14ac:dyDescent="0.25">
      <c r="A391" t="s">
        <v>564</v>
      </c>
      <c r="B391">
        <v>1147.673276</v>
      </c>
      <c r="C391">
        <v>377.79825899999997</v>
      </c>
      <c r="D391">
        <v>15.999999000000001</v>
      </c>
      <c r="E391">
        <v>30.114536999999999</v>
      </c>
      <c r="F391">
        <v>89.671871999999993</v>
      </c>
      <c r="G391">
        <v>6.4444080000000001</v>
      </c>
      <c r="H391">
        <v>1</v>
      </c>
      <c r="I391">
        <v>5</v>
      </c>
      <c r="J391">
        <v>20.883575</v>
      </c>
      <c r="K391">
        <v>23.114711732127802</v>
      </c>
      <c r="L391">
        <v>4.6495997094000003</v>
      </c>
      <c r="M391">
        <v>8.7512844522000002</v>
      </c>
      <c r="N391">
        <v>66.124038412800004</v>
      </c>
      <c r="O391">
        <v>11.416913212800001</v>
      </c>
      <c r="P391">
        <v>2.3643000000000001</v>
      </c>
      <c r="Q391">
        <v>16.010999999999999</v>
      </c>
      <c r="R391">
        <v>98.580915787500004</v>
      </c>
      <c r="S391">
        <v>1378.68603930683</v>
      </c>
    </row>
    <row r="392" spans="1:19" ht="15" x14ac:dyDescent="0.25">
      <c r="A392" t="s">
        <v>565</v>
      </c>
      <c r="B392">
        <v>4791.7965059999997</v>
      </c>
      <c r="C392">
        <v>1791.0213799999999</v>
      </c>
      <c r="D392">
        <v>197.823341</v>
      </c>
      <c r="E392">
        <v>78.185480999999996</v>
      </c>
      <c r="F392">
        <v>468.54113699999999</v>
      </c>
      <c r="G392">
        <v>34.111773999999997</v>
      </c>
      <c r="H392">
        <v>1</v>
      </c>
      <c r="I392">
        <v>34.343791000000003</v>
      </c>
      <c r="J392">
        <v>163.215293</v>
      </c>
      <c r="K392">
        <v>128.86452108421199</v>
      </c>
      <c r="L392">
        <v>57.487462894599901</v>
      </c>
      <c r="M392">
        <v>22.720700778600001</v>
      </c>
      <c r="N392">
        <v>345.502234423799</v>
      </c>
      <c r="O392">
        <v>60.432418818400002</v>
      </c>
      <c r="P392">
        <v>2.3643000000000001</v>
      </c>
      <c r="Q392">
        <v>109.9756875402</v>
      </c>
      <c r="R392">
        <v>770.45779060650102</v>
      </c>
      <c r="S392">
        <v>6289.6016221463096</v>
      </c>
    </row>
    <row r="393" spans="1:19" ht="15" x14ac:dyDescent="0.25">
      <c r="A393" t="s">
        <v>566</v>
      </c>
      <c r="B393">
        <v>1587.055243</v>
      </c>
      <c r="C393">
        <v>531.10745999999995</v>
      </c>
      <c r="D393">
        <v>3.3841459999999999</v>
      </c>
      <c r="E393">
        <v>26.304217000000001</v>
      </c>
      <c r="F393">
        <v>132.240296</v>
      </c>
      <c r="G393">
        <v>6.1529350000000003</v>
      </c>
      <c r="H393">
        <v>1</v>
      </c>
      <c r="I393">
        <v>7.9822689999999996</v>
      </c>
      <c r="J393">
        <v>22.887183</v>
      </c>
      <c r="K393">
        <v>33.339288124705199</v>
      </c>
      <c r="L393">
        <v>0.98343282759999995</v>
      </c>
      <c r="M393">
        <v>7.6440054602000096</v>
      </c>
      <c r="N393">
        <v>97.513994270399806</v>
      </c>
      <c r="O393">
        <v>10.900539646</v>
      </c>
      <c r="P393">
        <v>2.3643000000000001</v>
      </c>
      <c r="Q393">
        <v>25.560821791799999</v>
      </c>
      <c r="R393">
        <v>108.0389473515</v>
      </c>
      <c r="S393">
        <v>1873.4005724722001</v>
      </c>
    </row>
    <row r="394" spans="1:19" ht="15" x14ac:dyDescent="0.25">
      <c r="A394" t="s">
        <v>567</v>
      </c>
      <c r="B394">
        <v>1363.562774</v>
      </c>
      <c r="C394">
        <v>706.76695400000006</v>
      </c>
      <c r="D394">
        <v>0.27438000000000001</v>
      </c>
      <c r="E394">
        <v>13.662782</v>
      </c>
      <c r="F394">
        <v>153.669646</v>
      </c>
      <c r="G394">
        <v>5</v>
      </c>
      <c r="H394">
        <v>3</v>
      </c>
      <c r="I394">
        <v>14.725612999999999</v>
      </c>
      <c r="J394">
        <v>30.917670999999999</v>
      </c>
      <c r="K394">
        <v>70.038372156237898</v>
      </c>
      <c r="L394">
        <v>7.9734827999999994E-2</v>
      </c>
      <c r="M394">
        <v>3.9704044492000001</v>
      </c>
      <c r="N394">
        <v>113.3159969604</v>
      </c>
      <c r="O394">
        <v>8.8580000000000005</v>
      </c>
      <c r="P394">
        <v>7.0929000000000002</v>
      </c>
      <c r="Q394">
        <v>47.154357948600001</v>
      </c>
      <c r="R394">
        <v>145.94686595549999</v>
      </c>
      <c r="S394">
        <v>1760.0194062979399</v>
      </c>
    </row>
    <row r="395" spans="1:19" ht="15" x14ac:dyDescent="0.25">
      <c r="A395" t="s">
        <v>568</v>
      </c>
      <c r="B395">
        <v>533.52754100000197</v>
      </c>
      <c r="C395">
        <v>310.22958400000101</v>
      </c>
      <c r="D395">
        <v>0</v>
      </c>
      <c r="E395">
        <v>12.695803</v>
      </c>
      <c r="F395">
        <v>78.550578999999999</v>
      </c>
      <c r="G395">
        <v>4.0566209999999998</v>
      </c>
      <c r="H395">
        <v>0</v>
      </c>
      <c r="I395">
        <v>1.2492110000000001</v>
      </c>
      <c r="J395">
        <v>10.097901999999999</v>
      </c>
      <c r="K395">
        <v>33.8050876080423</v>
      </c>
      <c r="L395">
        <v>0</v>
      </c>
      <c r="M395">
        <v>3.6894003517999998</v>
      </c>
      <c r="N395">
        <v>57.923196954600002</v>
      </c>
      <c r="O395">
        <v>7.1867097635999997</v>
      </c>
      <c r="P395">
        <v>0</v>
      </c>
      <c r="Q395">
        <v>4.0002234642000003</v>
      </c>
      <c r="R395">
        <v>47.667146391000003</v>
      </c>
      <c r="S395">
        <v>687.79930553324505</v>
      </c>
    </row>
    <row r="396" spans="1:19" ht="15" x14ac:dyDescent="0.25">
      <c r="A396" t="s">
        <v>569</v>
      </c>
      <c r="B396">
        <v>4384.6316999999999</v>
      </c>
      <c r="C396">
        <v>573.73804500000006</v>
      </c>
      <c r="D396">
        <v>83.253225999999998</v>
      </c>
      <c r="E396">
        <v>83.314535000000006</v>
      </c>
      <c r="F396">
        <v>224.12318500000001</v>
      </c>
      <c r="G396">
        <v>13.856322</v>
      </c>
      <c r="H396">
        <v>4</v>
      </c>
      <c r="I396">
        <v>10.826241</v>
      </c>
      <c r="J396">
        <v>104.048683</v>
      </c>
      <c r="K396">
        <v>14.6749487279442</v>
      </c>
      <c r="L396">
        <v>24.193387475600002</v>
      </c>
      <c r="M396">
        <v>24.211203870999999</v>
      </c>
      <c r="N396">
        <v>165.268436619</v>
      </c>
      <c r="O396">
        <v>24.547860055200001</v>
      </c>
      <c r="P396">
        <v>9.4572000000000003</v>
      </c>
      <c r="Q396">
        <v>34.667788930199997</v>
      </c>
      <c r="R396">
        <v>491.16180810150001</v>
      </c>
      <c r="S396">
        <v>5172.8143337804404</v>
      </c>
    </row>
    <row r="397" spans="1:19" ht="15" x14ac:dyDescent="0.25">
      <c r="A397" t="s">
        <v>570</v>
      </c>
      <c r="B397">
        <v>3488.051324</v>
      </c>
      <c r="C397">
        <v>469.78180700000001</v>
      </c>
      <c r="D397">
        <v>29.793710000000001</v>
      </c>
      <c r="E397">
        <v>39.751454000000003</v>
      </c>
      <c r="F397">
        <v>239.030934</v>
      </c>
      <c r="G397">
        <v>8.6164330000000007</v>
      </c>
      <c r="H397">
        <v>0</v>
      </c>
      <c r="I397">
        <v>10</v>
      </c>
      <c r="J397">
        <v>55.785713999999999</v>
      </c>
      <c r="K397">
        <v>12.0502010752188</v>
      </c>
      <c r="L397">
        <v>8.6580521259999994</v>
      </c>
      <c r="M397">
        <v>11.551772532399999</v>
      </c>
      <c r="N397">
        <v>176.26141073159999</v>
      </c>
      <c r="O397">
        <v>15.2648727028</v>
      </c>
      <c r="P397">
        <v>0</v>
      </c>
      <c r="Q397">
        <v>32.021999999999998</v>
      </c>
      <c r="R397">
        <v>263.33646293700002</v>
      </c>
      <c r="S397">
        <v>4007.1960961050199</v>
      </c>
    </row>
    <row r="398" spans="1:19" ht="15" x14ac:dyDescent="0.25">
      <c r="A398" t="s">
        <v>571</v>
      </c>
      <c r="B398">
        <v>1271.8724099999999</v>
      </c>
      <c r="C398">
        <v>1251.8459580000001</v>
      </c>
      <c r="D398">
        <v>17.274215999999999</v>
      </c>
      <c r="E398">
        <v>5.1588229999999999</v>
      </c>
      <c r="F398">
        <v>101.737865</v>
      </c>
      <c r="G398">
        <v>2.488235</v>
      </c>
      <c r="H398">
        <v>0</v>
      </c>
      <c r="I398">
        <v>1</v>
      </c>
      <c r="J398">
        <v>16.96763</v>
      </c>
      <c r="K398">
        <v>226.14148620518</v>
      </c>
      <c r="L398">
        <v>5.0198871695999996</v>
      </c>
      <c r="M398">
        <v>1.4991539638</v>
      </c>
      <c r="N398">
        <v>75.021501650999994</v>
      </c>
      <c r="O398">
        <v>4.4081571259999999</v>
      </c>
      <c r="P398">
        <v>0</v>
      </c>
      <c r="Q398">
        <v>3.2021999999999999</v>
      </c>
      <c r="R398">
        <v>80.095697415000004</v>
      </c>
      <c r="S398">
        <v>1667.2604935305801</v>
      </c>
    </row>
    <row r="399" spans="1:19" ht="15" x14ac:dyDescent="0.25">
      <c r="A399" t="s">
        <v>572</v>
      </c>
      <c r="B399">
        <v>995.58649100000002</v>
      </c>
      <c r="C399">
        <v>302.75196999999997</v>
      </c>
      <c r="D399">
        <v>34.388945999999997</v>
      </c>
      <c r="E399">
        <v>30.961290000000002</v>
      </c>
      <c r="F399">
        <v>69.354625999999996</v>
      </c>
      <c r="G399">
        <v>2</v>
      </c>
      <c r="H399">
        <v>0</v>
      </c>
      <c r="I399">
        <v>0.87096799999999996</v>
      </c>
      <c r="J399">
        <v>10.193548</v>
      </c>
      <c r="K399">
        <v>16.9772846893208</v>
      </c>
      <c r="L399">
        <v>9.9934277076000004</v>
      </c>
      <c r="M399">
        <v>8.9973508740000003</v>
      </c>
      <c r="N399">
        <v>51.1421012124</v>
      </c>
      <c r="O399">
        <v>3.5432000000000001</v>
      </c>
      <c r="P399">
        <v>0</v>
      </c>
      <c r="Q399">
        <v>2.7890137296000002</v>
      </c>
      <c r="R399">
        <v>48.118643333999998</v>
      </c>
      <c r="S399">
        <v>1137.1475125469201</v>
      </c>
    </row>
    <row r="400" spans="1:19" ht="15" x14ac:dyDescent="0.25">
      <c r="A400" t="s">
        <v>573</v>
      </c>
      <c r="B400">
        <v>1676.0405559999999</v>
      </c>
      <c r="C400">
        <v>685.95539399999996</v>
      </c>
      <c r="D400">
        <v>0</v>
      </c>
      <c r="E400">
        <v>28</v>
      </c>
      <c r="F400">
        <v>180.76658599999999</v>
      </c>
      <c r="G400">
        <v>10.560976</v>
      </c>
      <c r="H400">
        <v>2</v>
      </c>
      <c r="I400">
        <v>7.0181380000000004</v>
      </c>
      <c r="J400">
        <v>28.023461000000001</v>
      </c>
      <c r="K400">
        <v>52.652437365800502</v>
      </c>
      <c r="L400">
        <v>0</v>
      </c>
      <c r="M400">
        <v>8.1368000000000098</v>
      </c>
      <c r="N400">
        <v>133.29728051640001</v>
      </c>
      <c r="O400">
        <v>18.709825081599998</v>
      </c>
      <c r="P400">
        <v>4.7286000000000001</v>
      </c>
      <c r="Q400">
        <v>22.473481503599999</v>
      </c>
      <c r="R400">
        <v>132.28474765050001</v>
      </c>
      <c r="S400">
        <v>2048.3237281178999</v>
      </c>
    </row>
    <row r="401" spans="1:19" ht="15" x14ac:dyDescent="0.25">
      <c r="A401" t="s">
        <v>574</v>
      </c>
      <c r="B401">
        <v>1463.6224440000001</v>
      </c>
      <c r="C401">
        <v>453.61624699999999</v>
      </c>
      <c r="D401">
        <v>0</v>
      </c>
      <c r="E401">
        <v>29.452829999999999</v>
      </c>
      <c r="F401">
        <v>117.098767</v>
      </c>
      <c r="G401">
        <v>3</v>
      </c>
      <c r="H401">
        <v>1</v>
      </c>
      <c r="I401">
        <v>5.7345680000000003</v>
      </c>
      <c r="J401">
        <v>23.481482</v>
      </c>
      <c r="K401">
        <v>26.2204769265396</v>
      </c>
      <c r="L401">
        <v>0</v>
      </c>
      <c r="M401">
        <v>8.5589923980000098</v>
      </c>
      <c r="N401">
        <v>86.348630785799898</v>
      </c>
      <c r="O401">
        <v>5.3148</v>
      </c>
      <c r="P401">
        <v>2.3643000000000001</v>
      </c>
      <c r="Q401">
        <v>18.363233649600001</v>
      </c>
      <c r="R401">
        <v>110.844335781</v>
      </c>
      <c r="S401">
        <v>1721.6372135409399</v>
      </c>
    </row>
    <row r="402" spans="1:19" ht="15" x14ac:dyDescent="0.25">
      <c r="A402" t="s">
        <v>575</v>
      </c>
      <c r="B402">
        <v>2566.9036209999999</v>
      </c>
      <c r="C402">
        <v>1125.152427</v>
      </c>
      <c r="D402">
        <v>49.885119000000003</v>
      </c>
      <c r="E402">
        <v>45.350561999999996</v>
      </c>
      <c r="F402">
        <v>268.43478099999999</v>
      </c>
      <c r="G402">
        <v>16.105589999999999</v>
      </c>
      <c r="H402">
        <v>2</v>
      </c>
      <c r="I402">
        <v>15</v>
      </c>
      <c r="J402">
        <v>44.448965000000001</v>
      </c>
      <c r="K402">
        <v>92.543936702181099</v>
      </c>
      <c r="L402">
        <v>14.4966155814</v>
      </c>
      <c r="M402">
        <v>13.178873317200001</v>
      </c>
      <c r="N402">
        <v>197.94380750939999</v>
      </c>
      <c r="O402">
        <v>28.532663243999998</v>
      </c>
      <c r="P402">
        <v>4.7286000000000001</v>
      </c>
      <c r="Q402">
        <v>48.033000000000001</v>
      </c>
      <c r="R402">
        <v>209.82133928249999</v>
      </c>
      <c r="S402">
        <v>3176.1824566366899</v>
      </c>
    </row>
    <row r="403" spans="1:19" ht="15" x14ac:dyDescent="0.25">
      <c r="A403" t="s">
        <v>576</v>
      </c>
      <c r="B403">
        <v>3883.99903299995</v>
      </c>
      <c r="C403">
        <v>610.15445599999998</v>
      </c>
      <c r="D403">
        <v>14.069162</v>
      </c>
      <c r="E403">
        <v>53.657907000000002</v>
      </c>
      <c r="F403">
        <v>285.64814100000001</v>
      </c>
      <c r="G403">
        <v>25.267320999999999</v>
      </c>
      <c r="H403">
        <v>2</v>
      </c>
      <c r="I403">
        <v>34.423057999999997</v>
      </c>
      <c r="J403">
        <v>57.865363000000002</v>
      </c>
      <c r="K403">
        <v>18.666464666775401</v>
      </c>
      <c r="L403">
        <v>4.0884984771999999</v>
      </c>
      <c r="M403">
        <v>15.592987774199999</v>
      </c>
      <c r="N403">
        <v>210.63693917340001</v>
      </c>
      <c r="O403">
        <v>44.763585883600001</v>
      </c>
      <c r="P403">
        <v>4.7286000000000001</v>
      </c>
      <c r="Q403">
        <v>110.2295163276</v>
      </c>
      <c r="R403">
        <v>273.15344604149999</v>
      </c>
      <c r="S403">
        <v>4565.85907134423</v>
      </c>
    </row>
    <row r="404" spans="1:19" ht="15" x14ac:dyDescent="0.25">
      <c r="A404" t="s">
        <v>577</v>
      </c>
      <c r="B404">
        <v>1030.2227559999999</v>
      </c>
      <c r="C404">
        <v>21.044177000000001</v>
      </c>
      <c r="D404">
        <v>16.868489</v>
      </c>
      <c r="E404">
        <v>6</v>
      </c>
      <c r="F404">
        <v>50.585008000000002</v>
      </c>
      <c r="G404">
        <v>3.0096020000000001</v>
      </c>
      <c r="H404">
        <v>0</v>
      </c>
      <c r="I404">
        <v>4</v>
      </c>
      <c r="J404">
        <v>11.955959999999999</v>
      </c>
      <c r="K404">
        <v>8.1367106643410694E-2</v>
      </c>
      <c r="L404">
        <v>4.9019829034000004</v>
      </c>
      <c r="M404">
        <v>1.7436</v>
      </c>
      <c r="N404">
        <v>37.301384899200002</v>
      </c>
      <c r="O404">
        <v>5.3318109032000001</v>
      </c>
      <c r="P404">
        <v>0</v>
      </c>
      <c r="Q404">
        <v>12.8088</v>
      </c>
      <c r="R404">
        <v>56.438109179999998</v>
      </c>
      <c r="S404">
        <v>1148.8298109924399</v>
      </c>
    </row>
    <row r="405" spans="1:19" ht="15" x14ac:dyDescent="0.25">
      <c r="A405" t="s">
        <v>578</v>
      </c>
      <c r="B405">
        <v>3248.6791560000102</v>
      </c>
      <c r="C405">
        <v>1709.2654110000001</v>
      </c>
      <c r="D405">
        <v>33.110433</v>
      </c>
      <c r="E405">
        <v>73.750485999999995</v>
      </c>
      <c r="F405">
        <v>323.261304</v>
      </c>
      <c r="G405">
        <v>33.566811999999999</v>
      </c>
      <c r="H405">
        <v>1</v>
      </c>
      <c r="I405">
        <v>27.175933000000001</v>
      </c>
      <c r="J405">
        <v>89.807838000000004</v>
      </c>
      <c r="K405">
        <v>171.95172849798701</v>
      </c>
      <c r="L405">
        <v>9.6218918297999991</v>
      </c>
      <c r="M405">
        <v>21.431891231600002</v>
      </c>
      <c r="N405">
        <v>238.37288556960101</v>
      </c>
      <c r="O405">
        <v>59.466964139200002</v>
      </c>
      <c r="P405">
        <v>2.3643000000000001</v>
      </c>
      <c r="Q405">
        <v>87.022772652599997</v>
      </c>
      <c r="R405">
        <v>423.93789927900002</v>
      </c>
      <c r="S405">
        <v>4262.8494891997898</v>
      </c>
    </row>
    <row r="406" spans="1:19" ht="15" x14ac:dyDescent="0.25">
      <c r="A406" t="s">
        <v>579</v>
      </c>
      <c r="B406">
        <v>6701.7672279999897</v>
      </c>
      <c r="C406">
        <v>4115.4404370000002</v>
      </c>
      <c r="D406">
        <v>72.354607000000001</v>
      </c>
      <c r="E406">
        <v>84.930790999999999</v>
      </c>
      <c r="F406">
        <v>845.86789699999997</v>
      </c>
      <c r="G406">
        <v>100.353255</v>
      </c>
      <c r="H406">
        <v>5.7697289999999999</v>
      </c>
      <c r="I406">
        <v>24.228400000000001</v>
      </c>
      <c r="J406">
        <v>165.16379499999999</v>
      </c>
      <c r="K406">
        <v>479.29671192665802</v>
      </c>
      <c r="L406">
        <v>21.026248794200001</v>
      </c>
      <c r="M406">
        <v>24.680887864599999</v>
      </c>
      <c r="N406">
        <v>623.74298724779203</v>
      </c>
      <c r="O406">
        <v>177.785826558</v>
      </c>
      <c r="P406">
        <v>13.6413702747</v>
      </c>
      <c r="Q406">
        <v>77.584182479999996</v>
      </c>
      <c r="R406">
        <v>779.65569429750099</v>
      </c>
      <c r="S406">
        <v>8899.1811374434401</v>
      </c>
    </row>
    <row r="407" spans="1:19" ht="15" x14ac:dyDescent="0.25">
      <c r="A407" t="s">
        <v>580</v>
      </c>
      <c r="B407">
        <v>913.20958400000404</v>
      </c>
      <c r="C407">
        <v>433.75662299999999</v>
      </c>
      <c r="D407">
        <v>11.746001</v>
      </c>
      <c r="E407">
        <v>20.606218999999999</v>
      </c>
      <c r="F407">
        <v>87.618764999999996</v>
      </c>
      <c r="G407">
        <v>9.06982</v>
      </c>
      <c r="H407">
        <v>1</v>
      </c>
      <c r="I407">
        <v>4.9541620000000002</v>
      </c>
      <c r="J407">
        <v>13.465479999999999</v>
      </c>
      <c r="K407">
        <v>38.734021998545401</v>
      </c>
      <c r="L407">
        <v>3.4133878906000001</v>
      </c>
      <c r="M407">
        <v>5.9881672414000002</v>
      </c>
      <c r="N407">
        <v>64.610077311000097</v>
      </c>
      <c r="O407">
        <v>16.068093112</v>
      </c>
      <c r="P407">
        <v>2.3643000000000001</v>
      </c>
      <c r="Q407">
        <v>15.8642175564</v>
      </c>
      <c r="R407">
        <v>63.563798339999998</v>
      </c>
      <c r="S407">
        <v>1123.8156474499499</v>
      </c>
    </row>
    <row r="408" spans="1:19" ht="15" x14ac:dyDescent="0.25">
      <c r="A408" t="s">
        <v>581</v>
      </c>
      <c r="B408">
        <v>2183.5590779999902</v>
      </c>
      <c r="C408">
        <v>543.072506000001</v>
      </c>
      <c r="D408">
        <v>157.128466</v>
      </c>
      <c r="E408">
        <v>32.377015</v>
      </c>
      <c r="F408">
        <v>233.46543600000001</v>
      </c>
      <c r="G408">
        <v>10.072486</v>
      </c>
      <c r="H408">
        <v>0.57999999999999996</v>
      </c>
      <c r="I408">
        <v>6.4291650000000002</v>
      </c>
      <c r="J408">
        <v>34.117106</v>
      </c>
      <c r="K408">
        <v>25.327857923908699</v>
      </c>
      <c r="L408">
        <v>45.661532219599998</v>
      </c>
      <c r="M408">
        <v>9.4087605589999992</v>
      </c>
      <c r="N408">
        <v>172.15741250639999</v>
      </c>
      <c r="O408">
        <v>17.844416197600001</v>
      </c>
      <c r="P408">
        <v>1.371294</v>
      </c>
      <c r="Q408">
        <v>20.587472163000001</v>
      </c>
      <c r="R408">
        <v>161.04979887299999</v>
      </c>
      <c r="S408">
        <v>2636.9676224425002</v>
      </c>
    </row>
    <row r="409" spans="1:19" ht="15" x14ac:dyDescent="0.25">
      <c r="A409" t="s">
        <v>582</v>
      </c>
      <c r="B409">
        <v>1067.6148029999999</v>
      </c>
      <c r="C409">
        <v>514.28473200000201</v>
      </c>
      <c r="D409">
        <v>15.037354000000001</v>
      </c>
      <c r="E409">
        <v>34.361773999999997</v>
      </c>
      <c r="F409">
        <v>129.11286000000001</v>
      </c>
      <c r="G409">
        <v>3.1635960000000001</v>
      </c>
      <c r="H409">
        <v>0.93035900000000005</v>
      </c>
      <c r="I409">
        <v>4</v>
      </c>
      <c r="J409">
        <v>21.954744999999999</v>
      </c>
      <c r="K409">
        <v>45.775903839020501</v>
      </c>
      <c r="L409">
        <v>4.3698550724</v>
      </c>
      <c r="M409">
        <v>9.9855315244000007</v>
      </c>
      <c r="N409">
        <v>95.207822963999803</v>
      </c>
      <c r="O409">
        <v>5.6046266736000003</v>
      </c>
      <c r="P409">
        <v>2.1996477837000001</v>
      </c>
      <c r="Q409">
        <v>12.8088</v>
      </c>
      <c r="R409">
        <v>103.6373737725</v>
      </c>
      <c r="S409">
        <v>1347.2043646296199</v>
      </c>
    </row>
    <row r="410" spans="1:19" ht="15" x14ac:dyDescent="0.25">
      <c r="A410" t="s">
        <v>583</v>
      </c>
      <c r="B410">
        <v>4116.8358449999996</v>
      </c>
      <c r="C410">
        <v>2561.6390970000002</v>
      </c>
      <c r="D410">
        <v>38.563682999999997</v>
      </c>
      <c r="E410">
        <v>67.075705999999997</v>
      </c>
      <c r="F410">
        <v>501.40195</v>
      </c>
      <c r="G410">
        <v>25.299583999999999</v>
      </c>
      <c r="H410">
        <v>4.1902850000000003</v>
      </c>
      <c r="I410">
        <v>22.006423999999999</v>
      </c>
      <c r="J410">
        <v>63.959412999999998</v>
      </c>
      <c r="K410">
        <v>297.81113472126498</v>
      </c>
      <c r="L410">
        <v>11.206606279800001</v>
      </c>
      <c r="M410">
        <v>19.4922001636</v>
      </c>
      <c r="N410">
        <v>369.73379792999799</v>
      </c>
      <c r="O410">
        <v>44.820743014400001</v>
      </c>
      <c r="P410">
        <v>9.9070908254999992</v>
      </c>
      <c r="Q410">
        <v>70.468970932800005</v>
      </c>
      <c r="R410">
        <v>301.92040906649999</v>
      </c>
      <c r="S410">
        <v>5242.1967979338597</v>
      </c>
    </row>
    <row r="411" spans="1:19" ht="15" x14ac:dyDescent="0.25">
      <c r="A411" t="s">
        <v>584</v>
      </c>
      <c r="B411">
        <v>3625.8469359999899</v>
      </c>
      <c r="C411">
        <v>1987.610977</v>
      </c>
      <c r="D411">
        <v>57.808470999999997</v>
      </c>
      <c r="E411">
        <v>82.969463000000005</v>
      </c>
      <c r="F411">
        <v>392.21046799999999</v>
      </c>
      <c r="G411">
        <v>31.805681</v>
      </c>
      <c r="H411">
        <v>3.7920199999999999</v>
      </c>
      <c r="I411">
        <v>16.007204999999999</v>
      </c>
      <c r="J411">
        <v>72.958320999999998</v>
      </c>
      <c r="K411">
        <v>206.549561570018</v>
      </c>
      <c r="L411">
        <v>16.799141672600001</v>
      </c>
      <c r="M411">
        <v>24.110925947799998</v>
      </c>
      <c r="N411">
        <v>289.21599910319998</v>
      </c>
      <c r="O411">
        <v>56.346944459600003</v>
      </c>
      <c r="P411">
        <v>8.9654728860000006</v>
      </c>
      <c r="Q411">
        <v>51.258271851000003</v>
      </c>
      <c r="R411">
        <v>344.39975428050002</v>
      </c>
      <c r="S411">
        <v>4623.4930077707104</v>
      </c>
    </row>
    <row r="412" spans="1:19" ht="15" x14ac:dyDescent="0.25">
      <c r="A412" t="s">
        <v>585</v>
      </c>
      <c r="B412">
        <v>2433.28653300001</v>
      </c>
      <c r="C412">
        <v>425.127138</v>
      </c>
      <c r="D412">
        <v>10.110592</v>
      </c>
      <c r="E412">
        <v>28</v>
      </c>
      <c r="F412">
        <v>172.422033</v>
      </c>
      <c r="G412">
        <v>4</v>
      </c>
      <c r="H412">
        <v>1</v>
      </c>
      <c r="I412">
        <v>11.205171999999999</v>
      </c>
      <c r="J412">
        <v>36.068964999999999</v>
      </c>
      <c r="K412">
        <v>14.0132303128798</v>
      </c>
      <c r="L412">
        <v>2.9381380352000002</v>
      </c>
      <c r="M412">
        <v>8.1368000000000098</v>
      </c>
      <c r="N412">
        <v>127.1440071342</v>
      </c>
      <c r="O412">
        <v>7.0864000000000003</v>
      </c>
      <c r="P412">
        <v>2.3643000000000001</v>
      </c>
      <c r="Q412">
        <v>35.881201778399998</v>
      </c>
      <c r="R412">
        <v>170.26354928250001</v>
      </c>
      <c r="S412">
        <v>2801.11415954319</v>
      </c>
    </row>
    <row r="413" spans="1:19" ht="15" x14ac:dyDescent="0.25">
      <c r="A413" t="s">
        <v>586</v>
      </c>
      <c r="B413">
        <v>761.23077000000001</v>
      </c>
      <c r="C413">
        <v>384.76021500000002</v>
      </c>
      <c r="D413">
        <v>1</v>
      </c>
      <c r="E413">
        <v>24.219653000000001</v>
      </c>
      <c r="F413">
        <v>48.260114000000002</v>
      </c>
      <c r="G413">
        <v>2.4855489999999998</v>
      </c>
      <c r="H413">
        <v>1</v>
      </c>
      <c r="I413">
        <v>3.4104049999999999</v>
      </c>
      <c r="J413">
        <v>10.687861</v>
      </c>
      <c r="K413">
        <v>35.803768852769899</v>
      </c>
      <c r="L413">
        <v>0.29060000000000002</v>
      </c>
      <c r="M413">
        <v>7.0382311617999997</v>
      </c>
      <c r="N413">
        <v>35.587008063600003</v>
      </c>
      <c r="O413">
        <v>4.4033986083999999</v>
      </c>
      <c r="P413">
        <v>2.3643000000000001</v>
      </c>
      <c r="Q413">
        <v>10.920798891</v>
      </c>
      <c r="R413">
        <v>50.452047850500001</v>
      </c>
      <c r="S413">
        <v>908.09092342807003</v>
      </c>
    </row>
    <row r="414" spans="1:19" ht="15" x14ac:dyDescent="0.25">
      <c r="A414" t="s">
        <v>587</v>
      </c>
      <c r="B414">
        <v>441.85612400000002</v>
      </c>
      <c r="C414">
        <v>255.57839100000001</v>
      </c>
      <c r="D414">
        <v>4</v>
      </c>
      <c r="E414">
        <v>14</v>
      </c>
      <c r="F414">
        <v>55.175271000000002</v>
      </c>
      <c r="G414">
        <v>0</v>
      </c>
      <c r="H414">
        <v>2</v>
      </c>
      <c r="I414">
        <v>2.447667</v>
      </c>
      <c r="J414">
        <v>2</v>
      </c>
      <c r="K414">
        <v>27.078984309371201</v>
      </c>
      <c r="L414">
        <v>1.1624000000000001</v>
      </c>
      <c r="M414">
        <v>4.0683999999999996</v>
      </c>
      <c r="N414">
        <v>40.686244835399997</v>
      </c>
      <c r="O414">
        <v>0</v>
      </c>
      <c r="P414">
        <v>4.7286000000000001</v>
      </c>
      <c r="Q414">
        <v>7.8379192674000002</v>
      </c>
      <c r="R414">
        <v>9.4410000000000007</v>
      </c>
      <c r="S414">
        <v>536.85967241217099</v>
      </c>
    </row>
    <row r="415" spans="1:19" ht="15" x14ac:dyDescent="0.25">
      <c r="A415" t="s">
        <v>588</v>
      </c>
      <c r="B415">
        <v>1729.5744890000001</v>
      </c>
      <c r="C415">
        <v>372.47260899999998</v>
      </c>
      <c r="D415">
        <v>13.060786999999999</v>
      </c>
      <c r="E415">
        <v>26</v>
      </c>
      <c r="F415">
        <v>126.90553800000001</v>
      </c>
      <c r="G415">
        <v>10</v>
      </c>
      <c r="H415">
        <v>1</v>
      </c>
      <c r="I415">
        <v>12</v>
      </c>
      <c r="J415">
        <v>20.433588</v>
      </c>
      <c r="K415">
        <v>15.369979023675</v>
      </c>
      <c r="L415">
        <v>3.7954647021999999</v>
      </c>
      <c r="M415">
        <v>7.5556000000000099</v>
      </c>
      <c r="N415">
        <v>93.580143721199804</v>
      </c>
      <c r="O415">
        <v>17.716000000000001</v>
      </c>
      <c r="P415">
        <v>2.3643000000000001</v>
      </c>
      <c r="Q415">
        <v>38.426400000000001</v>
      </c>
      <c r="R415">
        <v>96.456752154</v>
      </c>
      <c r="S415">
        <v>2004.8391286010799</v>
      </c>
    </row>
    <row r="416" spans="1:19" ht="15" x14ac:dyDescent="0.25">
      <c r="A416" t="s">
        <v>589</v>
      </c>
      <c r="B416">
        <v>366.70231100000001</v>
      </c>
      <c r="C416">
        <v>347.37283100000002</v>
      </c>
      <c r="D416">
        <v>0.959538</v>
      </c>
      <c r="E416">
        <v>8.132949</v>
      </c>
      <c r="F416">
        <v>49.861271000000002</v>
      </c>
      <c r="G416">
        <v>4.5375730000000001</v>
      </c>
      <c r="H416">
        <v>0</v>
      </c>
      <c r="I416">
        <v>1</v>
      </c>
      <c r="J416">
        <v>15</v>
      </c>
      <c r="K416">
        <v>62.484633430632101</v>
      </c>
      <c r="L416">
        <v>0.27884174280000001</v>
      </c>
      <c r="M416">
        <v>2.3634349794</v>
      </c>
      <c r="N416">
        <v>36.767701235399997</v>
      </c>
      <c r="O416">
        <v>8.0387643268000009</v>
      </c>
      <c r="P416">
        <v>0</v>
      </c>
      <c r="Q416">
        <v>3.2021999999999999</v>
      </c>
      <c r="R416">
        <v>70.807500000000005</v>
      </c>
      <c r="S416">
        <v>550.64538671503203</v>
      </c>
    </row>
    <row r="417" spans="1:19" ht="15" x14ac:dyDescent="0.25">
      <c r="A417" t="s">
        <v>590</v>
      </c>
      <c r="B417">
        <v>1214.1100670000001</v>
      </c>
      <c r="C417">
        <v>349.28137700000002</v>
      </c>
      <c r="D417">
        <v>1</v>
      </c>
      <c r="E417">
        <v>29</v>
      </c>
      <c r="F417">
        <v>95.890535</v>
      </c>
      <c r="G417">
        <v>1.490672</v>
      </c>
      <c r="H417">
        <v>1</v>
      </c>
      <c r="I417">
        <v>3.9939930000000001</v>
      </c>
      <c r="J417">
        <v>11.526802</v>
      </c>
      <c r="K417">
        <v>18.497440837562898</v>
      </c>
      <c r="L417">
        <v>0.29060000000000002</v>
      </c>
      <c r="M417">
        <v>8.4274000000000093</v>
      </c>
      <c r="N417">
        <v>70.709680508999995</v>
      </c>
      <c r="O417">
        <v>2.6408745152000002</v>
      </c>
      <c r="P417">
        <v>2.3643000000000001</v>
      </c>
      <c r="Q417">
        <v>12.7895643846</v>
      </c>
      <c r="R417">
        <v>54.412268840999999</v>
      </c>
      <c r="S417">
        <v>1384.2421960873601</v>
      </c>
    </row>
    <row r="418" spans="1:19" ht="15" x14ac:dyDescent="0.25">
      <c r="A418" t="s">
        <v>591</v>
      </c>
      <c r="B418">
        <v>881.58731499999999</v>
      </c>
      <c r="C418">
        <v>363.40229599999998</v>
      </c>
      <c r="D418">
        <v>0.563218</v>
      </c>
      <c r="E418">
        <v>14</v>
      </c>
      <c r="F418">
        <v>85.318107999999995</v>
      </c>
      <c r="G418">
        <v>3</v>
      </c>
      <c r="H418">
        <v>0</v>
      </c>
      <c r="I418">
        <v>7</v>
      </c>
      <c r="J418">
        <v>10.637428</v>
      </c>
      <c r="K418">
        <v>27.81491056666</v>
      </c>
      <c r="L418">
        <v>0.1636711508</v>
      </c>
      <c r="M418">
        <v>4.0683999999999996</v>
      </c>
      <c r="N418">
        <v>62.9135728392001</v>
      </c>
      <c r="O418">
        <v>5.3148</v>
      </c>
      <c r="P418">
        <v>0</v>
      </c>
      <c r="Q418">
        <v>22.415400000000002</v>
      </c>
      <c r="R418">
        <v>50.213978873999999</v>
      </c>
      <c r="S418">
        <v>1054.4920484306599</v>
      </c>
    </row>
    <row r="419" spans="1:19" ht="15" x14ac:dyDescent="0.25">
      <c r="A419" t="s">
        <v>592</v>
      </c>
      <c r="B419">
        <v>1728.5081110000001</v>
      </c>
      <c r="C419">
        <v>765.95919300000003</v>
      </c>
      <c r="D419">
        <v>5.0578519999999996</v>
      </c>
      <c r="E419">
        <v>41.267690999999999</v>
      </c>
      <c r="F419">
        <v>181.970753</v>
      </c>
      <c r="G419">
        <v>9.8846290000000003</v>
      </c>
      <c r="H419">
        <v>0.235955</v>
      </c>
      <c r="I419">
        <v>6.9389599999999998</v>
      </c>
      <c r="J419">
        <v>27.163758000000001</v>
      </c>
      <c r="K419">
        <v>63.550403097941299</v>
      </c>
      <c r="L419">
        <v>1.4698117911999999</v>
      </c>
      <c r="M419">
        <v>11.9923910046</v>
      </c>
      <c r="N419">
        <v>134.1852332622</v>
      </c>
      <c r="O419">
        <v>17.511608736399999</v>
      </c>
      <c r="P419">
        <v>0.55786840650000002</v>
      </c>
      <c r="Q419">
        <v>22.219937712</v>
      </c>
      <c r="R419">
        <v>128.226519639</v>
      </c>
      <c r="S419">
        <v>2108.2218846498399</v>
      </c>
    </row>
    <row r="420" spans="1:19" ht="15" x14ac:dyDescent="0.25">
      <c r="A420" t="s">
        <v>593</v>
      </c>
      <c r="B420">
        <v>538.35169299999995</v>
      </c>
      <c r="C420">
        <v>165.411922</v>
      </c>
      <c r="D420">
        <v>0</v>
      </c>
      <c r="E420">
        <v>23</v>
      </c>
      <c r="F420">
        <v>44.912399000000001</v>
      </c>
      <c r="G420">
        <v>2</v>
      </c>
      <c r="H420">
        <v>0</v>
      </c>
      <c r="I420">
        <v>1</v>
      </c>
      <c r="J420">
        <v>6</v>
      </c>
      <c r="K420">
        <v>9.4619151465770202</v>
      </c>
      <c r="L420">
        <v>0</v>
      </c>
      <c r="M420">
        <v>6.6837999999999997</v>
      </c>
      <c r="N420">
        <v>33.118403022599999</v>
      </c>
      <c r="O420">
        <v>3.5432000000000001</v>
      </c>
      <c r="P420">
        <v>0</v>
      </c>
      <c r="Q420">
        <v>3.2021999999999999</v>
      </c>
      <c r="R420">
        <v>28.323</v>
      </c>
      <c r="S420">
        <v>622.68421116917705</v>
      </c>
    </row>
    <row r="421" spans="1:19" ht="15" x14ac:dyDescent="0.25">
      <c r="A421" t="s">
        <v>594</v>
      </c>
      <c r="B421">
        <v>965.55620599999997</v>
      </c>
      <c r="C421">
        <v>582.11731499999996</v>
      </c>
      <c r="D421">
        <v>9.9959810000000004</v>
      </c>
      <c r="E421">
        <v>20.011621000000002</v>
      </c>
      <c r="F421">
        <v>107.58122299999999</v>
      </c>
      <c r="G421">
        <v>2</v>
      </c>
      <c r="H421">
        <v>0.44853500000000002</v>
      </c>
      <c r="I421">
        <v>8</v>
      </c>
      <c r="J421">
        <v>10</v>
      </c>
      <c r="K421">
        <v>65.100321158952696</v>
      </c>
      <c r="L421">
        <v>2.9048320786000001</v>
      </c>
      <c r="M421">
        <v>5.8153770625999996</v>
      </c>
      <c r="N421">
        <v>79.330393840199903</v>
      </c>
      <c r="O421">
        <v>3.5432000000000001</v>
      </c>
      <c r="P421">
        <v>1.0604713004999999</v>
      </c>
      <c r="Q421">
        <v>25.617599999999999</v>
      </c>
      <c r="R421">
        <v>47.204999999999998</v>
      </c>
      <c r="S421">
        <v>1196.1334014408501</v>
      </c>
    </row>
    <row r="422" spans="1:19" ht="15" x14ac:dyDescent="0.25">
      <c r="A422" t="s">
        <v>595</v>
      </c>
      <c r="B422">
        <v>1237.9807310000001</v>
      </c>
      <c r="C422">
        <v>463.64665400000001</v>
      </c>
      <c r="D422">
        <v>13.762551</v>
      </c>
      <c r="E422">
        <v>18.166346999999998</v>
      </c>
      <c r="F422">
        <v>111.814339</v>
      </c>
      <c r="G422">
        <v>3.8354360000000001</v>
      </c>
      <c r="H422">
        <v>0</v>
      </c>
      <c r="I422">
        <v>1.9</v>
      </c>
      <c r="J422">
        <v>15.462733999999999</v>
      </c>
      <c r="K422">
        <v>32.113177428418098</v>
      </c>
      <c r="L422">
        <v>3.9993973206</v>
      </c>
      <c r="M422">
        <v>5.2791404381999998</v>
      </c>
      <c r="N422">
        <v>82.451893578599893</v>
      </c>
      <c r="O422">
        <v>6.7948584176000004</v>
      </c>
      <c r="P422">
        <v>0</v>
      </c>
      <c r="Q422">
        <v>6.0841799999999999</v>
      </c>
      <c r="R422">
        <v>72.991835847000004</v>
      </c>
      <c r="S422">
        <v>1447.6952140304199</v>
      </c>
    </row>
    <row r="423" spans="1:19" ht="15" x14ac:dyDescent="0.25">
      <c r="A423" t="s">
        <v>596</v>
      </c>
      <c r="B423">
        <v>616.70891800000004</v>
      </c>
      <c r="C423">
        <v>348.52835499999998</v>
      </c>
      <c r="D423">
        <v>0</v>
      </c>
      <c r="E423">
        <v>17.818465</v>
      </c>
      <c r="F423">
        <v>53.695864</v>
      </c>
      <c r="G423">
        <v>3.564114</v>
      </c>
      <c r="H423">
        <v>1</v>
      </c>
      <c r="I423">
        <v>1</v>
      </c>
      <c r="J423">
        <v>5.8229220000000002</v>
      </c>
      <c r="K423">
        <v>36.449014451897497</v>
      </c>
      <c r="L423">
        <v>0</v>
      </c>
      <c r="M423">
        <v>5.1780459289999996</v>
      </c>
      <c r="N423">
        <v>39.595330113599999</v>
      </c>
      <c r="O423">
        <v>6.3141843623999998</v>
      </c>
      <c r="P423">
        <v>2.3643000000000001</v>
      </c>
      <c r="Q423">
        <v>3.2021999999999999</v>
      </c>
      <c r="R423">
        <v>27.487103301000001</v>
      </c>
      <c r="S423">
        <v>737.299096157897</v>
      </c>
    </row>
    <row r="424" spans="1:19" ht="15" x14ac:dyDescent="0.25">
      <c r="A424" t="s">
        <v>597</v>
      </c>
      <c r="B424">
        <v>1837.7600689999999</v>
      </c>
      <c r="C424">
        <v>838.964843000001</v>
      </c>
      <c r="D424">
        <v>14.832533</v>
      </c>
      <c r="E424">
        <v>36.447333999999998</v>
      </c>
      <c r="F424">
        <v>102.872215</v>
      </c>
      <c r="G424">
        <v>6.7991950000000001</v>
      </c>
      <c r="H424">
        <v>1</v>
      </c>
      <c r="I424">
        <v>9.2512740000000004</v>
      </c>
      <c r="J424">
        <v>22.378354999999999</v>
      </c>
      <c r="K424">
        <v>71.230280964923196</v>
      </c>
      <c r="L424">
        <v>4.3103340898000004</v>
      </c>
      <c r="M424">
        <v>10.5915952604</v>
      </c>
      <c r="N424">
        <v>75.857971340999995</v>
      </c>
      <c r="O424">
        <v>12.045453862</v>
      </c>
      <c r="P424">
        <v>2.3643000000000001</v>
      </c>
      <c r="Q424">
        <v>29.624429602799999</v>
      </c>
      <c r="R424">
        <v>105.6370247775</v>
      </c>
      <c r="S424">
        <v>2149.42145889842</v>
      </c>
    </row>
    <row r="425" spans="1:19" ht="15" x14ac:dyDescent="0.25">
      <c r="A425" t="s">
        <v>598</v>
      </c>
      <c r="B425">
        <v>968.32131700000002</v>
      </c>
      <c r="C425">
        <v>440.16249599999998</v>
      </c>
      <c r="D425">
        <v>4</v>
      </c>
      <c r="E425">
        <v>44.994025999999998</v>
      </c>
      <c r="F425">
        <v>60.198538999999997</v>
      </c>
      <c r="G425">
        <v>8</v>
      </c>
      <c r="H425">
        <v>1</v>
      </c>
      <c r="I425">
        <v>0</v>
      </c>
      <c r="J425">
        <v>13.488108</v>
      </c>
      <c r="K425">
        <v>37.059954629606203</v>
      </c>
      <c r="L425">
        <v>1.1624000000000001</v>
      </c>
      <c r="M425">
        <v>13.075263955600001</v>
      </c>
      <c r="N425">
        <v>44.390402658600003</v>
      </c>
      <c r="O425">
        <v>14.172800000000001</v>
      </c>
      <c r="P425">
        <v>2.3643000000000001</v>
      </c>
      <c r="Q425">
        <v>0</v>
      </c>
      <c r="R425">
        <v>63.670613813999999</v>
      </c>
      <c r="S425">
        <v>1144.21705205781</v>
      </c>
    </row>
    <row r="426" spans="1:19" ht="15" x14ac:dyDescent="0.25">
      <c r="A426" t="s">
        <v>599</v>
      </c>
      <c r="B426">
        <v>2074.5533659999901</v>
      </c>
      <c r="C426">
        <v>481.14753400000001</v>
      </c>
      <c r="D426">
        <v>9.3196709999999996</v>
      </c>
      <c r="E426">
        <v>38.019646000000002</v>
      </c>
      <c r="F426">
        <v>147.68264400000001</v>
      </c>
      <c r="G426">
        <v>16.937456000000001</v>
      </c>
      <c r="H426">
        <v>1.925997</v>
      </c>
      <c r="I426">
        <v>5.9716709999999997</v>
      </c>
      <c r="J426">
        <v>20.941822999999999</v>
      </c>
      <c r="K426">
        <v>21.010229789755801</v>
      </c>
      <c r="L426">
        <v>2.7082963925999999</v>
      </c>
      <c r="M426">
        <v>11.048509127599999</v>
      </c>
      <c r="N426">
        <v>108.90118168559999</v>
      </c>
      <c r="O426">
        <v>30.0063970496</v>
      </c>
      <c r="P426">
        <v>4.5536347070999996</v>
      </c>
      <c r="Q426">
        <v>19.122484876200001</v>
      </c>
      <c r="R426">
        <v>98.855875471499999</v>
      </c>
      <c r="S426">
        <v>2370.7599750999502</v>
      </c>
    </row>
    <row r="427" spans="1:19" ht="15" x14ac:dyDescent="0.25">
      <c r="A427" t="s">
        <v>600</v>
      </c>
      <c r="B427">
        <v>2260.6280029999998</v>
      </c>
      <c r="C427">
        <v>875.20165899999904</v>
      </c>
      <c r="D427">
        <v>4.5649259999999998</v>
      </c>
      <c r="E427">
        <v>61.887943999999997</v>
      </c>
      <c r="F427">
        <v>204.329779</v>
      </c>
      <c r="G427">
        <v>9.6277050000000006</v>
      </c>
      <c r="H427">
        <v>2</v>
      </c>
      <c r="I427">
        <v>18</v>
      </c>
      <c r="J427">
        <v>32.392434999999999</v>
      </c>
      <c r="K427">
        <v>63.950880802600302</v>
      </c>
      <c r="L427">
        <v>1.3265674956</v>
      </c>
      <c r="M427">
        <v>17.984636526399999</v>
      </c>
      <c r="N427">
        <v>150.67277903460001</v>
      </c>
      <c r="O427">
        <v>17.056442178000001</v>
      </c>
      <c r="P427">
        <v>4.7286000000000001</v>
      </c>
      <c r="Q427">
        <v>57.639600000000002</v>
      </c>
      <c r="R427">
        <v>152.90848941749999</v>
      </c>
      <c r="S427">
        <v>2726.8959984547</v>
      </c>
    </row>
    <row r="428" spans="1:19" ht="15" x14ac:dyDescent="0.25">
      <c r="A428" t="s">
        <v>601</v>
      </c>
      <c r="B428">
        <v>3343.9771480000099</v>
      </c>
      <c r="C428">
        <v>338.27056599999997</v>
      </c>
      <c r="D428">
        <v>25.335736000000001</v>
      </c>
      <c r="E428">
        <v>26.415254000000001</v>
      </c>
      <c r="F428">
        <v>208.74108100000001</v>
      </c>
      <c r="G428">
        <v>29.527059000000001</v>
      </c>
      <c r="H428">
        <v>1</v>
      </c>
      <c r="I428">
        <v>30.097501000000001</v>
      </c>
      <c r="J428">
        <v>32.523831999999999</v>
      </c>
      <c r="K428">
        <v>6.6205469341710801</v>
      </c>
      <c r="L428">
        <v>7.3625648816</v>
      </c>
      <c r="M428">
        <v>7.6762728124000104</v>
      </c>
      <c r="N428">
        <v>153.9256731294</v>
      </c>
      <c r="O428">
        <v>52.310137724400001</v>
      </c>
      <c r="P428">
        <v>2.3643000000000001</v>
      </c>
      <c r="Q428">
        <v>96.378217702200004</v>
      </c>
      <c r="R428">
        <v>153.52874895599999</v>
      </c>
      <c r="S428">
        <v>3824.14361014019</v>
      </c>
    </row>
    <row r="429" spans="1:19" ht="15" x14ac:dyDescent="0.25">
      <c r="A429" t="s">
        <v>602</v>
      </c>
      <c r="B429">
        <v>699.52854400000001</v>
      </c>
      <c r="C429">
        <v>339.479218</v>
      </c>
      <c r="D429">
        <v>0</v>
      </c>
      <c r="E429">
        <v>18</v>
      </c>
      <c r="F429">
        <v>75.982181999999995</v>
      </c>
      <c r="G429">
        <v>4.6198629999999996</v>
      </c>
      <c r="H429">
        <v>0</v>
      </c>
      <c r="I429">
        <v>5.8990260000000001</v>
      </c>
      <c r="J429">
        <v>6</v>
      </c>
      <c r="K429">
        <v>30.678138562564499</v>
      </c>
      <c r="L429">
        <v>0</v>
      </c>
      <c r="M429">
        <v>5.2308000000000003</v>
      </c>
      <c r="N429">
        <v>56.029261006800098</v>
      </c>
      <c r="O429">
        <v>8.1845492907999997</v>
      </c>
      <c r="P429">
        <v>0</v>
      </c>
      <c r="Q429">
        <v>18.889861057200001</v>
      </c>
      <c r="R429">
        <v>28.323</v>
      </c>
      <c r="S429">
        <v>846.864153917365</v>
      </c>
    </row>
    <row r="430" spans="1:19" ht="15" x14ac:dyDescent="0.25">
      <c r="A430" t="s">
        <v>604</v>
      </c>
      <c r="B430">
        <v>1584.5575100000001</v>
      </c>
      <c r="C430">
        <v>1509.7306020000001</v>
      </c>
      <c r="D430">
        <v>3.365532</v>
      </c>
      <c r="E430">
        <v>56.698082999999997</v>
      </c>
      <c r="F430">
        <v>150.71418299999999</v>
      </c>
      <c r="G430">
        <v>18.05714</v>
      </c>
      <c r="H430">
        <v>0</v>
      </c>
      <c r="I430">
        <v>12.353216</v>
      </c>
      <c r="J430">
        <v>44.416552000000003</v>
      </c>
      <c r="K430">
        <v>272.82100709777802</v>
      </c>
      <c r="L430">
        <v>0.97802359920000004</v>
      </c>
      <c r="M430">
        <v>16.476462919799999</v>
      </c>
      <c r="N430">
        <v>111.1366385442</v>
      </c>
      <c r="O430">
        <v>31.990029224000001</v>
      </c>
      <c r="P430">
        <v>0</v>
      </c>
      <c r="Q430">
        <v>39.557468275200002</v>
      </c>
      <c r="R430">
        <v>209.66833371600001</v>
      </c>
      <c r="S430">
        <v>2267.1854733761802</v>
      </c>
    </row>
    <row r="431" spans="1:19" ht="15" x14ac:dyDescent="0.25">
      <c r="A431" t="s">
        <v>605</v>
      </c>
      <c r="B431">
        <v>683.24209199999996</v>
      </c>
      <c r="C431">
        <v>657.69491300000004</v>
      </c>
      <c r="D431">
        <v>0</v>
      </c>
      <c r="E431">
        <v>14.797732</v>
      </c>
      <c r="F431">
        <v>81.988043000000005</v>
      </c>
      <c r="G431">
        <v>3.9302779999999999</v>
      </c>
      <c r="H431">
        <v>0</v>
      </c>
      <c r="I431">
        <v>6</v>
      </c>
      <c r="J431">
        <v>15.616901</v>
      </c>
      <c r="K431">
        <v>118.850997846928</v>
      </c>
      <c r="L431">
        <v>0</v>
      </c>
      <c r="M431">
        <v>4.3002209192</v>
      </c>
      <c r="N431">
        <v>60.457982908200101</v>
      </c>
      <c r="O431">
        <v>6.9628805048000002</v>
      </c>
      <c r="P431">
        <v>0</v>
      </c>
      <c r="Q431">
        <v>19.213200000000001</v>
      </c>
      <c r="R431">
        <v>73.719581170500007</v>
      </c>
      <c r="S431">
        <v>966.74695534962802</v>
      </c>
    </row>
    <row r="432" spans="1:19" ht="15" x14ac:dyDescent="0.25">
      <c r="A432" t="s">
        <v>606</v>
      </c>
      <c r="B432">
        <v>910.42769899999996</v>
      </c>
      <c r="C432">
        <v>27.16</v>
      </c>
      <c r="D432">
        <v>1</v>
      </c>
      <c r="E432">
        <v>16</v>
      </c>
      <c r="F432">
        <v>68.496449999999996</v>
      </c>
      <c r="G432">
        <v>2</v>
      </c>
      <c r="H432">
        <v>0</v>
      </c>
      <c r="I432">
        <v>4</v>
      </c>
      <c r="J432">
        <v>3.994326</v>
      </c>
      <c r="K432">
        <v>0.146417308242656</v>
      </c>
      <c r="L432">
        <v>0.29060000000000002</v>
      </c>
      <c r="M432">
        <v>4.6496000000000004</v>
      </c>
      <c r="N432">
        <v>50.509282229999997</v>
      </c>
      <c r="O432">
        <v>3.5432000000000001</v>
      </c>
      <c r="P432">
        <v>0</v>
      </c>
      <c r="Q432">
        <v>12.8088</v>
      </c>
      <c r="R432">
        <v>18.855215883</v>
      </c>
      <c r="S432">
        <v>1001.23081442124</v>
      </c>
    </row>
    <row r="433" spans="1:19" ht="15" x14ac:dyDescent="0.25">
      <c r="A433" t="s">
        <v>607</v>
      </c>
      <c r="B433">
        <v>969.24440100000004</v>
      </c>
      <c r="C433">
        <v>332.32120500000002</v>
      </c>
      <c r="D433">
        <v>1</v>
      </c>
      <c r="E433">
        <v>7.9864920000000001</v>
      </c>
      <c r="F433">
        <v>76.814119000000005</v>
      </c>
      <c r="G433">
        <v>4</v>
      </c>
      <c r="H433">
        <v>0</v>
      </c>
      <c r="I433">
        <v>10.49</v>
      </c>
      <c r="J433">
        <v>10.952237</v>
      </c>
      <c r="K433">
        <v>21.547010744536902</v>
      </c>
      <c r="L433">
        <v>0.29060000000000002</v>
      </c>
      <c r="M433">
        <v>2.3208745752</v>
      </c>
      <c r="N433">
        <v>56.642731350600101</v>
      </c>
      <c r="O433">
        <v>7.0864000000000003</v>
      </c>
      <c r="P433">
        <v>0</v>
      </c>
      <c r="Q433">
        <v>33.591078000000003</v>
      </c>
      <c r="R433">
        <v>51.700034758500003</v>
      </c>
      <c r="S433">
        <v>1142.4231304288401</v>
      </c>
    </row>
    <row r="434" spans="1:19" ht="15" x14ac:dyDescent="0.25">
      <c r="A434" t="s">
        <v>608</v>
      </c>
      <c r="B434">
        <v>1014.181638</v>
      </c>
      <c r="C434">
        <v>95.984889999999993</v>
      </c>
      <c r="D434">
        <v>4.9767849999999996</v>
      </c>
      <c r="E434">
        <v>9.2961530000000003</v>
      </c>
      <c r="F434">
        <v>60.936912</v>
      </c>
      <c r="G434">
        <v>1.2149749999999999</v>
      </c>
      <c r="H434">
        <v>1</v>
      </c>
      <c r="I434">
        <v>2</v>
      </c>
      <c r="J434">
        <v>1</v>
      </c>
      <c r="K434">
        <v>1.6794859248040901</v>
      </c>
      <c r="L434">
        <v>1.4462537209999999</v>
      </c>
      <c r="M434">
        <v>2.7014620618</v>
      </c>
      <c r="N434">
        <v>44.934878908800002</v>
      </c>
      <c r="O434">
        <v>2.15244971</v>
      </c>
      <c r="P434">
        <v>2.3643000000000001</v>
      </c>
      <c r="Q434">
        <v>6.4043999999999999</v>
      </c>
      <c r="R434">
        <v>4.7205000000000004</v>
      </c>
      <c r="S434">
        <v>1080.5853683263999</v>
      </c>
    </row>
    <row r="435" spans="1:19" ht="15" x14ac:dyDescent="0.25">
      <c r="A435" t="s">
        <v>609</v>
      </c>
      <c r="B435">
        <v>972.13066500000002</v>
      </c>
      <c r="C435">
        <v>111.74173999999999</v>
      </c>
      <c r="D435">
        <v>3.2854559999999999</v>
      </c>
      <c r="E435">
        <v>13</v>
      </c>
      <c r="F435">
        <v>52.131340000000002</v>
      </c>
      <c r="G435">
        <v>2.9929969999999999</v>
      </c>
      <c r="H435">
        <v>0</v>
      </c>
      <c r="I435">
        <v>2</v>
      </c>
      <c r="J435">
        <v>7.9817099999999996</v>
      </c>
      <c r="K435">
        <v>2.3919169173783801</v>
      </c>
      <c r="L435">
        <v>0.95475351360000005</v>
      </c>
      <c r="M435">
        <v>3.7778</v>
      </c>
      <c r="N435">
        <v>38.441650115999998</v>
      </c>
      <c r="O435">
        <v>5.3023934851999996</v>
      </c>
      <c r="P435">
        <v>0</v>
      </c>
      <c r="Q435">
        <v>6.4043999999999999</v>
      </c>
      <c r="R435">
        <v>37.677662054999999</v>
      </c>
      <c r="S435">
        <v>1067.0812410871799</v>
      </c>
    </row>
    <row r="436" spans="1:19" ht="15" x14ac:dyDescent="0.25">
      <c r="A436" t="s">
        <v>610</v>
      </c>
      <c r="B436">
        <v>1906.3002269999999</v>
      </c>
      <c r="C436">
        <v>719.19366200000002</v>
      </c>
      <c r="D436">
        <v>209.653873</v>
      </c>
      <c r="E436">
        <v>36.254390999999998</v>
      </c>
      <c r="F436">
        <v>66.520993000000004</v>
      </c>
      <c r="G436">
        <v>6.7214869999999998</v>
      </c>
      <c r="H436">
        <v>7.1851630000000002</v>
      </c>
      <c r="I436">
        <v>5.8567150000000003</v>
      </c>
      <c r="J436">
        <v>27.395281000000001</v>
      </c>
      <c r="K436">
        <v>50.254400583426602</v>
      </c>
      <c r="L436">
        <v>60.925415493799903</v>
      </c>
      <c r="M436">
        <v>10.535526024599999</v>
      </c>
      <c r="N436">
        <v>49.0525802382001</v>
      </c>
      <c r="O436">
        <v>11.9077863692</v>
      </c>
      <c r="P436">
        <v>16.987880880900001</v>
      </c>
      <c r="Q436">
        <v>18.754372773</v>
      </c>
      <c r="R436">
        <v>129.31942396049999</v>
      </c>
      <c r="S436">
        <v>2254.03761332362</v>
      </c>
    </row>
    <row r="437" spans="1:19" ht="15" x14ac:dyDescent="0.25">
      <c r="A437" t="s">
        <v>611</v>
      </c>
      <c r="B437">
        <v>1290.498883</v>
      </c>
      <c r="C437">
        <v>168.753446</v>
      </c>
      <c r="D437">
        <v>5.8526600000000002</v>
      </c>
      <c r="E437">
        <v>25.412558000000001</v>
      </c>
      <c r="F437">
        <v>96.803818000000007</v>
      </c>
      <c r="G437">
        <v>3.0471509999999999</v>
      </c>
      <c r="H437">
        <v>1</v>
      </c>
      <c r="I437">
        <v>2</v>
      </c>
      <c r="J437">
        <v>10.946618000000001</v>
      </c>
      <c r="K437">
        <v>4.1089490703354299</v>
      </c>
      <c r="L437">
        <v>1.700782996</v>
      </c>
      <c r="M437">
        <v>7.3848893548000003</v>
      </c>
      <c r="N437">
        <v>71.383135393200007</v>
      </c>
      <c r="O437">
        <v>5.3983327116000002</v>
      </c>
      <c r="P437">
        <v>2.3643000000000001</v>
      </c>
      <c r="Q437">
        <v>6.4043999999999999</v>
      </c>
      <c r="R437">
        <v>51.673510268999998</v>
      </c>
      <c r="S437">
        <v>1440.9171827949301</v>
      </c>
    </row>
    <row r="438" spans="1:19" ht="15" x14ac:dyDescent="0.25">
      <c r="A438" t="s">
        <v>612</v>
      </c>
      <c r="B438">
        <v>572.07370400000002</v>
      </c>
      <c r="C438">
        <v>154.105673</v>
      </c>
      <c r="D438">
        <v>0</v>
      </c>
      <c r="E438">
        <v>9</v>
      </c>
      <c r="F438">
        <v>14.377438</v>
      </c>
      <c r="G438">
        <v>1</v>
      </c>
      <c r="H438">
        <v>0</v>
      </c>
      <c r="I438">
        <v>2</v>
      </c>
      <c r="J438">
        <v>2.25</v>
      </c>
      <c r="K438">
        <v>7.6112963856672797</v>
      </c>
      <c r="L438">
        <v>0</v>
      </c>
      <c r="M438">
        <v>2.6154000000000002</v>
      </c>
      <c r="N438">
        <v>10.601922781200001</v>
      </c>
      <c r="O438">
        <v>1.7716000000000001</v>
      </c>
      <c r="P438">
        <v>0</v>
      </c>
      <c r="Q438">
        <v>6.4043999999999999</v>
      </c>
      <c r="R438">
        <v>10.621124999999999</v>
      </c>
      <c r="S438">
        <v>611.699448166867</v>
      </c>
    </row>
    <row r="439" spans="1:19" ht="15" x14ac:dyDescent="0.25">
      <c r="A439" t="s">
        <v>613</v>
      </c>
      <c r="B439">
        <v>1937.772054</v>
      </c>
      <c r="C439">
        <v>1132.873736</v>
      </c>
      <c r="D439">
        <v>4.8157719999999999</v>
      </c>
      <c r="E439">
        <v>29.705703</v>
      </c>
      <c r="F439">
        <v>301.231807</v>
      </c>
      <c r="G439">
        <v>5.5619079999999999</v>
      </c>
      <c r="H439">
        <v>4</v>
      </c>
      <c r="I439">
        <v>3.482218</v>
      </c>
      <c r="J439">
        <v>24.840114</v>
      </c>
      <c r="K439">
        <v>121.745987004574</v>
      </c>
      <c r="L439">
        <v>1.3994633432000001</v>
      </c>
      <c r="M439">
        <v>8.6324772918000008</v>
      </c>
      <c r="N439">
        <v>222.12833448180101</v>
      </c>
      <c r="O439">
        <v>9.8534762128000004</v>
      </c>
      <c r="P439">
        <v>9.4572000000000003</v>
      </c>
      <c r="Q439">
        <v>11.1507584796</v>
      </c>
      <c r="R439">
        <v>117.257758137</v>
      </c>
      <c r="S439">
        <v>2439.3975089507699</v>
      </c>
    </row>
    <row r="440" spans="1:19" ht="15" x14ac:dyDescent="0.25">
      <c r="A440" t="s">
        <v>615</v>
      </c>
      <c r="B440">
        <v>1516.9694480000001</v>
      </c>
      <c r="C440">
        <v>517.39245500000004</v>
      </c>
      <c r="D440">
        <v>6.6830590000000001</v>
      </c>
      <c r="E440">
        <v>37.287230000000001</v>
      </c>
      <c r="F440">
        <v>83.649351999999993</v>
      </c>
      <c r="G440">
        <v>4.4344080000000003</v>
      </c>
      <c r="H440">
        <v>1</v>
      </c>
      <c r="I440">
        <v>8.6</v>
      </c>
      <c r="J440">
        <v>28.500464999999998</v>
      </c>
      <c r="K440">
        <v>33.118335396930497</v>
      </c>
      <c r="L440">
        <v>1.9420969454000001</v>
      </c>
      <c r="M440">
        <v>10.835669038000001</v>
      </c>
      <c r="N440">
        <v>61.683032164800103</v>
      </c>
      <c r="O440">
        <v>7.8559972128000002</v>
      </c>
      <c r="P440">
        <v>2.3643000000000001</v>
      </c>
      <c r="Q440">
        <v>27.538920000000001</v>
      </c>
      <c r="R440">
        <v>134.53644503250001</v>
      </c>
      <c r="S440">
        <v>1796.84424379043</v>
      </c>
    </row>
    <row r="441" spans="1:19" ht="15" x14ac:dyDescent="0.25">
      <c r="A441" t="s">
        <v>616</v>
      </c>
      <c r="B441">
        <v>251.206265</v>
      </c>
      <c r="C441">
        <v>238.91762399999999</v>
      </c>
      <c r="D441">
        <v>19.230112999999999</v>
      </c>
      <c r="E441">
        <v>3.9940600000000002</v>
      </c>
      <c r="F441">
        <v>41.450704999999999</v>
      </c>
      <c r="G441">
        <v>2.4465349999999999</v>
      </c>
      <c r="H441">
        <v>1</v>
      </c>
      <c r="I441">
        <v>2.9210530000000001</v>
      </c>
      <c r="J441">
        <v>5.9210529999999997</v>
      </c>
      <c r="K441">
        <v>43.174422447778298</v>
      </c>
      <c r="L441">
        <v>5.5882708377999997</v>
      </c>
      <c r="M441">
        <v>1.160673836</v>
      </c>
      <c r="N441">
        <v>30.565749867000001</v>
      </c>
      <c r="O441">
        <v>4.3342814059999997</v>
      </c>
      <c r="P441">
        <v>2.3643000000000001</v>
      </c>
      <c r="Q441">
        <v>9.3537959165999993</v>
      </c>
      <c r="R441">
        <v>27.950330686499999</v>
      </c>
      <c r="S441">
        <v>375.69808999767798</v>
      </c>
    </row>
    <row r="442" spans="1:19" ht="15" x14ac:dyDescent="0.25">
      <c r="A442" t="s">
        <v>617</v>
      </c>
      <c r="B442">
        <v>2447.0866470000001</v>
      </c>
      <c r="C442">
        <v>2279.966109</v>
      </c>
      <c r="D442">
        <v>24.011493999999999</v>
      </c>
      <c r="E442">
        <v>15.770114</v>
      </c>
      <c r="F442">
        <v>220.97402500000001</v>
      </c>
      <c r="G442">
        <v>27.523105999999999</v>
      </c>
      <c r="H442">
        <v>3</v>
      </c>
      <c r="I442">
        <v>11.729884999999999</v>
      </c>
      <c r="J442">
        <v>54.708069000000002</v>
      </c>
      <c r="K442">
        <v>398.60638871561099</v>
      </c>
      <c r="L442">
        <v>6.9777401564000003</v>
      </c>
      <c r="M442">
        <v>4.5827951283999999</v>
      </c>
      <c r="N442">
        <v>162.946246035</v>
      </c>
      <c r="O442">
        <v>48.7599345896</v>
      </c>
      <c r="P442">
        <v>7.0929000000000002</v>
      </c>
      <c r="Q442">
        <v>37.561437746999999</v>
      </c>
      <c r="R442">
        <v>258.2494397145</v>
      </c>
      <c r="S442">
        <v>3371.86352908651</v>
      </c>
    </row>
    <row r="443" spans="1:19" ht="15" x14ac:dyDescent="0.25">
      <c r="A443" t="s">
        <v>618</v>
      </c>
      <c r="B443">
        <v>3708.9971869999999</v>
      </c>
      <c r="C443">
        <v>2448.588178</v>
      </c>
      <c r="D443">
        <v>136.01103000000001</v>
      </c>
      <c r="E443">
        <v>62.101773000000001</v>
      </c>
      <c r="F443">
        <v>296.43173100000001</v>
      </c>
      <c r="G443">
        <v>21.936644999999999</v>
      </c>
      <c r="H443">
        <v>3.9032260000000001</v>
      </c>
      <c r="I443">
        <v>28.212074000000001</v>
      </c>
      <c r="J443">
        <v>68.205713000000003</v>
      </c>
      <c r="K443">
        <v>298.26779556082897</v>
      </c>
      <c r="L443">
        <v>39.524805317999999</v>
      </c>
      <c r="M443">
        <v>18.046775233799998</v>
      </c>
      <c r="N443">
        <v>218.58875843940001</v>
      </c>
      <c r="O443">
        <v>38.862960282000003</v>
      </c>
      <c r="P443">
        <v>9.2283972318000007</v>
      </c>
      <c r="Q443">
        <v>90.340703362799999</v>
      </c>
      <c r="R443">
        <v>321.96506821650001</v>
      </c>
      <c r="S443">
        <v>4743.8224506451297</v>
      </c>
    </row>
    <row r="444" spans="1:19" ht="15" x14ac:dyDescent="0.25">
      <c r="A444" t="s">
        <v>619</v>
      </c>
      <c r="B444">
        <v>1061.177533</v>
      </c>
      <c r="C444">
        <v>608.77052600000002</v>
      </c>
      <c r="D444">
        <v>2</v>
      </c>
      <c r="E444">
        <v>7.2791119999999996</v>
      </c>
      <c r="F444">
        <v>132.713607</v>
      </c>
      <c r="G444">
        <v>13.117248999999999</v>
      </c>
      <c r="H444">
        <v>0</v>
      </c>
      <c r="I444">
        <v>7.4952110000000003</v>
      </c>
      <c r="J444">
        <v>13.976464</v>
      </c>
      <c r="K444">
        <v>65.482524695576103</v>
      </c>
      <c r="L444">
        <v>0.58120000000000005</v>
      </c>
      <c r="M444">
        <v>2.1153099472000001</v>
      </c>
      <c r="N444">
        <v>97.863013801799795</v>
      </c>
      <c r="O444">
        <v>23.238518328400001</v>
      </c>
      <c r="P444">
        <v>0</v>
      </c>
      <c r="Q444">
        <v>24.001164664200001</v>
      </c>
      <c r="R444">
        <v>65.975898311999998</v>
      </c>
      <c r="S444">
        <v>1340.4351627491801</v>
      </c>
    </row>
    <row r="445" spans="1:19" ht="15" x14ac:dyDescent="0.25">
      <c r="A445" t="s">
        <v>620</v>
      </c>
      <c r="B445">
        <v>4642.4835150000099</v>
      </c>
      <c r="C445">
        <v>2203.7396560000002</v>
      </c>
      <c r="D445">
        <v>70.427682000000004</v>
      </c>
      <c r="E445">
        <v>110.607606</v>
      </c>
      <c r="F445">
        <v>454.23720300000099</v>
      </c>
      <c r="G445">
        <v>33.686794999999996</v>
      </c>
      <c r="H445">
        <v>8.6189280000000004</v>
      </c>
      <c r="I445">
        <v>52.194954000000003</v>
      </c>
      <c r="J445">
        <v>104.504177</v>
      </c>
      <c r="K445">
        <v>198.128575304995</v>
      </c>
      <c r="L445">
        <v>20.466284389199998</v>
      </c>
      <c r="M445">
        <v>32.142570303600003</v>
      </c>
      <c r="N445">
        <v>334.954513492199</v>
      </c>
      <c r="O445">
        <v>59.679526021999997</v>
      </c>
      <c r="P445">
        <v>20.377731470400001</v>
      </c>
      <c r="Q445">
        <v>167.13868169880001</v>
      </c>
      <c r="R445">
        <v>493.31196752850002</v>
      </c>
      <c r="S445">
        <v>5968.6833652097002</v>
      </c>
    </row>
    <row r="446" spans="1:19" ht="15" x14ac:dyDescent="0.25">
      <c r="A446" t="s">
        <v>621</v>
      </c>
      <c r="B446">
        <v>1649.0388660000001</v>
      </c>
      <c r="C446">
        <v>1585.826335</v>
      </c>
      <c r="D446">
        <v>46.547640999999999</v>
      </c>
      <c r="E446">
        <v>27.159980000000001</v>
      </c>
      <c r="F446">
        <v>137.30500799999999</v>
      </c>
      <c r="G446">
        <v>12.901393000000001</v>
      </c>
      <c r="H446">
        <v>3</v>
      </c>
      <c r="I446">
        <v>8.2332180000000008</v>
      </c>
      <c r="J446">
        <v>38.187649</v>
      </c>
      <c r="K446">
        <v>286.41743306959</v>
      </c>
      <c r="L446">
        <v>13.526744474599999</v>
      </c>
      <c r="M446">
        <v>7.8926901880000004</v>
      </c>
      <c r="N446">
        <v>101.2487128992</v>
      </c>
      <c r="O446">
        <v>22.8561078388</v>
      </c>
      <c r="P446">
        <v>7.0929000000000002</v>
      </c>
      <c r="Q446">
        <v>26.364410679599999</v>
      </c>
      <c r="R446">
        <v>180.26479710449999</v>
      </c>
      <c r="S446">
        <v>2294.7026622542899</v>
      </c>
    </row>
    <row r="447" spans="1:19" ht="15" x14ac:dyDescent="0.25">
      <c r="A447" t="s">
        <v>622</v>
      </c>
      <c r="B447">
        <v>1719.1107919999999</v>
      </c>
      <c r="C447">
        <v>632.13090999999895</v>
      </c>
      <c r="D447">
        <v>5</v>
      </c>
      <c r="E447">
        <v>44.090192999999999</v>
      </c>
      <c r="F447">
        <v>144.05509599999999</v>
      </c>
      <c r="G447">
        <v>15.462659</v>
      </c>
      <c r="H447">
        <v>0</v>
      </c>
      <c r="I447">
        <v>13.247623000000001</v>
      </c>
      <c r="J447">
        <v>36.682485999999997</v>
      </c>
      <c r="K447">
        <v>44.090715270592099</v>
      </c>
      <c r="L447">
        <v>1.4530000000000001</v>
      </c>
      <c r="M447">
        <v>12.812610085799999</v>
      </c>
      <c r="N447">
        <v>106.2262277904</v>
      </c>
      <c r="O447">
        <v>27.3936466844</v>
      </c>
      <c r="P447">
        <v>0</v>
      </c>
      <c r="Q447">
        <v>42.421538370599997</v>
      </c>
      <c r="R447">
        <v>173.159675163</v>
      </c>
      <c r="S447">
        <v>2126.6682053647901</v>
      </c>
    </row>
    <row r="448" spans="1:19" ht="15" x14ac:dyDescent="0.25">
      <c r="A448" t="s">
        <v>623</v>
      </c>
      <c r="B448">
        <v>5793.2127729999802</v>
      </c>
      <c r="C448">
        <v>2670.3241939999898</v>
      </c>
      <c r="D448">
        <v>490.63761</v>
      </c>
      <c r="E448">
        <v>146.12196</v>
      </c>
      <c r="F448">
        <v>566.18523000000005</v>
      </c>
      <c r="G448">
        <v>49.791598</v>
      </c>
      <c r="H448">
        <v>6</v>
      </c>
      <c r="I448">
        <v>51.310372000000001</v>
      </c>
      <c r="J448">
        <v>133.406171</v>
      </c>
      <c r="K448">
        <v>231.09690899781299</v>
      </c>
      <c r="L448">
        <v>142.57928946600001</v>
      </c>
      <c r="M448">
        <v>42.463041576000002</v>
      </c>
      <c r="N448">
        <v>417.50498860199701</v>
      </c>
      <c r="O448">
        <v>88.210795016800006</v>
      </c>
      <c r="P448">
        <v>14.1858</v>
      </c>
      <c r="Q448">
        <v>164.3060732184</v>
      </c>
      <c r="R448">
        <v>629.74383020550101</v>
      </c>
      <c r="S448">
        <v>7523.3035000824902</v>
      </c>
    </row>
    <row r="449" spans="1:19" ht="15" x14ac:dyDescent="0.25">
      <c r="A449" t="s">
        <v>624</v>
      </c>
      <c r="B449">
        <v>1625.466265</v>
      </c>
      <c r="C449">
        <v>1139.805175</v>
      </c>
      <c r="D449">
        <v>2</v>
      </c>
      <c r="E449">
        <v>41.144815000000001</v>
      </c>
      <c r="F449">
        <v>191.42579900000001</v>
      </c>
      <c r="G449">
        <v>10.569003</v>
      </c>
      <c r="H449">
        <v>4</v>
      </c>
      <c r="I449">
        <v>20.381761000000001</v>
      </c>
      <c r="J449">
        <v>39.021633000000001</v>
      </c>
      <c r="K449">
        <v>152.49345392540499</v>
      </c>
      <c r="L449">
        <v>0.58120000000000005</v>
      </c>
      <c r="M449">
        <v>11.956683239</v>
      </c>
      <c r="N449">
        <v>141.1573841826</v>
      </c>
      <c r="O449">
        <v>18.724045714799999</v>
      </c>
      <c r="P449">
        <v>9.4572000000000003</v>
      </c>
      <c r="Q449">
        <v>65.266475074200002</v>
      </c>
      <c r="R449">
        <v>184.20161857650001</v>
      </c>
      <c r="S449">
        <v>2209.30432571251</v>
      </c>
    </row>
    <row r="450" spans="1:19" ht="15" x14ac:dyDescent="0.25">
      <c r="A450" t="s">
        <v>626</v>
      </c>
      <c r="B450">
        <v>956.83881099999996</v>
      </c>
      <c r="C450">
        <v>476.20869699999997</v>
      </c>
      <c r="D450">
        <v>0</v>
      </c>
      <c r="E450">
        <v>42.632218999999999</v>
      </c>
      <c r="F450">
        <v>102.68633199999999</v>
      </c>
      <c r="G450">
        <v>7.539803</v>
      </c>
      <c r="H450">
        <v>2</v>
      </c>
      <c r="I450">
        <v>11.464452</v>
      </c>
      <c r="J450">
        <v>28.509374999999999</v>
      </c>
      <c r="K450">
        <v>45.347242870338697</v>
      </c>
      <c r="L450">
        <v>0</v>
      </c>
      <c r="M450">
        <v>12.388922841399999</v>
      </c>
      <c r="N450">
        <v>75.720901216800002</v>
      </c>
      <c r="O450">
        <v>13.357514994800001</v>
      </c>
      <c r="P450">
        <v>4.7286000000000001</v>
      </c>
      <c r="Q450">
        <v>36.711468194399998</v>
      </c>
      <c r="R450">
        <v>134.57850468749999</v>
      </c>
      <c r="S450">
        <v>1279.67196580524</v>
      </c>
    </row>
    <row r="451" spans="1:19" ht="15" x14ac:dyDescent="0.25">
      <c r="A451" t="s">
        <v>627</v>
      </c>
      <c r="B451">
        <v>1691.493084</v>
      </c>
      <c r="C451">
        <v>637.95760600000006</v>
      </c>
      <c r="D451">
        <v>7</v>
      </c>
      <c r="E451">
        <v>39.580891000000001</v>
      </c>
      <c r="F451">
        <v>175.14016899999999</v>
      </c>
      <c r="G451">
        <v>6</v>
      </c>
      <c r="H451">
        <v>4.9451219999999996</v>
      </c>
      <c r="I451">
        <v>5</v>
      </c>
      <c r="J451">
        <v>33.537458999999998</v>
      </c>
      <c r="K451">
        <v>44.777623673315802</v>
      </c>
      <c r="L451">
        <v>2.0341999999999998</v>
      </c>
      <c r="M451">
        <v>11.502206924599999</v>
      </c>
      <c r="N451">
        <v>129.14836062059999</v>
      </c>
      <c r="O451">
        <v>10.6296</v>
      </c>
      <c r="P451">
        <v>11.6917519446</v>
      </c>
      <c r="Q451">
        <v>16.010999999999999</v>
      </c>
      <c r="R451">
        <v>158.31357520949999</v>
      </c>
      <c r="S451">
        <v>2075.6014023726202</v>
      </c>
    </row>
    <row r="452" spans="1:19" ht="15" x14ac:dyDescent="0.25">
      <c r="A452" t="s">
        <v>628</v>
      </c>
      <c r="B452">
        <v>1007.655364</v>
      </c>
      <c r="C452">
        <v>389.49622199999999</v>
      </c>
      <c r="D452">
        <v>1</v>
      </c>
      <c r="E452">
        <v>24.425992000000001</v>
      </c>
      <c r="F452">
        <v>87.821483999999998</v>
      </c>
      <c r="G452">
        <v>8.8124749999999992</v>
      </c>
      <c r="H452">
        <v>1.5</v>
      </c>
      <c r="I452">
        <v>11.503023000000001</v>
      </c>
      <c r="J452">
        <v>12.069499</v>
      </c>
      <c r="K452">
        <v>28.626578703923901</v>
      </c>
      <c r="L452">
        <v>0.29060000000000002</v>
      </c>
      <c r="M452">
        <v>7.0981932751999999</v>
      </c>
      <c r="N452">
        <v>64.759562301600099</v>
      </c>
      <c r="O452">
        <v>15.612180710000001</v>
      </c>
      <c r="P452">
        <v>3.5464500000000001</v>
      </c>
      <c r="Q452">
        <v>36.834980250599997</v>
      </c>
      <c r="R452">
        <v>56.974070029499998</v>
      </c>
      <c r="S452">
        <v>1221.3979792708201</v>
      </c>
    </row>
    <row r="453" spans="1:19" ht="15" x14ac:dyDescent="0.25">
      <c r="A453" t="s">
        <v>629</v>
      </c>
      <c r="B453">
        <v>2027.6511029999999</v>
      </c>
      <c r="C453">
        <v>813.74614300000098</v>
      </c>
      <c r="D453">
        <v>1</v>
      </c>
      <c r="E453">
        <v>64.199624999999997</v>
      </c>
      <c r="F453">
        <v>194.17899600000001</v>
      </c>
      <c r="G453">
        <v>7.6681480000000004</v>
      </c>
      <c r="H453">
        <v>1</v>
      </c>
      <c r="I453">
        <v>16.011787999999999</v>
      </c>
      <c r="J453">
        <v>27.723870000000002</v>
      </c>
      <c r="K453">
        <v>60.874623959806598</v>
      </c>
      <c r="L453">
        <v>0.29060000000000002</v>
      </c>
      <c r="M453">
        <v>18.656411025000001</v>
      </c>
      <c r="N453">
        <v>143.18759165040001</v>
      </c>
      <c r="O453">
        <v>13.5848909968</v>
      </c>
      <c r="P453">
        <v>2.3643000000000001</v>
      </c>
      <c r="Q453">
        <v>51.272947533599996</v>
      </c>
      <c r="R453">
        <v>130.87052833499999</v>
      </c>
      <c r="S453">
        <v>2448.7529965006001</v>
      </c>
    </row>
    <row r="454" spans="1:19" ht="15" x14ac:dyDescent="0.25">
      <c r="A454" t="s">
        <v>630</v>
      </c>
      <c r="B454">
        <v>1765.3687239999999</v>
      </c>
      <c r="C454">
        <v>940.87043100000096</v>
      </c>
      <c r="D454">
        <v>0</v>
      </c>
      <c r="E454">
        <v>37.228628999999998</v>
      </c>
      <c r="F454">
        <v>239.44738100000001</v>
      </c>
      <c r="G454">
        <v>7.4653739999999997</v>
      </c>
      <c r="H454">
        <v>2</v>
      </c>
      <c r="I454">
        <v>20.999141000000002</v>
      </c>
      <c r="J454">
        <v>35.920023999999998</v>
      </c>
      <c r="K454">
        <v>94.450035108297101</v>
      </c>
      <c r="L454">
        <v>0</v>
      </c>
      <c r="M454">
        <v>10.8186395874</v>
      </c>
      <c r="N454">
        <v>176.56849874939999</v>
      </c>
      <c r="O454">
        <v>13.225656578400001</v>
      </c>
      <c r="P454">
        <v>4.7286000000000001</v>
      </c>
      <c r="Q454">
        <v>67.243449310200006</v>
      </c>
      <c r="R454">
        <v>169.56047329200001</v>
      </c>
      <c r="S454">
        <v>2301.9640766256898</v>
      </c>
    </row>
    <row r="455" spans="1:19" ht="15" x14ac:dyDescent="0.25">
      <c r="A455" t="s">
        <v>631</v>
      </c>
      <c r="B455">
        <v>1915.4294480000001</v>
      </c>
      <c r="C455">
        <v>1616.0224310000001</v>
      </c>
      <c r="D455">
        <v>0</v>
      </c>
      <c r="E455">
        <v>78.713755000000006</v>
      </c>
      <c r="F455">
        <v>266.40932199999997</v>
      </c>
      <c r="G455">
        <v>16.791212999999999</v>
      </c>
      <c r="H455">
        <v>1</v>
      </c>
      <c r="I455">
        <v>17.530128999999999</v>
      </c>
      <c r="J455">
        <v>34.366871000000003</v>
      </c>
      <c r="K455">
        <v>289.20048592086499</v>
      </c>
      <c r="L455">
        <v>0</v>
      </c>
      <c r="M455">
        <v>22.874217203000001</v>
      </c>
      <c r="N455">
        <v>196.45023404279999</v>
      </c>
      <c r="O455">
        <v>29.747312950800001</v>
      </c>
      <c r="P455">
        <v>2.3643000000000001</v>
      </c>
      <c r="Q455">
        <v>56.134979083799998</v>
      </c>
      <c r="R455">
        <v>162.22881455550001</v>
      </c>
      <c r="S455">
        <v>2674.4297917567601</v>
      </c>
    </row>
    <row r="456" spans="1:19" ht="15" x14ac:dyDescent="0.25">
      <c r="A456" t="s">
        <v>632</v>
      </c>
      <c r="B456">
        <v>2809.9252689999998</v>
      </c>
      <c r="C456">
        <v>949.22318099999995</v>
      </c>
      <c r="D456">
        <v>4</v>
      </c>
      <c r="E456">
        <v>119.495644</v>
      </c>
      <c r="F456">
        <v>289.16612300000003</v>
      </c>
      <c r="G456">
        <v>9.1814119999999999</v>
      </c>
      <c r="H456">
        <v>0</v>
      </c>
      <c r="I456">
        <v>29.759179</v>
      </c>
      <c r="J456">
        <v>41.053572000000003</v>
      </c>
      <c r="K456">
        <v>60.836867263715199</v>
      </c>
      <c r="L456">
        <v>1.1624000000000001</v>
      </c>
      <c r="M456">
        <v>34.725434146399998</v>
      </c>
      <c r="N456">
        <v>213.23109910020099</v>
      </c>
      <c r="O456">
        <v>16.2657894992</v>
      </c>
      <c r="P456">
        <v>0</v>
      </c>
      <c r="Q456">
        <v>95.294842993800003</v>
      </c>
      <c r="R456">
        <v>193.793386626</v>
      </c>
      <c r="S456">
        <v>3425.2350886293202</v>
      </c>
    </row>
    <row r="457" spans="1:19" ht="15" x14ac:dyDescent="0.25">
      <c r="A457" t="s">
        <v>633</v>
      </c>
      <c r="B457">
        <v>1587.820412</v>
      </c>
      <c r="C457">
        <v>836.52873899999997</v>
      </c>
      <c r="D457">
        <v>12</v>
      </c>
      <c r="E457">
        <v>33.542724</v>
      </c>
      <c r="F457">
        <v>122.303659</v>
      </c>
      <c r="G457">
        <v>4.7718249999999998</v>
      </c>
      <c r="H457">
        <v>0</v>
      </c>
      <c r="I457">
        <v>10.190526999999999</v>
      </c>
      <c r="J457">
        <v>31.105205000000002</v>
      </c>
      <c r="K457">
        <v>82.565893760561806</v>
      </c>
      <c r="L457">
        <v>3.4872000000000001</v>
      </c>
      <c r="M457">
        <v>9.7475155943999994</v>
      </c>
      <c r="N457">
        <v>90.186718146599901</v>
      </c>
      <c r="O457">
        <v>8.4537651700000005</v>
      </c>
      <c r="P457">
        <v>0</v>
      </c>
      <c r="Q457">
        <v>32.632105559400003</v>
      </c>
      <c r="R457">
        <v>146.83212020249999</v>
      </c>
      <c r="S457">
        <v>1961.7257304334601</v>
      </c>
    </row>
    <row r="458" spans="1:19" ht="15" x14ac:dyDescent="0.25">
      <c r="A458" t="s">
        <v>634</v>
      </c>
      <c r="B458">
        <v>1049.333725</v>
      </c>
      <c r="C458">
        <v>487.723635</v>
      </c>
      <c r="D458">
        <v>0</v>
      </c>
      <c r="E458">
        <v>28.541408000000001</v>
      </c>
      <c r="F458">
        <v>76.827572000000004</v>
      </c>
      <c r="G458">
        <v>4.1760859999999997</v>
      </c>
      <c r="H458">
        <v>0.70807500000000001</v>
      </c>
      <c r="I458">
        <v>6.9999989999999999</v>
      </c>
      <c r="J458">
        <v>10.139715000000001</v>
      </c>
      <c r="K458">
        <v>42.276921525651197</v>
      </c>
      <c r="L458">
        <v>0</v>
      </c>
      <c r="M458">
        <v>8.2941331648000105</v>
      </c>
      <c r="N458">
        <v>56.652651592800098</v>
      </c>
      <c r="O458">
        <v>7.3983539576000004</v>
      </c>
      <c r="P458">
        <v>1.6741017224999999</v>
      </c>
      <c r="Q458">
        <v>22.4153967978</v>
      </c>
      <c r="R458">
        <v>47.864524657499999</v>
      </c>
      <c r="S458">
        <v>1235.9098084186501</v>
      </c>
    </row>
    <row r="459" spans="1:19" ht="15" x14ac:dyDescent="0.25">
      <c r="A459" t="s">
        <v>635</v>
      </c>
      <c r="B459">
        <v>1236.9619339999999</v>
      </c>
      <c r="C459">
        <v>447.05841099999998</v>
      </c>
      <c r="D459">
        <v>0</v>
      </c>
      <c r="E459">
        <v>40.495542</v>
      </c>
      <c r="F459">
        <v>145.21586500000001</v>
      </c>
      <c r="G459">
        <v>5</v>
      </c>
      <c r="H459">
        <v>0.228267</v>
      </c>
      <c r="I459">
        <v>9.7876239999999992</v>
      </c>
      <c r="J459">
        <v>8.6316439999999997</v>
      </c>
      <c r="K459">
        <v>30.154473657120299</v>
      </c>
      <c r="L459">
        <v>0</v>
      </c>
      <c r="M459">
        <v>11.7680045052</v>
      </c>
      <c r="N459">
        <v>107.08217885099999</v>
      </c>
      <c r="O459">
        <v>8.8580000000000005</v>
      </c>
      <c r="P459">
        <v>0.53969166810000002</v>
      </c>
      <c r="Q459">
        <v>31.341929572800002</v>
      </c>
      <c r="R459">
        <v>40.745675501999997</v>
      </c>
      <c r="S459">
        <v>1467.45188775622</v>
      </c>
    </row>
    <row r="460" spans="1:19" ht="15" x14ac:dyDescent="0.25">
      <c r="A460" t="s">
        <v>636</v>
      </c>
      <c r="B460">
        <v>521.97859100000005</v>
      </c>
      <c r="C460">
        <v>172.40394699999999</v>
      </c>
      <c r="D460">
        <v>2.2354379999999998</v>
      </c>
      <c r="E460">
        <v>18.423251</v>
      </c>
      <c r="F460">
        <v>69.972752</v>
      </c>
      <c r="G460">
        <v>2</v>
      </c>
      <c r="H460">
        <v>1</v>
      </c>
      <c r="I460">
        <v>4.8867669999999999</v>
      </c>
      <c r="J460">
        <v>2.6348370000000001</v>
      </c>
      <c r="K460">
        <v>10.7862660086082</v>
      </c>
      <c r="L460">
        <v>0.6496182828</v>
      </c>
      <c r="M460">
        <v>5.3537967406</v>
      </c>
      <c r="N460">
        <v>51.597907324800097</v>
      </c>
      <c r="O460">
        <v>3.5432000000000001</v>
      </c>
      <c r="P460">
        <v>2.3643000000000001</v>
      </c>
      <c r="Q460">
        <v>15.648405287399999</v>
      </c>
      <c r="R460">
        <v>12.4377480585</v>
      </c>
      <c r="S460">
        <v>624.35983270270799</v>
      </c>
    </row>
    <row r="461" spans="1:19" ht="15" x14ac:dyDescent="0.25">
      <c r="A461" t="s">
        <v>637</v>
      </c>
      <c r="B461">
        <v>1240.433297</v>
      </c>
      <c r="C461">
        <v>394.088548</v>
      </c>
      <c r="D461">
        <v>0</v>
      </c>
      <c r="E461">
        <v>20.977011999999998</v>
      </c>
      <c r="F461">
        <v>76.782247999999996</v>
      </c>
      <c r="G461">
        <v>6.1881979999999999</v>
      </c>
      <c r="H461">
        <v>0</v>
      </c>
      <c r="I461">
        <v>1.940291</v>
      </c>
      <c r="J461">
        <v>12.615347</v>
      </c>
      <c r="K461">
        <v>23.210126643925399</v>
      </c>
      <c r="L461">
        <v>0</v>
      </c>
      <c r="M461">
        <v>6.0959196872000003</v>
      </c>
      <c r="N461">
        <v>56.619229675200003</v>
      </c>
      <c r="O461">
        <v>10.9630115768</v>
      </c>
      <c r="P461">
        <v>0</v>
      </c>
      <c r="Q461">
        <v>6.2131998401999997</v>
      </c>
      <c r="R461">
        <v>59.550745513499997</v>
      </c>
      <c r="S461">
        <v>1403.08552993682</v>
      </c>
    </row>
    <row r="462" spans="1:19" ht="15" x14ac:dyDescent="0.25">
      <c r="A462" t="s">
        <v>638</v>
      </c>
      <c r="B462">
        <v>68.856453000000002</v>
      </c>
      <c r="C462">
        <v>0</v>
      </c>
      <c r="D462">
        <v>0</v>
      </c>
      <c r="E462">
        <v>0</v>
      </c>
      <c r="F462">
        <v>5.2932759999999996</v>
      </c>
      <c r="G462">
        <v>0</v>
      </c>
      <c r="H462">
        <v>0</v>
      </c>
      <c r="I462">
        <v>0</v>
      </c>
      <c r="J462">
        <v>1</v>
      </c>
      <c r="K462">
        <v>0</v>
      </c>
      <c r="L462">
        <v>0</v>
      </c>
      <c r="M462">
        <v>0</v>
      </c>
      <c r="N462">
        <v>3.9032617223999999</v>
      </c>
      <c r="O462">
        <v>0</v>
      </c>
      <c r="P462">
        <v>0</v>
      </c>
      <c r="Q462">
        <v>0</v>
      </c>
      <c r="R462">
        <v>4.7205000000000004</v>
      </c>
      <c r="S462">
        <v>77.480214722400007</v>
      </c>
    </row>
    <row r="463" spans="1:19" ht="15" x14ac:dyDescent="0.25">
      <c r="A463" t="s">
        <v>639</v>
      </c>
      <c r="B463">
        <v>659.27360099999999</v>
      </c>
      <c r="C463">
        <v>230.807492</v>
      </c>
      <c r="D463">
        <v>2</v>
      </c>
      <c r="E463">
        <v>5.4891139999999998</v>
      </c>
      <c r="F463">
        <v>61.486238999999998</v>
      </c>
      <c r="G463">
        <v>1.8831789999999999</v>
      </c>
      <c r="H463">
        <v>0</v>
      </c>
      <c r="I463">
        <v>1</v>
      </c>
      <c r="J463">
        <v>9.0375200000000007</v>
      </c>
      <c r="K463">
        <v>15.1104967426933</v>
      </c>
      <c r="L463">
        <v>0.58120000000000005</v>
      </c>
      <c r="M463">
        <v>1.5951365284000001</v>
      </c>
      <c r="N463">
        <v>45.339952638600103</v>
      </c>
      <c r="O463">
        <v>3.3362399163999998</v>
      </c>
      <c r="P463">
        <v>0</v>
      </c>
      <c r="Q463">
        <v>3.2021999999999999</v>
      </c>
      <c r="R463">
        <v>42.661613160000002</v>
      </c>
      <c r="S463">
        <v>771.10043998609297</v>
      </c>
    </row>
    <row r="464" spans="1:19" ht="15" x14ac:dyDescent="0.25">
      <c r="A464" t="s">
        <v>640</v>
      </c>
      <c r="B464">
        <v>856.53085699999997</v>
      </c>
      <c r="C464">
        <v>384.39961199999999</v>
      </c>
      <c r="D464">
        <v>3.8022309999999999</v>
      </c>
      <c r="E464">
        <v>12</v>
      </c>
      <c r="F464">
        <v>94.665289000000001</v>
      </c>
      <c r="G464">
        <v>2.4319959999999998</v>
      </c>
      <c r="H464">
        <v>0</v>
      </c>
      <c r="I464">
        <v>6</v>
      </c>
      <c r="J464">
        <v>7.4916359999999997</v>
      </c>
      <c r="K464">
        <v>32.060524905645899</v>
      </c>
      <c r="L464">
        <v>1.1049283286</v>
      </c>
      <c r="M464">
        <v>3.4872000000000001</v>
      </c>
      <c r="N464">
        <v>69.806184108599993</v>
      </c>
      <c r="O464">
        <v>4.3085241135999999</v>
      </c>
      <c r="P464">
        <v>0</v>
      </c>
      <c r="Q464">
        <v>19.213200000000001</v>
      </c>
      <c r="R464">
        <v>35.364267738000002</v>
      </c>
      <c r="S464">
        <v>1021.8756861944501</v>
      </c>
    </row>
    <row r="465" spans="1:19" ht="15" x14ac:dyDescent="0.25">
      <c r="A465" t="s">
        <v>641</v>
      </c>
      <c r="B465">
        <v>2180.8448739999999</v>
      </c>
      <c r="C465">
        <v>804.85236699999996</v>
      </c>
      <c r="D465">
        <v>1</v>
      </c>
      <c r="E465">
        <v>57.569938</v>
      </c>
      <c r="F465">
        <v>198.961151</v>
      </c>
      <c r="G465">
        <v>17.544497</v>
      </c>
      <c r="H465">
        <v>0.52352900000000002</v>
      </c>
      <c r="I465">
        <v>18.069364</v>
      </c>
      <c r="J465">
        <v>39.218251000000002</v>
      </c>
      <c r="K465">
        <v>56.449165658984001</v>
      </c>
      <c r="L465">
        <v>0.29060000000000002</v>
      </c>
      <c r="M465">
        <v>16.729823982799999</v>
      </c>
      <c r="N465">
        <v>146.71395274739999</v>
      </c>
      <c r="O465">
        <v>31.081830885199999</v>
      </c>
      <c r="P465">
        <v>1.2377796147</v>
      </c>
      <c r="Q465">
        <v>57.861717400800003</v>
      </c>
      <c r="R465">
        <v>185.12975384550001</v>
      </c>
      <c r="S465">
        <v>2676.3394981353899</v>
      </c>
    </row>
    <row r="466" spans="1:19" ht="15" x14ac:dyDescent="0.25">
      <c r="A466" t="s">
        <v>642</v>
      </c>
      <c r="B466">
        <v>584.19602899999995</v>
      </c>
      <c r="C466">
        <v>562.07057399999997</v>
      </c>
      <c r="D466">
        <v>0</v>
      </c>
      <c r="E466">
        <v>16.999998999999999</v>
      </c>
      <c r="F466">
        <v>98.435496999999998</v>
      </c>
      <c r="G466">
        <v>5.6403650000000001</v>
      </c>
      <c r="H466">
        <v>0</v>
      </c>
      <c r="I466">
        <v>3.88</v>
      </c>
      <c r="J466">
        <v>12.605090000000001</v>
      </c>
      <c r="K466">
        <v>101.570876191794</v>
      </c>
      <c r="L466">
        <v>0</v>
      </c>
      <c r="M466">
        <v>4.9401997093999999</v>
      </c>
      <c r="N466">
        <v>72.5863354878</v>
      </c>
      <c r="O466">
        <v>9.992470634</v>
      </c>
      <c r="P466">
        <v>0</v>
      </c>
      <c r="Q466">
        <v>12.424536</v>
      </c>
      <c r="R466">
        <v>59.502327344999998</v>
      </c>
      <c r="S466">
        <v>845.21277436799403</v>
      </c>
    </row>
    <row r="467" spans="1:19" ht="15" x14ac:dyDescent="0.25">
      <c r="A467" t="s">
        <v>643</v>
      </c>
      <c r="B467">
        <v>1646.6112539999899</v>
      </c>
      <c r="C467">
        <v>758.43536800000095</v>
      </c>
      <c r="D467">
        <v>2.5004960000000001</v>
      </c>
      <c r="E467">
        <v>17.304565</v>
      </c>
      <c r="F467">
        <v>212.31271100000001</v>
      </c>
      <c r="G467">
        <v>3.4897010000000002</v>
      </c>
      <c r="H467">
        <v>2.9598399999999998</v>
      </c>
      <c r="I467">
        <v>15.276982</v>
      </c>
      <c r="J467">
        <v>34.636077999999998</v>
      </c>
      <c r="K467">
        <v>65.987811132003401</v>
      </c>
      <c r="L467">
        <v>0.72664413760000002</v>
      </c>
      <c r="M467">
        <v>5.0287065889999996</v>
      </c>
      <c r="N467">
        <v>156.55939309140001</v>
      </c>
      <c r="O467">
        <v>6.1823542916000003</v>
      </c>
      <c r="P467">
        <v>6.9979497119999996</v>
      </c>
      <c r="Q467">
        <v>48.919951760399996</v>
      </c>
      <c r="R467">
        <v>163.499606199</v>
      </c>
      <c r="S467">
        <v>2100.5136709130002</v>
      </c>
    </row>
    <row r="468" spans="1:19" ht="15" x14ac:dyDescent="0.25">
      <c r="A468" t="s">
        <v>644</v>
      </c>
      <c r="B468">
        <v>4420.229703</v>
      </c>
      <c r="C468">
        <v>1594.549088</v>
      </c>
      <c r="D468">
        <v>31.744783999999999</v>
      </c>
      <c r="E468">
        <v>84.810070999999994</v>
      </c>
      <c r="F468">
        <v>664.97274100000004</v>
      </c>
      <c r="G468">
        <v>19.213808</v>
      </c>
      <c r="H468">
        <v>6</v>
      </c>
      <c r="I468">
        <v>23.348808999999999</v>
      </c>
      <c r="J468">
        <v>105.333365</v>
      </c>
      <c r="K468">
        <v>109.811585364142</v>
      </c>
      <c r="L468">
        <v>9.2250342304000004</v>
      </c>
      <c r="M468">
        <v>24.645806632599999</v>
      </c>
      <c r="N468">
        <v>490.350899213395</v>
      </c>
      <c r="O468">
        <v>34.039182252800003</v>
      </c>
      <c r="P468">
        <v>14.1858</v>
      </c>
      <c r="Q468">
        <v>74.767556179799996</v>
      </c>
      <c r="R468">
        <v>497.22614948249998</v>
      </c>
      <c r="S468">
        <v>5674.4817163556299</v>
      </c>
    </row>
    <row r="469" spans="1:19" ht="15" x14ac:dyDescent="0.25">
      <c r="A469" t="s">
        <v>645</v>
      </c>
      <c r="B469">
        <v>1287.5446420000001</v>
      </c>
      <c r="C469">
        <v>588.68624599999998</v>
      </c>
      <c r="D469">
        <v>0.86824199999999996</v>
      </c>
      <c r="E469">
        <v>19.303370999999999</v>
      </c>
      <c r="F469">
        <v>155.645578</v>
      </c>
      <c r="G469">
        <v>5.5655890000000001</v>
      </c>
      <c r="H469">
        <v>1.3738269999999999</v>
      </c>
      <c r="I469">
        <v>4.9714099999999997</v>
      </c>
      <c r="J469">
        <v>32.154535000000003</v>
      </c>
      <c r="K469">
        <v>51.176217088008499</v>
      </c>
      <c r="L469">
        <v>0.25231112519999999</v>
      </c>
      <c r="M469">
        <v>5.6095596126</v>
      </c>
      <c r="N469">
        <v>114.7730492172</v>
      </c>
      <c r="O469">
        <v>9.8599974723999999</v>
      </c>
      <c r="P469">
        <v>3.2481391761</v>
      </c>
      <c r="Q469">
        <v>15.919449102</v>
      </c>
      <c r="R469">
        <v>151.7854824675</v>
      </c>
      <c r="S469">
        <v>1640.1688472610099</v>
      </c>
    </row>
    <row r="470" spans="1:19" ht="15" x14ac:dyDescent="0.25">
      <c r="A470" t="s">
        <v>646</v>
      </c>
      <c r="B470">
        <v>738.04709500000001</v>
      </c>
      <c r="C470">
        <v>675.10806200000002</v>
      </c>
      <c r="D470">
        <v>0</v>
      </c>
      <c r="E470">
        <v>14.412766</v>
      </c>
      <c r="F470">
        <v>66.903406000000004</v>
      </c>
      <c r="G470">
        <v>4.7834789999999998</v>
      </c>
      <c r="H470">
        <v>0</v>
      </c>
      <c r="I470">
        <v>6.4513220000000002</v>
      </c>
      <c r="J470">
        <v>7.4745280000000003</v>
      </c>
      <c r="K470">
        <v>114.358969232913</v>
      </c>
      <c r="L470">
        <v>0</v>
      </c>
      <c r="M470">
        <v>4.1883497996000001</v>
      </c>
      <c r="N470">
        <v>49.334571584400003</v>
      </c>
      <c r="O470">
        <v>8.4744113964000007</v>
      </c>
      <c r="P470">
        <v>0</v>
      </c>
      <c r="Q470">
        <v>20.6584233084</v>
      </c>
      <c r="R470">
        <v>35.283509424000002</v>
      </c>
      <c r="S470">
        <v>970.345329745713</v>
      </c>
    </row>
    <row r="471" spans="1:19" ht="15" x14ac:dyDescent="0.25">
      <c r="A471" t="s">
        <v>648</v>
      </c>
      <c r="B471">
        <v>1165.8400670000001</v>
      </c>
      <c r="C471">
        <v>1111.0296089999999</v>
      </c>
      <c r="D471">
        <v>1.2390760000000001</v>
      </c>
      <c r="E471">
        <v>25.710906999999999</v>
      </c>
      <c r="F471">
        <v>136.334057</v>
      </c>
      <c r="G471">
        <v>7</v>
      </c>
      <c r="H471">
        <v>0</v>
      </c>
      <c r="I471">
        <v>22.835839</v>
      </c>
      <c r="J471">
        <v>22.021051</v>
      </c>
      <c r="K471">
        <v>200.263745380129</v>
      </c>
      <c r="L471">
        <v>0.36007548560000002</v>
      </c>
      <c r="M471">
        <v>7.4715895742000002</v>
      </c>
      <c r="N471">
        <v>100.5327336318</v>
      </c>
      <c r="O471">
        <v>12.401199999999999</v>
      </c>
      <c r="P471">
        <v>0</v>
      </c>
      <c r="Q471">
        <v>73.124923645799996</v>
      </c>
      <c r="R471">
        <v>103.95037124549999</v>
      </c>
      <c r="S471">
        <v>1663.9447059630299</v>
      </c>
    </row>
    <row r="472" spans="1:19" ht="15" x14ac:dyDescent="0.25">
      <c r="A472" t="s">
        <v>649</v>
      </c>
      <c r="B472">
        <v>1657.135227</v>
      </c>
      <c r="C472">
        <v>1432.1859569999999</v>
      </c>
      <c r="D472">
        <v>3.6198899999999998</v>
      </c>
      <c r="E472">
        <v>48.492142999999999</v>
      </c>
      <c r="F472">
        <v>198.41373999999999</v>
      </c>
      <c r="G472">
        <v>12.392958</v>
      </c>
      <c r="H472">
        <v>5.8939999999999999E-3</v>
      </c>
      <c r="I472">
        <v>10.674847</v>
      </c>
      <c r="J472">
        <v>35.681075999999997</v>
      </c>
      <c r="K472">
        <v>232.28304274742999</v>
      </c>
      <c r="L472">
        <v>1.051940034</v>
      </c>
      <c r="M472">
        <v>14.0918167558</v>
      </c>
      <c r="N472">
        <v>146.31029187600001</v>
      </c>
      <c r="O472">
        <v>21.9553643928</v>
      </c>
      <c r="P472">
        <v>1.3935184200000001E-2</v>
      </c>
      <c r="Q472">
        <v>34.1829950634</v>
      </c>
      <c r="R472">
        <v>168.43251925800001</v>
      </c>
      <c r="S472">
        <v>2275.4571323116302</v>
      </c>
    </row>
    <row r="473" spans="1:19" ht="15" x14ac:dyDescent="0.25">
      <c r="A473" t="s">
        <v>650</v>
      </c>
      <c r="B473">
        <v>674.31290899999999</v>
      </c>
      <c r="C473">
        <v>653.18399999999997</v>
      </c>
      <c r="D473">
        <v>0</v>
      </c>
      <c r="E473">
        <v>28.153376999999999</v>
      </c>
      <c r="F473">
        <v>69.732590000000002</v>
      </c>
      <c r="G473">
        <v>1.684599</v>
      </c>
      <c r="H473">
        <v>1.9290119999999999</v>
      </c>
      <c r="I473">
        <v>5.5593820000000003</v>
      </c>
      <c r="J473">
        <v>11.955916</v>
      </c>
      <c r="K473">
        <v>118.03583795948801</v>
      </c>
      <c r="L473">
        <v>0</v>
      </c>
      <c r="M473">
        <v>8.1813713561999997</v>
      </c>
      <c r="N473">
        <v>51.420811866000001</v>
      </c>
      <c r="O473">
        <v>2.9844355883999998</v>
      </c>
      <c r="P473">
        <v>4.5607630716000003</v>
      </c>
      <c r="Q473">
        <v>17.8022530404</v>
      </c>
      <c r="R473">
        <v>56.437901478000001</v>
      </c>
      <c r="S473">
        <v>933.73628336008801</v>
      </c>
    </row>
    <row r="474" spans="1:19" ht="15" x14ac:dyDescent="0.25">
      <c r="A474" t="s">
        <v>651</v>
      </c>
      <c r="B474">
        <v>2996.7149279999999</v>
      </c>
      <c r="C474">
        <v>296.26691799999998</v>
      </c>
      <c r="D474">
        <v>41.016882000000003</v>
      </c>
      <c r="E474">
        <v>45.417261000000003</v>
      </c>
      <c r="F474">
        <v>255.90266500000001</v>
      </c>
      <c r="G474">
        <v>13.959497000000001</v>
      </c>
      <c r="H474">
        <v>1.9415199999999999</v>
      </c>
      <c r="I474">
        <v>29.230497</v>
      </c>
      <c r="J474">
        <v>57.549917000000001</v>
      </c>
      <c r="K474">
        <v>5.7269525002239403</v>
      </c>
      <c r="L474">
        <v>11.9195059092</v>
      </c>
      <c r="M474">
        <v>13.198256046599999</v>
      </c>
      <c r="N474">
        <v>188.70262517099999</v>
      </c>
      <c r="O474">
        <v>24.7306448852</v>
      </c>
      <c r="P474">
        <v>4.5903357360000001</v>
      </c>
      <c r="Q474">
        <v>93.601897493400003</v>
      </c>
      <c r="R474">
        <v>271.66438319849999</v>
      </c>
      <c r="S474">
        <v>3610.8495289401199</v>
      </c>
    </row>
    <row r="475" spans="1:19" ht="15" x14ac:dyDescent="0.25">
      <c r="A475" t="s">
        <v>652</v>
      </c>
      <c r="B475">
        <v>1317.7466509999999</v>
      </c>
      <c r="C475">
        <v>453.27266100000003</v>
      </c>
      <c r="D475">
        <v>5.2543350000000002</v>
      </c>
      <c r="E475">
        <v>32.869047000000002</v>
      </c>
      <c r="F475">
        <v>131.315448</v>
      </c>
      <c r="G475">
        <v>10.645678</v>
      </c>
      <c r="H475">
        <v>0</v>
      </c>
      <c r="I475">
        <v>14</v>
      </c>
      <c r="J475">
        <v>28.612717</v>
      </c>
      <c r="K475">
        <v>29.6997447268466</v>
      </c>
      <c r="L475">
        <v>1.526909751</v>
      </c>
      <c r="M475">
        <v>9.5517450581999999</v>
      </c>
      <c r="N475">
        <v>96.832011355199796</v>
      </c>
      <c r="O475">
        <v>18.859883144800001</v>
      </c>
      <c r="P475">
        <v>0</v>
      </c>
      <c r="Q475">
        <v>44.830800000000004</v>
      </c>
      <c r="R475">
        <v>135.0663305985</v>
      </c>
      <c r="S475">
        <v>1654.1140756345501</v>
      </c>
    </row>
    <row r="476" spans="1:19" ht="15" x14ac:dyDescent="0.25">
      <c r="A476" t="s">
        <v>653</v>
      </c>
      <c r="B476">
        <v>1903.7199860000001</v>
      </c>
      <c r="C476">
        <v>721.886526</v>
      </c>
      <c r="D476">
        <v>30.916664999999998</v>
      </c>
      <c r="E476">
        <v>42.802796999999998</v>
      </c>
      <c r="F476">
        <v>163.613719</v>
      </c>
      <c r="G476">
        <v>10.783322999999999</v>
      </c>
      <c r="H476">
        <v>1</v>
      </c>
      <c r="I476">
        <v>12.559524</v>
      </c>
      <c r="J476">
        <v>41.094774000000001</v>
      </c>
      <c r="K476">
        <v>52.141208959593101</v>
      </c>
      <c r="L476">
        <v>8.9843828489999993</v>
      </c>
      <c r="M476">
        <v>12.438492808199999</v>
      </c>
      <c r="N476">
        <v>120.6487563906</v>
      </c>
      <c r="O476">
        <v>19.103735026799999</v>
      </c>
      <c r="P476">
        <v>2.3643000000000001</v>
      </c>
      <c r="Q476">
        <v>40.218107752800002</v>
      </c>
      <c r="R476">
        <v>193.98788066700001</v>
      </c>
      <c r="S476">
        <v>2353.6068504539899</v>
      </c>
    </row>
    <row r="477" spans="1:19" ht="15" x14ac:dyDescent="0.25">
      <c r="A477" t="s">
        <v>654</v>
      </c>
      <c r="B477">
        <v>1180.10951</v>
      </c>
      <c r="C477">
        <v>470.93935299999998</v>
      </c>
      <c r="D477">
        <v>9</v>
      </c>
      <c r="E477">
        <v>46.569619000000003</v>
      </c>
      <c r="F477">
        <v>103.747494</v>
      </c>
      <c r="G477">
        <v>5.2397660000000004</v>
      </c>
      <c r="H477">
        <v>0</v>
      </c>
      <c r="I477">
        <v>8</v>
      </c>
      <c r="J477">
        <v>19.21678</v>
      </c>
      <c r="K477">
        <v>35.525594861095399</v>
      </c>
      <c r="L477">
        <v>2.6154000000000002</v>
      </c>
      <c r="M477">
        <v>13.533131281399999</v>
      </c>
      <c r="N477">
        <v>76.503402075599993</v>
      </c>
      <c r="O477">
        <v>9.2827694455999996</v>
      </c>
      <c r="P477">
        <v>0</v>
      </c>
      <c r="Q477">
        <v>25.617599999999999</v>
      </c>
      <c r="R477">
        <v>90.712809989999997</v>
      </c>
      <c r="S477">
        <v>1433.9002176537001</v>
      </c>
    </row>
    <row r="478" spans="1:19" ht="15" x14ac:dyDescent="0.25">
      <c r="A478" t="s">
        <v>655</v>
      </c>
      <c r="B478">
        <v>936.36226299999998</v>
      </c>
      <c r="C478">
        <v>339.718885</v>
      </c>
      <c r="D478">
        <v>6.1070380000000002</v>
      </c>
      <c r="E478">
        <v>21.818714</v>
      </c>
      <c r="F478">
        <v>104.10244299999999</v>
      </c>
      <c r="G478">
        <v>4</v>
      </c>
      <c r="H478">
        <v>0</v>
      </c>
      <c r="I478">
        <v>0</v>
      </c>
      <c r="J478">
        <v>8.5964919999999996</v>
      </c>
      <c r="K478">
        <v>22.726701022754501</v>
      </c>
      <c r="L478">
        <v>1.7747052428000001</v>
      </c>
      <c r="M478">
        <v>6.3405182884000002</v>
      </c>
      <c r="N478">
        <v>76.7651414682</v>
      </c>
      <c r="O478">
        <v>7.0864000000000003</v>
      </c>
      <c r="P478">
        <v>0</v>
      </c>
      <c r="Q478">
        <v>0</v>
      </c>
      <c r="R478">
        <v>40.579740485999999</v>
      </c>
      <c r="S478">
        <v>1091.63546950815</v>
      </c>
    </row>
    <row r="479" spans="1:19" ht="15" x14ac:dyDescent="0.25">
      <c r="A479" t="s">
        <v>656</v>
      </c>
      <c r="B479">
        <v>1396.0751270000001</v>
      </c>
      <c r="C479">
        <v>718.86987299999998</v>
      </c>
      <c r="D479">
        <v>4.4363640000000002</v>
      </c>
      <c r="E479">
        <v>16</v>
      </c>
      <c r="F479">
        <v>108.035087</v>
      </c>
      <c r="G479">
        <v>9.9404800000000009</v>
      </c>
      <c r="H479">
        <v>0</v>
      </c>
      <c r="I479">
        <v>7.2296370000000003</v>
      </c>
      <c r="J479">
        <v>20.889619</v>
      </c>
      <c r="K479">
        <v>69.048081020507695</v>
      </c>
      <c r="L479">
        <v>1.2892073784</v>
      </c>
      <c r="M479">
        <v>4.6496000000000004</v>
      </c>
      <c r="N479">
        <v>79.665073153799895</v>
      </c>
      <c r="O479">
        <v>17.610554367999999</v>
      </c>
      <c r="P479">
        <v>0</v>
      </c>
      <c r="Q479">
        <v>23.150743601399999</v>
      </c>
      <c r="R479">
        <v>98.609446489500002</v>
      </c>
      <c r="S479">
        <v>1690.09783301161</v>
      </c>
    </row>
    <row r="480" spans="1:19" ht="15" x14ac:dyDescent="0.25">
      <c r="A480" t="s">
        <v>657</v>
      </c>
      <c r="B480">
        <v>1907.1511829999999</v>
      </c>
      <c r="C480">
        <v>709.805025</v>
      </c>
      <c r="D480">
        <v>35.949461999999997</v>
      </c>
      <c r="E480">
        <v>32.423518999999999</v>
      </c>
      <c r="F480">
        <v>168.47756200000001</v>
      </c>
      <c r="G480">
        <v>16.024096</v>
      </c>
      <c r="H480">
        <v>1</v>
      </c>
      <c r="I480">
        <v>13.089109000000001</v>
      </c>
      <c r="J480">
        <v>37.998458999999997</v>
      </c>
      <c r="K480">
        <v>50.1609038881709</v>
      </c>
      <c r="L480">
        <v>10.4469136572</v>
      </c>
      <c r="M480">
        <v>9.4222746213999997</v>
      </c>
      <c r="N480">
        <v>124.2353542188</v>
      </c>
      <c r="O480">
        <v>28.388288473599999</v>
      </c>
      <c r="P480">
        <v>2.3643000000000001</v>
      </c>
      <c r="Q480">
        <v>41.913944839800003</v>
      </c>
      <c r="R480">
        <v>179.3717257095</v>
      </c>
      <c r="S480">
        <v>2353.4548884084702</v>
      </c>
    </row>
    <row r="481" spans="1:19" ht="15" x14ac:dyDescent="0.25">
      <c r="A481" t="s">
        <v>658</v>
      </c>
      <c r="B481">
        <v>805.40060600000004</v>
      </c>
      <c r="C481">
        <v>406.89668499999999</v>
      </c>
      <c r="D481">
        <v>7.6532049999999998</v>
      </c>
      <c r="E481">
        <v>33.932547</v>
      </c>
      <c r="F481">
        <v>83.406377000000006</v>
      </c>
      <c r="G481">
        <v>8.7558140000000009</v>
      </c>
      <c r="H481">
        <v>0</v>
      </c>
      <c r="I481">
        <v>11.936045999999999</v>
      </c>
      <c r="J481">
        <v>14</v>
      </c>
      <c r="K481">
        <v>38.680089617487504</v>
      </c>
      <c r="L481">
        <v>2.2240213729999998</v>
      </c>
      <c r="M481">
        <v>9.8607981581999997</v>
      </c>
      <c r="N481">
        <v>61.503862399800099</v>
      </c>
      <c r="O481">
        <v>15.511800082400001</v>
      </c>
      <c r="P481">
        <v>0</v>
      </c>
      <c r="Q481">
        <v>38.2216065012</v>
      </c>
      <c r="R481">
        <v>66.087000000000003</v>
      </c>
      <c r="S481">
        <v>1037.4897841320901</v>
      </c>
    </row>
    <row r="482" spans="1:19" ht="15" x14ac:dyDescent="0.25">
      <c r="A482" t="s">
        <v>659</v>
      </c>
      <c r="B482">
        <v>867.21122300000002</v>
      </c>
      <c r="C482">
        <v>489.63077299999901</v>
      </c>
      <c r="D482">
        <v>0</v>
      </c>
      <c r="E482">
        <v>11.959205000000001</v>
      </c>
      <c r="F482">
        <v>108.33963</v>
      </c>
      <c r="G482">
        <v>4.1901520000000003</v>
      </c>
      <c r="H482">
        <v>1</v>
      </c>
      <c r="I482">
        <v>8.9254800000000003</v>
      </c>
      <c r="J482">
        <v>16.620998</v>
      </c>
      <c r="K482">
        <v>51.118513175319002</v>
      </c>
      <c r="L482">
        <v>0</v>
      </c>
      <c r="M482">
        <v>3.4753449729999999</v>
      </c>
      <c r="N482">
        <v>79.889643161999899</v>
      </c>
      <c r="O482">
        <v>7.4232732832000003</v>
      </c>
      <c r="P482">
        <v>2.3643000000000001</v>
      </c>
      <c r="Q482">
        <v>28.581172056</v>
      </c>
      <c r="R482">
        <v>78.459421058999993</v>
      </c>
      <c r="S482">
        <v>1118.52289070852</v>
      </c>
    </row>
    <row r="483" spans="1:19" ht="15" x14ac:dyDescent="0.25">
      <c r="A483" t="s">
        <v>660</v>
      </c>
      <c r="B483">
        <v>1286.9183049999999</v>
      </c>
      <c r="C483">
        <v>458.20667699999899</v>
      </c>
      <c r="D483">
        <v>1</v>
      </c>
      <c r="E483">
        <v>26.424415</v>
      </c>
      <c r="F483">
        <v>152.90534099999999</v>
      </c>
      <c r="G483">
        <v>2.9378929999999999</v>
      </c>
      <c r="H483">
        <v>1</v>
      </c>
      <c r="I483">
        <v>8.9523620000000008</v>
      </c>
      <c r="J483">
        <v>22.139298</v>
      </c>
      <c r="K483">
        <v>30.815401572294999</v>
      </c>
      <c r="L483">
        <v>0.29060000000000002</v>
      </c>
      <c r="M483">
        <v>7.678934999</v>
      </c>
      <c r="N483">
        <v>112.7523984534</v>
      </c>
      <c r="O483">
        <v>5.2047712388000003</v>
      </c>
      <c r="P483">
        <v>2.3643000000000001</v>
      </c>
      <c r="Q483">
        <v>28.667253596399998</v>
      </c>
      <c r="R483">
        <v>104.50855620900001</v>
      </c>
      <c r="S483">
        <v>1579.2005210688999</v>
      </c>
    </row>
    <row r="484" spans="1:19" ht="15" x14ac:dyDescent="0.25">
      <c r="A484" t="s">
        <v>661</v>
      </c>
      <c r="B484">
        <v>741.24401800000101</v>
      </c>
      <c r="C484">
        <v>333.63893899999999</v>
      </c>
      <c r="D484">
        <v>1</v>
      </c>
      <c r="E484">
        <v>11.303494000000001</v>
      </c>
      <c r="F484">
        <v>50.194057999999998</v>
      </c>
      <c r="G484">
        <v>8.1817770000000003</v>
      </c>
      <c r="H484">
        <v>2</v>
      </c>
      <c r="I484">
        <v>4</v>
      </c>
      <c r="J484">
        <v>24</v>
      </c>
      <c r="K484">
        <v>28.764309850564299</v>
      </c>
      <c r="L484">
        <v>0.29060000000000002</v>
      </c>
      <c r="M484">
        <v>3.2847953564000001</v>
      </c>
      <c r="N484">
        <v>37.013098369200002</v>
      </c>
      <c r="O484">
        <v>14.4948361332</v>
      </c>
      <c r="P484">
        <v>4.7286000000000001</v>
      </c>
      <c r="Q484">
        <v>12.8088</v>
      </c>
      <c r="R484">
        <v>113.292</v>
      </c>
      <c r="S484">
        <v>955.92105770936496</v>
      </c>
    </row>
    <row r="485" spans="1:19" ht="15" x14ac:dyDescent="0.25">
      <c r="A485" t="s">
        <v>662</v>
      </c>
      <c r="B485">
        <v>699.98581400000103</v>
      </c>
      <c r="C485">
        <v>235.44932</v>
      </c>
      <c r="D485">
        <v>0</v>
      </c>
      <c r="E485">
        <v>10.91</v>
      </c>
      <c r="F485">
        <v>72.333292999999998</v>
      </c>
      <c r="G485">
        <v>3.3478379999999999</v>
      </c>
      <c r="H485">
        <v>1</v>
      </c>
      <c r="I485">
        <v>9.7479410000000009</v>
      </c>
      <c r="J485">
        <v>12.97</v>
      </c>
      <c r="K485">
        <v>15.409723133355101</v>
      </c>
      <c r="L485">
        <v>0</v>
      </c>
      <c r="M485">
        <v>3.1704460000000001</v>
      </c>
      <c r="N485">
        <v>53.338570258200001</v>
      </c>
      <c r="O485">
        <v>5.9310298008000002</v>
      </c>
      <c r="P485">
        <v>2.3643000000000001</v>
      </c>
      <c r="Q485">
        <v>31.2148566702</v>
      </c>
      <c r="R485">
        <v>61.224885</v>
      </c>
      <c r="S485">
        <v>872.63962486255605</v>
      </c>
    </row>
    <row r="486" spans="1:19" ht="15" x14ac:dyDescent="0.25">
      <c r="A486" t="s">
        <v>664</v>
      </c>
      <c r="B486">
        <v>463.52134999999998</v>
      </c>
      <c r="C486">
        <v>182.18236099999999</v>
      </c>
      <c r="D486">
        <v>0</v>
      </c>
      <c r="E486">
        <v>7.3511230000000003</v>
      </c>
      <c r="F486">
        <v>63.338169000000001</v>
      </c>
      <c r="G486">
        <v>5.9880750000000003</v>
      </c>
      <c r="H486">
        <v>0</v>
      </c>
      <c r="I486">
        <v>6.3960540000000004</v>
      </c>
      <c r="J486">
        <v>7.5657769999999998</v>
      </c>
      <c r="K486">
        <v>13.6958332229083</v>
      </c>
      <c r="L486">
        <v>0</v>
      </c>
      <c r="M486">
        <v>2.1362363437999998</v>
      </c>
      <c r="N486">
        <v>46.7055658206</v>
      </c>
      <c r="O486">
        <v>10.60847367</v>
      </c>
      <c r="P486">
        <v>0</v>
      </c>
      <c r="Q486">
        <v>20.481444118799999</v>
      </c>
      <c r="R486">
        <v>35.7142503285</v>
      </c>
      <c r="S486">
        <v>592.86315350460802</v>
      </c>
    </row>
    <row r="487" spans="1:19" ht="15" x14ac:dyDescent="0.25">
      <c r="A487" t="s">
        <v>665</v>
      </c>
      <c r="B487">
        <v>339.04851500000001</v>
      </c>
      <c r="C487">
        <v>51.372674000000004</v>
      </c>
      <c r="D487">
        <v>0</v>
      </c>
      <c r="E487">
        <v>2</v>
      </c>
      <c r="F487">
        <v>36.138041999999999</v>
      </c>
      <c r="G487">
        <v>2.5110350000000001</v>
      </c>
      <c r="H487">
        <v>0</v>
      </c>
      <c r="I487">
        <v>1.5829850000000001</v>
      </c>
      <c r="J487">
        <v>2</v>
      </c>
      <c r="K487">
        <v>1.46396942312496</v>
      </c>
      <c r="L487">
        <v>0</v>
      </c>
      <c r="M487">
        <v>0.58120000000000005</v>
      </c>
      <c r="N487">
        <v>26.648192170800002</v>
      </c>
      <c r="O487">
        <v>4.4485496060000003</v>
      </c>
      <c r="P487">
        <v>0</v>
      </c>
      <c r="Q487">
        <v>5.0690345670000001</v>
      </c>
      <c r="R487">
        <v>9.4410000000000007</v>
      </c>
      <c r="S487">
        <v>386.700460766925</v>
      </c>
    </row>
    <row r="488" spans="1:19" ht="15" x14ac:dyDescent="0.25">
      <c r="A488" t="s">
        <v>666</v>
      </c>
      <c r="B488">
        <v>598.96849399999996</v>
      </c>
      <c r="C488">
        <v>49.571635000000001</v>
      </c>
      <c r="D488">
        <v>0</v>
      </c>
      <c r="E488">
        <v>11.422442999999999</v>
      </c>
      <c r="F488">
        <v>37.657136999999999</v>
      </c>
      <c r="G488">
        <v>0</v>
      </c>
      <c r="H488">
        <v>0</v>
      </c>
      <c r="I488">
        <v>3</v>
      </c>
      <c r="J488">
        <v>2</v>
      </c>
      <c r="K488">
        <v>0.75633571489034002</v>
      </c>
      <c r="L488">
        <v>0</v>
      </c>
      <c r="M488">
        <v>3.3193619357999999</v>
      </c>
      <c r="N488">
        <v>27.7683728238</v>
      </c>
      <c r="O488">
        <v>0</v>
      </c>
      <c r="P488">
        <v>0</v>
      </c>
      <c r="Q488">
        <v>9.6066000000000003</v>
      </c>
      <c r="R488">
        <v>9.4410000000000007</v>
      </c>
      <c r="S488">
        <v>649.86016447449003</v>
      </c>
    </row>
    <row r="489" spans="1:19" ht="15" x14ac:dyDescent="0.25">
      <c r="A489" t="s">
        <v>667</v>
      </c>
      <c r="B489">
        <v>631.15364699999998</v>
      </c>
      <c r="C489">
        <v>303.11652800000002</v>
      </c>
      <c r="D489">
        <v>30.610665999999998</v>
      </c>
      <c r="E489">
        <v>22</v>
      </c>
      <c r="F489">
        <v>81.401127000000002</v>
      </c>
      <c r="G489">
        <v>5.9910189999999997</v>
      </c>
      <c r="H489">
        <v>0</v>
      </c>
      <c r="I489">
        <v>4.0747640000000001</v>
      </c>
      <c r="J489">
        <v>6.9880269999999998</v>
      </c>
      <c r="K489">
        <v>27.1797805960367</v>
      </c>
      <c r="L489">
        <v>8.8954595395999991</v>
      </c>
      <c r="M489">
        <v>6.3932000000000002</v>
      </c>
      <c r="N489">
        <v>60.0251910498001</v>
      </c>
      <c r="O489">
        <v>10.613689260399999</v>
      </c>
      <c r="P489">
        <v>0</v>
      </c>
      <c r="Q489">
        <v>13.0482092808</v>
      </c>
      <c r="R489">
        <v>32.9869814535</v>
      </c>
      <c r="S489">
        <v>790.29615818013701</v>
      </c>
    </row>
    <row r="490" spans="1:19" ht="15" x14ac:dyDescent="0.25">
      <c r="A490" t="s">
        <v>668</v>
      </c>
      <c r="B490">
        <v>522.66545299999996</v>
      </c>
      <c r="C490">
        <v>60.717925999999999</v>
      </c>
      <c r="D490">
        <v>0</v>
      </c>
      <c r="E490">
        <v>8.2707250000000005</v>
      </c>
      <c r="F490">
        <v>36.125219999999999</v>
      </c>
      <c r="G490">
        <v>1.5609040000000001</v>
      </c>
      <c r="H490">
        <v>0</v>
      </c>
      <c r="I490">
        <v>4</v>
      </c>
      <c r="J490">
        <v>5</v>
      </c>
      <c r="K490">
        <v>1.35861396396099</v>
      </c>
      <c r="L490">
        <v>0</v>
      </c>
      <c r="M490">
        <v>2.4034726850000001</v>
      </c>
      <c r="N490">
        <v>26.638737228</v>
      </c>
      <c r="O490">
        <v>2.7652975263999999</v>
      </c>
      <c r="P490">
        <v>0</v>
      </c>
      <c r="Q490">
        <v>12.8088</v>
      </c>
      <c r="R490">
        <v>23.602499999999999</v>
      </c>
      <c r="S490">
        <v>592.24287440336104</v>
      </c>
    </row>
    <row r="491" spans="1:19" ht="15" x14ac:dyDescent="0.25">
      <c r="A491" t="s">
        <v>669</v>
      </c>
      <c r="B491">
        <v>1394.218359</v>
      </c>
      <c r="C491">
        <v>226.94362100000001</v>
      </c>
      <c r="D491">
        <v>2</v>
      </c>
      <c r="E491">
        <v>25</v>
      </c>
      <c r="F491">
        <v>179.462628</v>
      </c>
      <c r="G491">
        <v>10.609042000000001</v>
      </c>
      <c r="H491">
        <v>0</v>
      </c>
      <c r="I491">
        <v>9.4051779999999994</v>
      </c>
      <c r="J491">
        <v>14.298074</v>
      </c>
      <c r="K491">
        <v>7.0413077473121799</v>
      </c>
      <c r="L491">
        <v>0.58120000000000005</v>
      </c>
      <c r="M491">
        <v>7.2650000000000103</v>
      </c>
      <c r="N491">
        <v>132.33574188719999</v>
      </c>
      <c r="O491">
        <v>18.7949788072</v>
      </c>
      <c r="P491">
        <v>0</v>
      </c>
      <c r="Q491">
        <v>30.117260991599998</v>
      </c>
      <c r="R491">
        <v>67.494058316999997</v>
      </c>
      <c r="S491">
        <v>1657.8479067503099</v>
      </c>
    </row>
    <row r="492" spans="1:19" ht="15" x14ac:dyDescent="0.25">
      <c r="A492" t="s">
        <v>670</v>
      </c>
      <c r="B492">
        <v>481.59629999999999</v>
      </c>
      <c r="C492">
        <v>44.713338999999998</v>
      </c>
      <c r="D492">
        <v>0</v>
      </c>
      <c r="E492">
        <v>9</v>
      </c>
      <c r="F492">
        <v>44.505147000000001</v>
      </c>
      <c r="G492">
        <v>3.935149</v>
      </c>
      <c r="H492">
        <v>0</v>
      </c>
      <c r="I492">
        <v>5</v>
      </c>
      <c r="J492">
        <v>4.4767109999999999</v>
      </c>
      <c r="K492">
        <v>0.79629159563504703</v>
      </c>
      <c r="L492">
        <v>0</v>
      </c>
      <c r="M492">
        <v>2.6154000000000002</v>
      </c>
      <c r="N492">
        <v>32.818095397800001</v>
      </c>
      <c r="O492">
        <v>6.9715099684000004</v>
      </c>
      <c r="P492">
        <v>0</v>
      </c>
      <c r="Q492">
        <v>16.010999999999999</v>
      </c>
      <c r="R492">
        <v>21.132314275500001</v>
      </c>
      <c r="S492">
        <v>561.94091123733494</v>
      </c>
    </row>
    <row r="493" spans="1:19" ht="15" x14ac:dyDescent="0.25">
      <c r="A493" t="s">
        <v>671</v>
      </c>
      <c r="B493">
        <v>506.58342800000003</v>
      </c>
      <c r="C493">
        <v>142.77546799999999</v>
      </c>
      <c r="D493">
        <v>3.3325719999999999</v>
      </c>
      <c r="E493">
        <v>6.2375509999999998</v>
      </c>
      <c r="F493">
        <v>58.835628999999997</v>
      </c>
      <c r="G493">
        <v>0.30698900000000001</v>
      </c>
      <c r="H493">
        <v>1</v>
      </c>
      <c r="I493">
        <v>8.1128370000000007</v>
      </c>
      <c r="J493">
        <v>7</v>
      </c>
      <c r="K493">
        <v>7.6495746788151902</v>
      </c>
      <c r="L493">
        <v>0.96844542320000004</v>
      </c>
      <c r="M493">
        <v>1.8126323205999999</v>
      </c>
      <c r="N493">
        <v>43.385392824599997</v>
      </c>
      <c r="O493">
        <v>0.54386171240000003</v>
      </c>
      <c r="P493">
        <v>2.3643000000000001</v>
      </c>
      <c r="Q493">
        <v>25.978926641400001</v>
      </c>
      <c r="R493">
        <v>33.043500000000002</v>
      </c>
      <c r="S493">
        <v>622.33006160101502</v>
      </c>
    </row>
    <row r="494" spans="1:19" ht="15" x14ac:dyDescent="0.25">
      <c r="A494" t="s">
        <v>672</v>
      </c>
      <c r="B494">
        <v>1522.363544</v>
      </c>
      <c r="C494">
        <v>564.04924500000004</v>
      </c>
      <c r="D494">
        <v>2</v>
      </c>
      <c r="E494">
        <v>53.170673000000001</v>
      </c>
      <c r="F494">
        <v>200.45945900000001</v>
      </c>
      <c r="G494">
        <v>7.8764329999999996</v>
      </c>
      <c r="H494">
        <v>0</v>
      </c>
      <c r="I494">
        <v>11.210178000000001</v>
      </c>
      <c r="J494">
        <v>33.076777</v>
      </c>
      <c r="K494">
        <v>39.805273627368599</v>
      </c>
      <c r="L494">
        <v>0.58120000000000005</v>
      </c>
      <c r="M494">
        <v>15.4513975738</v>
      </c>
      <c r="N494">
        <v>147.81880506659999</v>
      </c>
      <c r="O494">
        <v>13.9538887028</v>
      </c>
      <c r="P494">
        <v>0</v>
      </c>
      <c r="Q494">
        <v>35.897231991600002</v>
      </c>
      <c r="R494">
        <v>156.13892582849999</v>
      </c>
      <c r="S494">
        <v>1932.0102667906699</v>
      </c>
    </row>
    <row r="495" spans="1:19" ht="15" x14ac:dyDescent="0.25">
      <c r="A495" t="s">
        <v>673</v>
      </c>
      <c r="B495">
        <v>891.34548900000004</v>
      </c>
      <c r="C495">
        <v>423.47183699999999</v>
      </c>
      <c r="D495">
        <v>3</v>
      </c>
      <c r="E495">
        <v>19.942677</v>
      </c>
      <c r="F495">
        <v>80.785905999999997</v>
      </c>
      <c r="G495">
        <v>0</v>
      </c>
      <c r="H495">
        <v>2</v>
      </c>
      <c r="I495">
        <v>4.2946210000000002</v>
      </c>
      <c r="J495">
        <v>12.644431000000001</v>
      </c>
      <c r="K495">
        <v>37.404252704354597</v>
      </c>
      <c r="L495">
        <v>0.87180000000000002</v>
      </c>
      <c r="M495">
        <v>5.7953419361999998</v>
      </c>
      <c r="N495">
        <v>59.571527084400103</v>
      </c>
      <c r="O495">
        <v>0</v>
      </c>
      <c r="P495">
        <v>4.7286000000000001</v>
      </c>
      <c r="Q495">
        <v>13.752235366200001</v>
      </c>
      <c r="R495">
        <v>59.688036535499997</v>
      </c>
      <c r="S495">
        <v>1073.1572826266499</v>
      </c>
    </row>
    <row r="496" spans="1:19" ht="15" x14ac:dyDescent="0.25">
      <c r="A496" t="s">
        <v>674</v>
      </c>
      <c r="B496">
        <v>2266.2581500000001</v>
      </c>
      <c r="C496">
        <v>663.27326900000003</v>
      </c>
      <c r="D496">
        <v>6</v>
      </c>
      <c r="E496">
        <v>27.261071999999999</v>
      </c>
      <c r="F496">
        <v>239.67208600000001</v>
      </c>
      <c r="G496">
        <v>6</v>
      </c>
      <c r="H496">
        <v>3.0722369999999999</v>
      </c>
      <c r="I496">
        <v>18.158822000000001</v>
      </c>
      <c r="J496">
        <v>58.341555</v>
      </c>
      <c r="K496">
        <v>36.935695024134098</v>
      </c>
      <c r="L496">
        <v>1.7436</v>
      </c>
      <c r="M496">
        <v>7.9220675232000097</v>
      </c>
      <c r="N496">
        <v>176.73419621639999</v>
      </c>
      <c r="O496">
        <v>10.6296</v>
      </c>
      <c r="P496">
        <v>7.2636899390999998</v>
      </c>
      <c r="Q496">
        <v>58.148179808400002</v>
      </c>
      <c r="R496">
        <v>275.40131037750001</v>
      </c>
      <c r="S496">
        <v>2841.0364888887302</v>
      </c>
    </row>
    <row r="497" spans="1:19" ht="15" x14ac:dyDescent="0.25">
      <c r="A497" t="s">
        <v>675</v>
      </c>
      <c r="B497">
        <v>386.17582800000099</v>
      </c>
      <c r="C497">
        <v>146.663095</v>
      </c>
      <c r="D497">
        <v>0</v>
      </c>
      <c r="E497">
        <v>10.965869</v>
      </c>
      <c r="F497">
        <v>24.485279999999999</v>
      </c>
      <c r="G497">
        <v>3.7424919999999999</v>
      </c>
      <c r="H497">
        <v>0</v>
      </c>
      <c r="I497">
        <v>0</v>
      </c>
      <c r="J497">
        <v>2</v>
      </c>
      <c r="K497">
        <v>10.1164479943318</v>
      </c>
      <c r="L497">
        <v>0</v>
      </c>
      <c r="M497">
        <v>3.1866815314000001</v>
      </c>
      <c r="N497">
        <v>18.055445471999999</v>
      </c>
      <c r="O497">
        <v>6.6301988272000001</v>
      </c>
      <c r="P497">
        <v>0</v>
      </c>
      <c r="Q497">
        <v>0</v>
      </c>
      <c r="R497">
        <v>9.4410000000000007</v>
      </c>
      <c r="S497">
        <v>433.60560182493202</v>
      </c>
    </row>
    <row r="498" spans="1:19" ht="15" x14ac:dyDescent="0.25">
      <c r="A498" t="s">
        <v>676</v>
      </c>
      <c r="B498">
        <v>2649.084257</v>
      </c>
      <c r="C498">
        <v>1645.9665620000001</v>
      </c>
      <c r="D498">
        <v>1</v>
      </c>
      <c r="E498">
        <v>69.015449000000004</v>
      </c>
      <c r="F498">
        <v>336.35005699999999</v>
      </c>
      <c r="G498">
        <v>33.483561000000002</v>
      </c>
      <c r="H498">
        <v>2.3027540000000002</v>
      </c>
      <c r="I498">
        <v>35.105474999999998</v>
      </c>
      <c r="J498">
        <v>54.192264000000002</v>
      </c>
      <c r="K498">
        <v>195.28857509577199</v>
      </c>
      <c r="L498">
        <v>0.29060000000000002</v>
      </c>
      <c r="M498">
        <v>20.055889479400001</v>
      </c>
      <c r="N498">
        <v>248.02453203180099</v>
      </c>
      <c r="O498">
        <v>59.3194766676</v>
      </c>
      <c r="P498">
        <v>5.4444012822000003</v>
      </c>
      <c r="Q498">
        <v>112.414752045</v>
      </c>
      <c r="R498">
        <v>255.814582212</v>
      </c>
      <c r="S498">
        <v>3545.7370658137702</v>
      </c>
    </row>
    <row r="499" spans="1:19" ht="15" x14ac:dyDescent="0.25">
      <c r="A499" t="s">
        <v>677</v>
      </c>
      <c r="B499">
        <v>643.926196</v>
      </c>
      <c r="C499">
        <v>372.776791</v>
      </c>
      <c r="D499">
        <v>0</v>
      </c>
      <c r="E499">
        <v>22.839390999999999</v>
      </c>
      <c r="F499">
        <v>62.505423999999998</v>
      </c>
      <c r="G499">
        <v>4</v>
      </c>
      <c r="H499">
        <v>1</v>
      </c>
      <c r="I499">
        <v>4.7225440000000001</v>
      </c>
      <c r="J499">
        <v>8.3557679999999994</v>
      </c>
      <c r="K499">
        <v>40.625387186518097</v>
      </c>
      <c r="L499">
        <v>0</v>
      </c>
      <c r="M499">
        <v>6.6371270245999998</v>
      </c>
      <c r="N499">
        <v>46.091499657599996</v>
      </c>
      <c r="O499">
        <v>7.0864000000000003</v>
      </c>
      <c r="P499">
        <v>2.3643000000000001</v>
      </c>
      <c r="Q499">
        <v>15.1225303968</v>
      </c>
      <c r="R499">
        <v>39.443402843999998</v>
      </c>
      <c r="S499">
        <v>801.29684310951802</v>
      </c>
    </row>
    <row r="500" spans="1:19" ht="15" x14ac:dyDescent="0.25">
      <c r="A500" t="s">
        <v>678</v>
      </c>
      <c r="B500">
        <v>1898.9771740000001</v>
      </c>
      <c r="C500">
        <v>573.23073999999997</v>
      </c>
      <c r="D500">
        <v>12.487221</v>
      </c>
      <c r="E500">
        <v>23.743230000000001</v>
      </c>
      <c r="F500">
        <v>132.44325000000001</v>
      </c>
      <c r="G500">
        <v>8.2721219999999995</v>
      </c>
      <c r="H500">
        <v>5</v>
      </c>
      <c r="I500">
        <v>9.6467069999999993</v>
      </c>
      <c r="J500">
        <v>29.294108000000001</v>
      </c>
      <c r="K500">
        <v>32.160144625353901</v>
      </c>
      <c r="L500">
        <v>3.6287864226000002</v>
      </c>
      <c r="M500">
        <v>6.8997826379999996</v>
      </c>
      <c r="N500">
        <v>97.663652549999796</v>
      </c>
      <c r="O500">
        <v>14.6548913352</v>
      </c>
      <c r="P500">
        <v>11.8215</v>
      </c>
      <c r="Q500">
        <v>30.8906851554</v>
      </c>
      <c r="R500">
        <v>138.28283681400001</v>
      </c>
      <c r="S500">
        <v>2234.9794535405499</v>
      </c>
    </row>
    <row r="501" spans="1:19" ht="15" x14ac:dyDescent="0.25">
      <c r="A501" t="s">
        <v>679</v>
      </c>
      <c r="B501">
        <v>1100.1893150000001</v>
      </c>
      <c r="C501">
        <v>579.54618400000004</v>
      </c>
      <c r="D501">
        <v>0</v>
      </c>
      <c r="E501">
        <v>28.514921000000001</v>
      </c>
      <c r="F501">
        <v>93.698518000000007</v>
      </c>
      <c r="G501">
        <v>3.709848</v>
      </c>
      <c r="H501">
        <v>2.7552370000000002</v>
      </c>
      <c r="I501">
        <v>2.366924</v>
      </c>
      <c r="J501">
        <v>10.471538000000001</v>
      </c>
      <c r="K501">
        <v>56.228045284615398</v>
      </c>
      <c r="L501">
        <v>0</v>
      </c>
      <c r="M501">
        <v>8.2864360426000108</v>
      </c>
      <c r="N501">
        <v>69.093287173199997</v>
      </c>
      <c r="O501">
        <v>6.5723667168000004</v>
      </c>
      <c r="P501">
        <v>6.5142068390999999</v>
      </c>
      <c r="Q501">
        <v>7.5793640328</v>
      </c>
      <c r="R501">
        <v>49.430895129</v>
      </c>
      <c r="S501">
        <v>1303.89391621812</v>
      </c>
    </row>
    <row r="502" spans="1:19" ht="15" x14ac:dyDescent="0.25">
      <c r="A502" t="s">
        <v>680</v>
      </c>
      <c r="B502">
        <v>996.72959600000104</v>
      </c>
      <c r="C502">
        <v>962.82825500000104</v>
      </c>
      <c r="D502">
        <v>0</v>
      </c>
      <c r="E502">
        <v>27.151734999999999</v>
      </c>
      <c r="F502">
        <v>91.273973999999995</v>
      </c>
      <c r="G502">
        <v>9.7022879999999994</v>
      </c>
      <c r="H502">
        <v>0</v>
      </c>
      <c r="I502">
        <v>12.185688000000001</v>
      </c>
      <c r="J502">
        <v>12.672039</v>
      </c>
      <c r="K502">
        <v>172.49270900958601</v>
      </c>
      <c r="L502">
        <v>0</v>
      </c>
      <c r="M502">
        <v>7.8902941909999997</v>
      </c>
      <c r="N502">
        <v>67.305428427600006</v>
      </c>
      <c r="O502">
        <v>17.188573420800001</v>
      </c>
      <c r="P502">
        <v>0</v>
      </c>
      <c r="Q502">
        <v>39.021010113599999</v>
      </c>
      <c r="R502">
        <v>59.818360099499998</v>
      </c>
      <c r="S502">
        <v>1360.4459712620901</v>
      </c>
    </row>
    <row r="503" spans="1:19" ht="15" x14ac:dyDescent="0.25">
      <c r="A503" t="s">
        <v>681</v>
      </c>
      <c r="B503">
        <v>740.19600500000001</v>
      </c>
      <c r="C503">
        <v>289.71373999999997</v>
      </c>
      <c r="D503">
        <v>1</v>
      </c>
      <c r="E503">
        <v>16.863178999999999</v>
      </c>
      <c r="F503">
        <v>40.290165000000002</v>
      </c>
      <c r="G503">
        <v>1.965986</v>
      </c>
      <c r="H503">
        <v>0</v>
      </c>
      <c r="I503">
        <v>4.4578230000000003</v>
      </c>
      <c r="J503">
        <v>13.958344</v>
      </c>
      <c r="K503">
        <v>21.2469880469096</v>
      </c>
      <c r="L503">
        <v>0.29060000000000002</v>
      </c>
      <c r="M503">
        <v>4.9004398173999997</v>
      </c>
      <c r="N503">
        <v>29.709967671000001</v>
      </c>
      <c r="O503">
        <v>3.4829407976</v>
      </c>
      <c r="P503">
        <v>0</v>
      </c>
      <c r="Q503">
        <v>14.274840810600001</v>
      </c>
      <c r="R503">
        <v>65.890362851999996</v>
      </c>
      <c r="S503">
        <v>879.99214499550999</v>
      </c>
    </row>
    <row r="504" spans="1:19" ht="15" x14ac:dyDescent="0.25">
      <c r="A504" t="s">
        <v>682</v>
      </c>
      <c r="B504">
        <v>903.79740199999901</v>
      </c>
      <c r="C504">
        <v>472.03415000000001</v>
      </c>
      <c r="D504">
        <v>0</v>
      </c>
      <c r="E504">
        <v>27.3125</v>
      </c>
      <c r="F504">
        <v>96.620998999999998</v>
      </c>
      <c r="G504">
        <v>3.5906910000000001</v>
      </c>
      <c r="H504">
        <v>1.9650799999999999</v>
      </c>
      <c r="I504">
        <v>12.651823</v>
      </c>
      <c r="J504">
        <v>13.867543</v>
      </c>
      <c r="K504">
        <v>46.879063494362001</v>
      </c>
      <c r="L504">
        <v>0</v>
      </c>
      <c r="M504">
        <v>7.9370124999999998</v>
      </c>
      <c r="N504">
        <v>71.248324662599998</v>
      </c>
      <c r="O504">
        <v>6.3612681756000002</v>
      </c>
      <c r="P504">
        <v>4.6460386439999999</v>
      </c>
      <c r="Q504">
        <v>40.513667610600002</v>
      </c>
      <c r="R504">
        <v>65.461736731499997</v>
      </c>
      <c r="S504">
        <v>1146.8445138186601</v>
      </c>
    </row>
    <row r="505" spans="1:19" ht="15" x14ac:dyDescent="0.25">
      <c r="A505" t="s">
        <v>683</v>
      </c>
      <c r="B505">
        <v>2009.05745</v>
      </c>
      <c r="C505">
        <v>1029.7283210000001</v>
      </c>
      <c r="D505">
        <v>9.6789629999999995</v>
      </c>
      <c r="E505">
        <v>34.183396999999999</v>
      </c>
      <c r="F505">
        <v>199.018687</v>
      </c>
      <c r="G505">
        <v>8.1906669999999995</v>
      </c>
      <c r="H505">
        <v>0</v>
      </c>
      <c r="I505">
        <v>9.0390080000000008</v>
      </c>
      <c r="J505">
        <v>34.166978</v>
      </c>
      <c r="K505">
        <v>97.529107286416107</v>
      </c>
      <c r="L505">
        <v>2.8127066477999998</v>
      </c>
      <c r="M505">
        <v>9.9336951681999999</v>
      </c>
      <c r="N505">
        <v>146.75637979379999</v>
      </c>
      <c r="O505">
        <v>14.5105856572</v>
      </c>
      <c r="P505">
        <v>0</v>
      </c>
      <c r="Q505">
        <v>28.944711417600001</v>
      </c>
      <c r="R505">
        <v>161.285219649</v>
      </c>
      <c r="S505">
        <v>2470.8298556200102</v>
      </c>
    </row>
    <row r="506" spans="1:19" ht="15" x14ac:dyDescent="0.25">
      <c r="A506" t="s">
        <v>684</v>
      </c>
      <c r="B506">
        <v>1161.929846</v>
      </c>
      <c r="C506">
        <v>542.42756499999996</v>
      </c>
      <c r="D506">
        <v>1.9893240000000001</v>
      </c>
      <c r="E506">
        <v>28.143709999999999</v>
      </c>
      <c r="F506">
        <v>119.13489</v>
      </c>
      <c r="G506">
        <v>6.5053380000000001</v>
      </c>
      <c r="H506">
        <v>0</v>
      </c>
      <c r="I506">
        <v>13.318966</v>
      </c>
      <c r="J506">
        <v>21.688800000000001</v>
      </c>
      <c r="K506">
        <v>48.439972468756501</v>
      </c>
      <c r="L506">
        <v>0.57809755439999999</v>
      </c>
      <c r="M506">
        <v>8.1785621259999992</v>
      </c>
      <c r="N506">
        <v>87.850067885999906</v>
      </c>
      <c r="O506">
        <v>11.5248568008</v>
      </c>
      <c r="P506">
        <v>0</v>
      </c>
      <c r="Q506">
        <v>42.649992925200003</v>
      </c>
      <c r="R506">
        <v>102.3819804</v>
      </c>
      <c r="S506">
        <v>1463.53337616115</v>
      </c>
    </row>
    <row r="507" spans="1:19" ht="15" x14ac:dyDescent="0.25">
      <c r="A507" t="s">
        <v>685</v>
      </c>
      <c r="B507">
        <v>915.22206000000097</v>
      </c>
      <c r="C507">
        <v>414.19321000000002</v>
      </c>
      <c r="D507">
        <v>1</v>
      </c>
      <c r="E507">
        <v>18.829826000000001</v>
      </c>
      <c r="F507">
        <v>84.619032000000004</v>
      </c>
      <c r="G507">
        <v>3</v>
      </c>
      <c r="H507">
        <v>1.9244250000000001</v>
      </c>
      <c r="I507">
        <v>1</v>
      </c>
      <c r="J507">
        <v>6.5</v>
      </c>
      <c r="K507">
        <v>34.357832418886503</v>
      </c>
      <c r="L507">
        <v>0.29060000000000002</v>
      </c>
      <c r="M507">
        <v>5.4719474355999997</v>
      </c>
      <c r="N507">
        <v>62.398074196800003</v>
      </c>
      <c r="O507">
        <v>5.3148</v>
      </c>
      <c r="P507">
        <v>4.5499180275000004</v>
      </c>
      <c r="Q507">
        <v>3.2021999999999999</v>
      </c>
      <c r="R507">
        <v>30.683250000000001</v>
      </c>
      <c r="S507">
        <v>1061.4906820787901</v>
      </c>
    </row>
    <row r="508" spans="1:19" ht="15" x14ac:dyDescent="0.25">
      <c r="A508" t="s">
        <v>686</v>
      </c>
      <c r="B508">
        <v>947.04794100000004</v>
      </c>
      <c r="C508">
        <v>275.32597199999998</v>
      </c>
      <c r="D508">
        <v>0</v>
      </c>
      <c r="E508">
        <v>25.521518</v>
      </c>
      <c r="F508">
        <v>82.854618000000002</v>
      </c>
      <c r="G508">
        <v>6.7369459999999997</v>
      </c>
      <c r="H508">
        <v>0</v>
      </c>
      <c r="I508">
        <v>8.8115369999999995</v>
      </c>
      <c r="J508">
        <v>25.170902999999999</v>
      </c>
      <c r="K508">
        <v>15.3532675815615</v>
      </c>
      <c r="L508">
        <v>0</v>
      </c>
      <c r="M508">
        <v>7.4165531308000103</v>
      </c>
      <c r="N508">
        <v>61.096995313199997</v>
      </c>
      <c r="O508">
        <v>11.9351735336</v>
      </c>
      <c r="P508">
        <v>0</v>
      </c>
      <c r="Q508">
        <v>28.216303781400001</v>
      </c>
      <c r="R508">
        <v>118.8192476115</v>
      </c>
      <c r="S508">
        <v>1189.88548195206</v>
      </c>
    </row>
    <row r="509" spans="1:19" ht="15" x14ac:dyDescent="0.25">
      <c r="A509" t="s">
        <v>687</v>
      </c>
      <c r="B509">
        <v>793.25118400000201</v>
      </c>
      <c r="C509">
        <v>424.391672999999</v>
      </c>
      <c r="D509">
        <v>5.7703360000000004</v>
      </c>
      <c r="E509">
        <v>20.360392999999998</v>
      </c>
      <c r="F509">
        <v>57.355511</v>
      </c>
      <c r="G509">
        <v>8.1326429999999998</v>
      </c>
      <c r="H509">
        <v>0.96</v>
      </c>
      <c r="I509">
        <v>16.265367000000001</v>
      </c>
      <c r="J509">
        <v>15.292154</v>
      </c>
      <c r="K509">
        <v>44.043946147386102</v>
      </c>
      <c r="L509">
        <v>1.6768596415999999</v>
      </c>
      <c r="M509">
        <v>5.9167302058000004</v>
      </c>
      <c r="N509">
        <v>42.293953811400002</v>
      </c>
      <c r="O509">
        <v>14.4077903388</v>
      </c>
      <c r="P509">
        <v>2.2697280000000002</v>
      </c>
      <c r="Q509">
        <v>52.0849582074</v>
      </c>
      <c r="R509">
        <v>72.186612956999994</v>
      </c>
      <c r="S509">
        <v>1028.13176330939</v>
      </c>
    </row>
    <row r="510" spans="1:19" ht="15" x14ac:dyDescent="0.25">
      <c r="A510" t="s">
        <v>688</v>
      </c>
      <c r="B510">
        <v>596.52495999999996</v>
      </c>
      <c r="C510">
        <v>345.44487900000001</v>
      </c>
      <c r="D510">
        <v>0</v>
      </c>
      <c r="E510">
        <v>10.193624</v>
      </c>
      <c r="F510">
        <v>42.410215000000001</v>
      </c>
      <c r="G510">
        <v>7.7867730000000002</v>
      </c>
      <c r="H510">
        <v>1</v>
      </c>
      <c r="I510">
        <v>3.1585570000000001</v>
      </c>
      <c r="J510">
        <v>9</v>
      </c>
      <c r="K510">
        <v>37.4056811553804</v>
      </c>
      <c r="L510">
        <v>0</v>
      </c>
      <c r="M510">
        <v>2.9622671343999998</v>
      </c>
      <c r="N510">
        <v>31.273292541</v>
      </c>
      <c r="O510">
        <v>13.795047046800001</v>
      </c>
      <c r="P510">
        <v>2.3643000000000001</v>
      </c>
      <c r="Q510">
        <v>10.114331225400001</v>
      </c>
      <c r="R510">
        <v>42.484499999999997</v>
      </c>
      <c r="S510">
        <v>736.92437910297997</v>
      </c>
    </row>
    <row r="511" spans="1:19" ht="15" x14ac:dyDescent="0.25">
      <c r="A511" t="s">
        <v>689</v>
      </c>
      <c r="B511">
        <v>479.03477299999901</v>
      </c>
      <c r="C511">
        <v>313.23459100000002</v>
      </c>
      <c r="D511">
        <v>1</v>
      </c>
      <c r="E511">
        <v>12</v>
      </c>
      <c r="F511">
        <v>29.922782999999999</v>
      </c>
      <c r="G511">
        <v>3.2562950000000002</v>
      </c>
      <c r="H511">
        <v>2</v>
      </c>
      <c r="I511">
        <v>2.6644190000000001</v>
      </c>
      <c r="J511">
        <v>8.5428499999999996</v>
      </c>
      <c r="K511">
        <v>38.611963580959902</v>
      </c>
      <c r="L511">
        <v>0.29060000000000002</v>
      </c>
      <c r="M511">
        <v>3.4872000000000001</v>
      </c>
      <c r="N511">
        <v>22.0650601842</v>
      </c>
      <c r="O511">
        <v>5.7688522219999996</v>
      </c>
      <c r="P511">
        <v>4.7286000000000001</v>
      </c>
      <c r="Q511">
        <v>8.5320025218000008</v>
      </c>
      <c r="R511">
        <v>40.326523424999998</v>
      </c>
      <c r="S511">
        <v>602.84557493395903</v>
      </c>
    </row>
    <row r="512" spans="1:19" ht="15" x14ac:dyDescent="0.25">
      <c r="A512" t="s">
        <v>690</v>
      </c>
      <c r="B512">
        <v>1179.2842330000001</v>
      </c>
      <c r="C512">
        <v>610.60493799999995</v>
      </c>
      <c r="D512">
        <v>0</v>
      </c>
      <c r="E512">
        <v>17.999998999999999</v>
      </c>
      <c r="F512">
        <v>145.40312900000001</v>
      </c>
      <c r="G512">
        <v>18.378091999999999</v>
      </c>
      <c r="H512">
        <v>0</v>
      </c>
      <c r="I512">
        <v>20.378035000000001</v>
      </c>
      <c r="J512">
        <v>13.750418</v>
      </c>
      <c r="K512">
        <v>60.671192956946598</v>
      </c>
      <c r="L512">
        <v>0</v>
      </c>
      <c r="M512">
        <v>5.2307997094000003</v>
      </c>
      <c r="N512">
        <v>107.2202673246</v>
      </c>
      <c r="O512">
        <v>32.558627787200003</v>
      </c>
      <c r="P512">
        <v>0</v>
      </c>
      <c r="Q512">
        <v>65.254543677000001</v>
      </c>
      <c r="R512">
        <v>64.908848168999995</v>
      </c>
      <c r="S512">
        <v>1515.1285126241401</v>
      </c>
    </row>
    <row r="513" spans="1:19" ht="15" x14ac:dyDescent="0.25">
      <c r="A513" t="s">
        <v>691</v>
      </c>
      <c r="B513">
        <v>1159.7852760000001</v>
      </c>
      <c r="C513">
        <v>919.65344700000105</v>
      </c>
      <c r="D513">
        <v>0</v>
      </c>
      <c r="E513">
        <v>44.070926999999998</v>
      </c>
      <c r="F513">
        <v>105.290964</v>
      </c>
      <c r="G513">
        <v>9.7245360000000005</v>
      </c>
      <c r="H513">
        <v>1</v>
      </c>
      <c r="I513">
        <v>12</v>
      </c>
      <c r="J513">
        <v>23.874046</v>
      </c>
      <c r="K513">
        <v>138.190622693075</v>
      </c>
      <c r="L513">
        <v>0</v>
      </c>
      <c r="M513">
        <v>12.807011386199999</v>
      </c>
      <c r="N513">
        <v>77.641556853599894</v>
      </c>
      <c r="O513">
        <v>17.227987977600002</v>
      </c>
      <c r="P513">
        <v>2.3643000000000001</v>
      </c>
      <c r="Q513">
        <v>38.426400000000001</v>
      </c>
      <c r="R513">
        <v>112.697434143</v>
      </c>
      <c r="S513">
        <v>1559.14058905347</v>
      </c>
    </row>
    <row r="514" spans="1:19" ht="15" x14ac:dyDescent="0.25">
      <c r="A514" t="s">
        <v>692</v>
      </c>
      <c r="B514">
        <v>970.31173799999999</v>
      </c>
      <c r="C514">
        <v>439.644821000001</v>
      </c>
      <c r="D514">
        <v>0</v>
      </c>
      <c r="E514">
        <v>28.691551</v>
      </c>
      <c r="F514">
        <v>66.433580000000006</v>
      </c>
      <c r="G514">
        <v>7.6565849999999998</v>
      </c>
      <c r="H514">
        <v>0</v>
      </c>
      <c r="I514">
        <v>15.964867999999999</v>
      </c>
      <c r="J514">
        <v>11.421462999999999</v>
      </c>
      <c r="K514">
        <v>37.884103560661302</v>
      </c>
      <c r="L514">
        <v>0</v>
      </c>
      <c r="M514">
        <v>8.3377647205999992</v>
      </c>
      <c r="N514">
        <v>48.988121892000002</v>
      </c>
      <c r="O514">
        <v>13.564405986000001</v>
      </c>
      <c r="P514">
        <v>0</v>
      </c>
      <c r="Q514">
        <v>51.122700309599999</v>
      </c>
      <c r="R514">
        <v>53.9150160915</v>
      </c>
      <c r="S514">
        <v>1184.1238505603601</v>
      </c>
    </row>
    <row r="515" spans="1:19" ht="15" x14ac:dyDescent="0.25">
      <c r="A515" t="s">
        <v>693</v>
      </c>
      <c r="B515">
        <v>1126.8325689999999</v>
      </c>
      <c r="C515">
        <v>1056.189603</v>
      </c>
      <c r="D515">
        <v>0.67230199999999996</v>
      </c>
      <c r="E515">
        <v>45.005074999999998</v>
      </c>
      <c r="F515">
        <v>111.697642</v>
      </c>
      <c r="G515">
        <v>17.830472</v>
      </c>
      <c r="H515">
        <v>0</v>
      </c>
      <c r="I515">
        <v>14.952537</v>
      </c>
      <c r="J515">
        <v>35.804380999999999</v>
      </c>
      <c r="K515">
        <v>190.317496775547</v>
      </c>
      <c r="L515">
        <v>0.1953709612</v>
      </c>
      <c r="M515">
        <v>13.078474795</v>
      </c>
      <c r="N515">
        <v>82.365841210799999</v>
      </c>
      <c r="O515">
        <v>31.5884641952</v>
      </c>
      <c r="P515">
        <v>0</v>
      </c>
      <c r="Q515">
        <v>47.881013981400002</v>
      </c>
      <c r="R515">
        <v>169.0145805105</v>
      </c>
      <c r="S515">
        <v>1661.2738114296501</v>
      </c>
    </row>
    <row r="516" spans="1:19" ht="15" x14ac:dyDescent="0.25">
      <c r="A516" t="s">
        <v>694</v>
      </c>
      <c r="B516">
        <v>1517.7870640000001</v>
      </c>
      <c r="C516">
        <v>614.72101799999996</v>
      </c>
      <c r="D516">
        <v>6.0269269999999997</v>
      </c>
      <c r="E516">
        <v>16.761337999999999</v>
      </c>
      <c r="F516">
        <v>100.828771</v>
      </c>
      <c r="G516">
        <v>9.9859559999999998</v>
      </c>
      <c r="H516">
        <v>2</v>
      </c>
      <c r="I516">
        <v>10.911199999999999</v>
      </c>
      <c r="J516">
        <v>21.549032</v>
      </c>
      <c r="K516">
        <v>47.071515017289897</v>
      </c>
      <c r="L516">
        <v>1.7514249862</v>
      </c>
      <c r="M516">
        <v>4.8708448227999996</v>
      </c>
      <c r="N516">
        <v>74.351135735400007</v>
      </c>
      <c r="O516">
        <v>17.691119649600001</v>
      </c>
      <c r="P516">
        <v>4.7286000000000001</v>
      </c>
      <c r="Q516">
        <v>34.939844639999997</v>
      </c>
      <c r="R516">
        <v>101.72220555600001</v>
      </c>
      <c r="S516">
        <v>1804.9137544072901</v>
      </c>
    </row>
    <row r="517" spans="1:19" ht="15" x14ac:dyDescent="0.25">
      <c r="A517" t="s">
        <v>695</v>
      </c>
      <c r="B517">
        <v>757.04570000000001</v>
      </c>
      <c r="C517">
        <v>242.027263</v>
      </c>
      <c r="D517">
        <v>0</v>
      </c>
      <c r="E517">
        <v>26</v>
      </c>
      <c r="F517">
        <v>56.924160000000001</v>
      </c>
      <c r="G517">
        <v>0</v>
      </c>
      <c r="H517">
        <v>0</v>
      </c>
      <c r="I517">
        <v>1</v>
      </c>
      <c r="J517">
        <v>5.4999989999999999</v>
      </c>
      <c r="K517">
        <v>14.089365233891201</v>
      </c>
      <c r="L517">
        <v>0</v>
      </c>
      <c r="M517">
        <v>7.5556000000000099</v>
      </c>
      <c r="N517">
        <v>41.975875584000001</v>
      </c>
      <c r="O517">
        <v>0</v>
      </c>
      <c r="P517">
        <v>0</v>
      </c>
      <c r="Q517">
        <v>3.2021999999999999</v>
      </c>
      <c r="R517">
        <v>25.962745279500002</v>
      </c>
      <c r="S517">
        <v>849.83148609739101</v>
      </c>
    </row>
    <row r="518" spans="1:19" ht="15" x14ac:dyDescent="0.25">
      <c r="A518" t="s">
        <v>696</v>
      </c>
      <c r="B518">
        <v>716.31568800000002</v>
      </c>
      <c r="C518">
        <v>241.57154</v>
      </c>
      <c r="D518">
        <v>0</v>
      </c>
      <c r="E518">
        <v>16.635383999999998</v>
      </c>
      <c r="F518">
        <v>59.287874000000002</v>
      </c>
      <c r="G518">
        <v>1.017363</v>
      </c>
      <c r="H518">
        <v>0</v>
      </c>
      <c r="I518">
        <v>1.9690129999999999</v>
      </c>
      <c r="J518">
        <v>5.25</v>
      </c>
      <c r="K518">
        <v>14.8873934880188</v>
      </c>
      <c r="L518">
        <v>0</v>
      </c>
      <c r="M518">
        <v>4.8342425903999997</v>
      </c>
      <c r="N518">
        <v>43.718878287599999</v>
      </c>
      <c r="O518">
        <v>1.8023602908</v>
      </c>
      <c r="P518">
        <v>0</v>
      </c>
      <c r="Q518">
        <v>6.3051734285999999</v>
      </c>
      <c r="R518">
        <v>24.782624999999999</v>
      </c>
      <c r="S518">
        <v>812.64636108541902</v>
      </c>
    </row>
    <row r="519" spans="1:19" ht="15" x14ac:dyDescent="0.25">
      <c r="A519" t="s">
        <v>697</v>
      </c>
      <c r="B519">
        <v>390.23812199999998</v>
      </c>
      <c r="C519">
        <v>88.304568000000003</v>
      </c>
      <c r="D519">
        <v>0</v>
      </c>
      <c r="E519">
        <v>6.9371510000000001</v>
      </c>
      <c r="F519">
        <v>31.118607999999998</v>
      </c>
      <c r="G519">
        <v>1.55403</v>
      </c>
      <c r="H519">
        <v>1</v>
      </c>
      <c r="I519">
        <v>2</v>
      </c>
      <c r="J519">
        <v>4</v>
      </c>
      <c r="K519">
        <v>3.7562253514427901</v>
      </c>
      <c r="L519">
        <v>0</v>
      </c>
      <c r="M519">
        <v>2.0159360806</v>
      </c>
      <c r="N519">
        <v>22.9468615392</v>
      </c>
      <c r="O519">
        <v>2.7531195479999999</v>
      </c>
      <c r="P519">
        <v>2.3643000000000001</v>
      </c>
      <c r="Q519">
        <v>6.4043999999999999</v>
      </c>
      <c r="R519">
        <v>18.882000000000001</v>
      </c>
      <c r="S519">
        <v>449.360964519243</v>
      </c>
    </row>
    <row r="520" spans="1:19" ht="15" x14ac:dyDescent="0.25">
      <c r="A520" t="s">
        <v>698</v>
      </c>
      <c r="B520">
        <v>644.52468699999997</v>
      </c>
      <c r="C520">
        <v>227.797504</v>
      </c>
      <c r="D520">
        <v>0</v>
      </c>
      <c r="E520">
        <v>12.513343000000001</v>
      </c>
      <c r="F520">
        <v>73.271889999999999</v>
      </c>
      <c r="G520">
        <v>1.6896549999999999</v>
      </c>
      <c r="H520">
        <v>1</v>
      </c>
      <c r="I520">
        <v>1</v>
      </c>
      <c r="J520">
        <v>12</v>
      </c>
      <c r="K520">
        <v>15.092003188658101</v>
      </c>
      <c r="L520">
        <v>0</v>
      </c>
      <c r="M520">
        <v>3.6363774757999998</v>
      </c>
      <c r="N520">
        <v>54.030691685999997</v>
      </c>
      <c r="O520">
        <v>2.9933927979999999</v>
      </c>
      <c r="P520">
        <v>2.3643000000000001</v>
      </c>
      <c r="Q520">
        <v>3.2021999999999999</v>
      </c>
      <c r="R520">
        <v>56.646000000000001</v>
      </c>
      <c r="S520">
        <v>782.48965214845805</v>
      </c>
    </row>
    <row r="521" spans="1:19" ht="15" x14ac:dyDescent="0.25">
      <c r="A521" t="s">
        <v>699</v>
      </c>
      <c r="B521">
        <v>1070.126657</v>
      </c>
      <c r="C521">
        <v>205.73669799999999</v>
      </c>
      <c r="D521">
        <v>4.7949070000000003</v>
      </c>
      <c r="E521">
        <v>32</v>
      </c>
      <c r="F521">
        <v>62.433833999999997</v>
      </c>
      <c r="G521">
        <v>0</v>
      </c>
      <c r="H521">
        <v>1</v>
      </c>
      <c r="I521">
        <v>14.989995</v>
      </c>
      <c r="J521">
        <v>10.548431000000001</v>
      </c>
      <c r="K521">
        <v>7.4446959460726196</v>
      </c>
      <c r="L521">
        <v>1.3933999742000001</v>
      </c>
      <c r="M521">
        <v>9.2992000000000008</v>
      </c>
      <c r="N521">
        <v>46.038709191599999</v>
      </c>
      <c r="O521">
        <v>0</v>
      </c>
      <c r="P521">
        <v>2.3643000000000001</v>
      </c>
      <c r="Q521">
        <v>48.000961988999997</v>
      </c>
      <c r="R521">
        <v>49.793868535500003</v>
      </c>
      <c r="S521">
        <v>1234.4617926363701</v>
      </c>
    </row>
    <row r="522" spans="1:19" ht="15" x14ac:dyDescent="0.25">
      <c r="A522" t="s">
        <v>700</v>
      </c>
      <c r="B522">
        <v>605.56555700000001</v>
      </c>
      <c r="C522">
        <v>118.095849</v>
      </c>
      <c r="D522">
        <v>0.99999899999999997</v>
      </c>
      <c r="E522">
        <v>16.999998999999999</v>
      </c>
      <c r="F522">
        <v>38.419756</v>
      </c>
      <c r="G522">
        <v>2</v>
      </c>
      <c r="H522">
        <v>0</v>
      </c>
      <c r="I522">
        <v>7</v>
      </c>
      <c r="J522">
        <v>7</v>
      </c>
      <c r="K522">
        <v>4.3028154134659502</v>
      </c>
      <c r="L522">
        <v>0.29059970940000002</v>
      </c>
      <c r="M522">
        <v>4.9401997093999999</v>
      </c>
      <c r="N522">
        <v>28.3307280744</v>
      </c>
      <c r="O522">
        <v>3.5432000000000001</v>
      </c>
      <c r="P522">
        <v>0</v>
      </c>
      <c r="Q522">
        <v>22.415400000000002</v>
      </c>
      <c r="R522">
        <v>33.043500000000002</v>
      </c>
      <c r="S522">
        <v>702.43199990666596</v>
      </c>
    </row>
    <row r="523" spans="1:19" ht="15" x14ac:dyDescent="0.25">
      <c r="A523" t="s">
        <v>701</v>
      </c>
      <c r="B523">
        <v>510.044847</v>
      </c>
      <c r="C523">
        <v>147.97891300000001</v>
      </c>
      <c r="D523">
        <v>2.5196580000000002</v>
      </c>
      <c r="E523">
        <v>8.3596950000000003</v>
      </c>
      <c r="F523">
        <v>50.952109999999998</v>
      </c>
      <c r="G523">
        <v>2.246623</v>
      </c>
      <c r="H523">
        <v>1</v>
      </c>
      <c r="I523">
        <v>3</v>
      </c>
      <c r="J523">
        <v>5.8134740000000003</v>
      </c>
      <c r="K523">
        <v>8.1268560476109695</v>
      </c>
      <c r="L523">
        <v>0.73221261479999999</v>
      </c>
      <c r="M523">
        <v>2.429327367</v>
      </c>
      <c r="N523">
        <v>37.572085913999999</v>
      </c>
      <c r="O523">
        <v>3.9801173068</v>
      </c>
      <c r="P523">
        <v>2.3643000000000001</v>
      </c>
      <c r="Q523">
        <v>9.6066000000000003</v>
      </c>
      <c r="R523">
        <v>27.442504017000001</v>
      </c>
      <c r="S523">
        <v>602.29885026721104</v>
      </c>
    </row>
    <row r="524" spans="1:19" ht="15" x14ac:dyDescent="0.25">
      <c r="A524" t="s">
        <v>702</v>
      </c>
      <c r="B524">
        <v>653.51973699999996</v>
      </c>
      <c r="C524">
        <v>54.172882000000001</v>
      </c>
      <c r="D524">
        <v>0</v>
      </c>
      <c r="E524">
        <v>14</v>
      </c>
      <c r="F524">
        <v>41.616776999999999</v>
      </c>
      <c r="G524">
        <v>1</v>
      </c>
      <c r="H524">
        <v>0.938191</v>
      </c>
      <c r="I524">
        <v>4</v>
      </c>
      <c r="J524">
        <v>3</v>
      </c>
      <c r="K524">
        <v>0.84144994866317002</v>
      </c>
      <c r="L524">
        <v>0</v>
      </c>
      <c r="M524">
        <v>4.0683999999999996</v>
      </c>
      <c r="N524">
        <v>30.6882113598</v>
      </c>
      <c r="O524">
        <v>1.7716000000000001</v>
      </c>
      <c r="P524">
        <v>2.2181649813000002</v>
      </c>
      <c r="Q524">
        <v>12.8088</v>
      </c>
      <c r="R524">
        <v>14.1615</v>
      </c>
      <c r="S524">
        <v>720.07786328976294</v>
      </c>
    </row>
    <row r="525" spans="1:19" ht="15" x14ac:dyDescent="0.25">
      <c r="A525" t="s">
        <v>703</v>
      </c>
      <c r="B525">
        <v>681.38562499999898</v>
      </c>
      <c r="C525">
        <v>265.81755399999997</v>
      </c>
      <c r="D525">
        <v>0</v>
      </c>
      <c r="E525">
        <v>19</v>
      </c>
      <c r="F525">
        <v>61.844262999999998</v>
      </c>
      <c r="G525">
        <v>7</v>
      </c>
      <c r="H525">
        <v>0</v>
      </c>
      <c r="I525">
        <v>6</v>
      </c>
      <c r="J525">
        <v>9.1665399999999995</v>
      </c>
      <c r="K525">
        <v>19.3737418987029</v>
      </c>
      <c r="L525">
        <v>0</v>
      </c>
      <c r="M525">
        <v>5.5213999999999999</v>
      </c>
      <c r="N525">
        <v>45.603959536200001</v>
      </c>
      <c r="O525">
        <v>12.401199999999999</v>
      </c>
      <c r="P525">
        <v>0</v>
      </c>
      <c r="Q525">
        <v>19.213200000000001</v>
      </c>
      <c r="R525">
        <v>43.270652069999997</v>
      </c>
      <c r="S525">
        <v>826.76977850490198</v>
      </c>
    </row>
    <row r="526" spans="1:19" ht="15" x14ac:dyDescent="0.25">
      <c r="A526" t="s">
        <v>704</v>
      </c>
      <c r="B526">
        <v>504.67379599999998</v>
      </c>
      <c r="C526">
        <v>149.99937499999999</v>
      </c>
      <c r="D526">
        <v>0</v>
      </c>
      <c r="E526">
        <v>4.6893149999999997</v>
      </c>
      <c r="F526">
        <v>62.453296000000002</v>
      </c>
      <c r="G526">
        <v>8.3291540000000008</v>
      </c>
      <c r="H526">
        <v>0</v>
      </c>
      <c r="I526">
        <v>4</v>
      </c>
      <c r="J526">
        <v>5.88</v>
      </c>
      <c r="K526">
        <v>8.4797381546128197</v>
      </c>
      <c r="L526">
        <v>0</v>
      </c>
      <c r="M526">
        <v>1.362714939</v>
      </c>
      <c r="N526">
        <v>46.053060470399998</v>
      </c>
      <c r="O526">
        <v>14.755929226399999</v>
      </c>
      <c r="P526">
        <v>0</v>
      </c>
      <c r="Q526">
        <v>12.8088</v>
      </c>
      <c r="R526">
        <v>27.756540000000001</v>
      </c>
      <c r="S526">
        <v>615.89057879041297</v>
      </c>
    </row>
    <row r="527" spans="1:19" ht="15" x14ac:dyDescent="0.25">
      <c r="A527" t="s">
        <v>705</v>
      </c>
      <c r="B527">
        <v>404.02938</v>
      </c>
      <c r="C527">
        <v>46.802768999999998</v>
      </c>
      <c r="D527">
        <v>0</v>
      </c>
      <c r="E527">
        <v>7</v>
      </c>
      <c r="F527">
        <v>19.376401999999999</v>
      </c>
      <c r="G527">
        <v>0.94372900000000004</v>
      </c>
      <c r="H527">
        <v>0</v>
      </c>
      <c r="I527">
        <v>1.9362710000000001</v>
      </c>
      <c r="J527">
        <v>2.8672309999999999</v>
      </c>
      <c r="K527">
        <v>1.0372432311051001</v>
      </c>
      <c r="L527">
        <v>0</v>
      </c>
      <c r="M527">
        <v>2.0341999999999998</v>
      </c>
      <c r="N527">
        <v>14.288158834800001</v>
      </c>
      <c r="O527">
        <v>1.6719102964000001</v>
      </c>
      <c r="P527">
        <v>0</v>
      </c>
      <c r="Q527">
        <v>6.2003269962000003</v>
      </c>
      <c r="R527">
        <v>13.534763935499999</v>
      </c>
      <c r="S527">
        <v>442.795983294005</v>
      </c>
    </row>
    <row r="528" spans="1:19" ht="15" x14ac:dyDescent="0.25">
      <c r="A528" t="s">
        <v>706</v>
      </c>
      <c r="B528">
        <v>1778.5909380000001</v>
      </c>
      <c r="C528">
        <v>1445.282414</v>
      </c>
      <c r="D528">
        <v>9.0460560000000001</v>
      </c>
      <c r="E528">
        <v>42.191228000000002</v>
      </c>
      <c r="F528">
        <v>189.460995</v>
      </c>
      <c r="G528">
        <v>12.171155000000001</v>
      </c>
      <c r="H528">
        <v>0.53</v>
      </c>
      <c r="I528">
        <v>10.459301999999999</v>
      </c>
      <c r="J528">
        <v>32.930812000000003</v>
      </c>
      <c r="K528">
        <v>219.19690402464801</v>
      </c>
      <c r="L528">
        <v>2.6287838736000002</v>
      </c>
      <c r="M528">
        <v>12.260770856800001</v>
      </c>
      <c r="N528">
        <v>139.708537713</v>
      </c>
      <c r="O528">
        <v>21.562418198</v>
      </c>
      <c r="P528">
        <v>1.2530790000000001</v>
      </c>
      <c r="Q528">
        <v>33.4927768644</v>
      </c>
      <c r="R528">
        <v>155.44989804599999</v>
      </c>
      <c r="S528">
        <v>2364.1441065764502</v>
      </c>
    </row>
    <row r="529" spans="1:19" ht="15" x14ac:dyDescent="0.25">
      <c r="A529" t="s">
        <v>707</v>
      </c>
      <c r="B529">
        <v>1215.41545</v>
      </c>
      <c r="C529">
        <v>554.484782</v>
      </c>
      <c r="D529">
        <v>2.9360469999999999</v>
      </c>
      <c r="E529">
        <v>43.670520000000003</v>
      </c>
      <c r="F529">
        <v>106.994658</v>
      </c>
      <c r="G529">
        <v>8.5972740000000005</v>
      </c>
      <c r="H529">
        <v>0</v>
      </c>
      <c r="I529">
        <v>6</v>
      </c>
      <c r="J529">
        <v>31.974827999999999</v>
      </c>
      <c r="K529">
        <v>48.395340315649001</v>
      </c>
      <c r="L529">
        <v>0.85321525819999999</v>
      </c>
      <c r="M529">
        <v>12.690653112</v>
      </c>
      <c r="N529">
        <v>78.897860809199997</v>
      </c>
      <c r="O529">
        <v>15.2309306184</v>
      </c>
      <c r="P529">
        <v>0</v>
      </c>
      <c r="Q529">
        <v>19.213200000000001</v>
      </c>
      <c r="R529">
        <v>150.93717557400001</v>
      </c>
      <c r="S529">
        <v>1541.6338256874501</v>
      </c>
    </row>
    <row r="530" spans="1:19" ht="15" x14ac:dyDescent="0.25">
      <c r="A530" t="s">
        <v>708</v>
      </c>
      <c r="B530">
        <v>5740.5278719999997</v>
      </c>
      <c r="C530">
        <v>1082.3719759999999</v>
      </c>
      <c r="D530">
        <v>47.907442000000003</v>
      </c>
      <c r="E530">
        <v>50.180233999999999</v>
      </c>
      <c r="F530">
        <v>550.40193999999997</v>
      </c>
      <c r="G530">
        <v>27.802325</v>
      </c>
      <c r="H530">
        <v>7</v>
      </c>
      <c r="I530">
        <v>31.599069</v>
      </c>
      <c r="J530">
        <v>88.614596000000006</v>
      </c>
      <c r="K530">
        <v>38.648162119827397</v>
      </c>
      <c r="L530">
        <v>13.921902645199999</v>
      </c>
      <c r="M530">
        <v>14.5823760004</v>
      </c>
      <c r="N530">
        <v>405.86639055599699</v>
      </c>
      <c r="O530">
        <v>49.254598970000004</v>
      </c>
      <c r="P530">
        <v>16.5501</v>
      </c>
      <c r="Q530">
        <v>101.1865387518</v>
      </c>
      <c r="R530">
        <v>418.30520041800003</v>
      </c>
      <c r="S530">
        <v>6798.8431414612296</v>
      </c>
    </row>
    <row r="531" spans="1:19" ht="15" x14ac:dyDescent="0.25">
      <c r="A531" t="s">
        <v>709</v>
      </c>
      <c r="B531">
        <v>3195.744091</v>
      </c>
      <c r="C531">
        <v>690.54965900000002</v>
      </c>
      <c r="D531">
        <v>32.990211000000002</v>
      </c>
      <c r="E531">
        <v>29.221382999999999</v>
      </c>
      <c r="F531">
        <v>240.53337500000001</v>
      </c>
      <c r="G531">
        <v>12.558265</v>
      </c>
      <c r="H531">
        <v>3</v>
      </c>
      <c r="I531">
        <v>22.563210000000002</v>
      </c>
      <c r="J531">
        <v>52.148560000000003</v>
      </c>
      <c r="K531">
        <v>28.152409167161998</v>
      </c>
      <c r="L531">
        <v>9.5869553165999992</v>
      </c>
      <c r="M531">
        <v>8.4917338998000105</v>
      </c>
      <c r="N531">
        <v>177.36931072499999</v>
      </c>
      <c r="O531">
        <v>22.248222274</v>
      </c>
      <c r="P531">
        <v>7.0929000000000002</v>
      </c>
      <c r="Q531">
        <v>72.251911062000005</v>
      </c>
      <c r="R531">
        <v>246.16727748</v>
      </c>
      <c r="S531">
        <v>3767.1048109245598</v>
      </c>
    </row>
    <row r="532" spans="1:19" ht="15" x14ac:dyDescent="0.25">
      <c r="A532" t="s">
        <v>710</v>
      </c>
      <c r="B532">
        <v>2767.3799210000002</v>
      </c>
      <c r="C532">
        <v>1087.685264</v>
      </c>
      <c r="D532">
        <v>9.0112989999999993</v>
      </c>
      <c r="E532">
        <v>74.403953999999999</v>
      </c>
      <c r="F532">
        <v>321.64482299999997</v>
      </c>
      <c r="G532">
        <v>5.3276830000000004</v>
      </c>
      <c r="H532">
        <v>2</v>
      </c>
      <c r="I532">
        <v>17.344633000000002</v>
      </c>
      <c r="J532">
        <v>37.951976999999999</v>
      </c>
      <c r="K532">
        <v>79.389136122494904</v>
      </c>
      <c r="L532">
        <v>2.6186834894</v>
      </c>
      <c r="M532">
        <v>21.621789032399999</v>
      </c>
      <c r="N532">
        <v>237.18089248020101</v>
      </c>
      <c r="O532">
        <v>9.4385232028000008</v>
      </c>
      <c r="P532">
        <v>4.7286000000000001</v>
      </c>
      <c r="Q532">
        <v>55.540983792600002</v>
      </c>
      <c r="R532">
        <v>179.1523074285</v>
      </c>
      <c r="S532">
        <v>3357.0508365483902</v>
      </c>
    </row>
    <row r="533" spans="1:19" ht="15" x14ac:dyDescent="0.25">
      <c r="A533" t="s">
        <v>711</v>
      </c>
      <c r="B533">
        <v>1824.535527</v>
      </c>
      <c r="C533">
        <v>788.92768100000001</v>
      </c>
      <c r="D533">
        <v>11.609726999999999</v>
      </c>
      <c r="E533">
        <v>31.013072000000001</v>
      </c>
      <c r="F533">
        <v>157.894732</v>
      </c>
      <c r="G533">
        <v>11.537862000000001</v>
      </c>
      <c r="H533">
        <v>1</v>
      </c>
      <c r="I533">
        <v>5</v>
      </c>
      <c r="J533">
        <v>23.991444999999999</v>
      </c>
      <c r="K533">
        <v>63.646951183234698</v>
      </c>
      <c r="L533">
        <v>3.3737866662</v>
      </c>
      <c r="M533">
        <v>9.0123987232000093</v>
      </c>
      <c r="N533">
        <v>116.4315753768</v>
      </c>
      <c r="O533">
        <v>20.440476319199998</v>
      </c>
      <c r="P533">
        <v>2.3643000000000001</v>
      </c>
      <c r="Q533">
        <v>16.010999999999999</v>
      </c>
      <c r="R533">
        <v>113.2516161225</v>
      </c>
      <c r="S533">
        <v>2169.0676313911299</v>
      </c>
    </row>
    <row r="534" spans="1:19" ht="15" x14ac:dyDescent="0.25">
      <c r="A534" t="s">
        <v>712</v>
      </c>
      <c r="B534">
        <v>1615.9543610000001</v>
      </c>
      <c r="C534">
        <v>793.34842900000103</v>
      </c>
      <c r="D534">
        <v>0</v>
      </c>
      <c r="E534">
        <v>39.361581999999999</v>
      </c>
      <c r="F534">
        <v>137.39027400000001</v>
      </c>
      <c r="G534">
        <v>10.217328999999999</v>
      </c>
      <c r="H534">
        <v>0</v>
      </c>
      <c r="I534">
        <v>16</v>
      </c>
      <c r="J534">
        <v>33.396453000000001</v>
      </c>
      <c r="K534">
        <v>73.202433545844997</v>
      </c>
      <c r="L534">
        <v>0</v>
      </c>
      <c r="M534">
        <v>11.4384757292</v>
      </c>
      <c r="N534">
        <v>101.3115880476</v>
      </c>
      <c r="O534">
        <v>18.101020056399999</v>
      </c>
      <c r="P534">
        <v>0</v>
      </c>
      <c r="Q534">
        <v>51.235199999999999</v>
      </c>
      <c r="R534">
        <v>157.6479563865</v>
      </c>
      <c r="S534">
        <v>2028.8910347655401</v>
      </c>
    </row>
    <row r="535" spans="1:19" ht="15" x14ac:dyDescent="0.25">
      <c r="A535" t="s">
        <v>713</v>
      </c>
      <c r="B535">
        <v>1640.453188</v>
      </c>
      <c r="C535">
        <v>562.34177599999998</v>
      </c>
      <c r="D535">
        <v>1.714286</v>
      </c>
      <c r="E535">
        <v>17</v>
      </c>
      <c r="F535">
        <v>149.45142799999999</v>
      </c>
      <c r="G535">
        <v>4.2914279999999998</v>
      </c>
      <c r="H535">
        <v>0</v>
      </c>
      <c r="I535">
        <v>11.965237</v>
      </c>
      <c r="J535">
        <v>17.234286000000001</v>
      </c>
      <c r="K535">
        <v>35.575388124972598</v>
      </c>
      <c r="L535">
        <v>0.49817151160000001</v>
      </c>
      <c r="M535">
        <v>4.9401999999999999</v>
      </c>
      <c r="N535">
        <v>110.2054830072</v>
      </c>
      <c r="O535">
        <v>7.6026938448000001</v>
      </c>
      <c r="P535">
        <v>0</v>
      </c>
      <c r="Q535">
        <v>38.315081921400001</v>
      </c>
      <c r="R535">
        <v>81.354447062999995</v>
      </c>
      <c r="S535">
        <v>1918.94465347297</v>
      </c>
    </row>
    <row r="536" spans="1:19" ht="15" x14ac:dyDescent="0.25">
      <c r="A536" t="s">
        <v>714</v>
      </c>
      <c r="B536">
        <v>880.84760600000095</v>
      </c>
      <c r="C536">
        <v>467.06312800000001</v>
      </c>
      <c r="D536">
        <v>0.85017299999999996</v>
      </c>
      <c r="E536">
        <v>23.335294000000001</v>
      </c>
      <c r="F536">
        <v>68.599148</v>
      </c>
      <c r="G536">
        <v>7.563218</v>
      </c>
      <c r="H536">
        <v>0</v>
      </c>
      <c r="I536">
        <v>5</v>
      </c>
      <c r="J536">
        <v>14.411768</v>
      </c>
      <c r="K536">
        <v>46.119412440239898</v>
      </c>
      <c r="L536">
        <v>0.24706027380000001</v>
      </c>
      <c r="M536">
        <v>6.7812364364000004</v>
      </c>
      <c r="N536">
        <v>50.585011735199998</v>
      </c>
      <c r="O536">
        <v>13.3989970088</v>
      </c>
      <c r="P536">
        <v>0</v>
      </c>
      <c r="Q536">
        <v>16.010999999999999</v>
      </c>
      <c r="R536">
        <v>68.030750843999996</v>
      </c>
      <c r="S536">
        <v>1082.0210747384399</v>
      </c>
    </row>
    <row r="537" spans="1:19" ht="15" x14ac:dyDescent="0.25">
      <c r="A537" t="s">
        <v>715</v>
      </c>
      <c r="B537">
        <v>4181.0451730000004</v>
      </c>
      <c r="C537">
        <v>1872.736735</v>
      </c>
      <c r="D537">
        <v>23.499172000000002</v>
      </c>
      <c r="E537">
        <v>54.311580999999997</v>
      </c>
      <c r="F537">
        <v>335.10851600000001</v>
      </c>
      <c r="G537">
        <v>16.770685</v>
      </c>
      <c r="H537">
        <v>3.4464709999999998</v>
      </c>
      <c r="I537">
        <v>18.465481</v>
      </c>
      <c r="J537">
        <v>69.047315999999995</v>
      </c>
      <c r="K537">
        <v>156.78348314541901</v>
      </c>
      <c r="L537">
        <v>6.8288593832000002</v>
      </c>
      <c r="M537">
        <v>15.782945438600001</v>
      </c>
      <c r="N537">
        <v>247.109019698401</v>
      </c>
      <c r="O537">
        <v>29.710945546000001</v>
      </c>
      <c r="P537">
        <v>8.1484913852999998</v>
      </c>
      <c r="Q537">
        <v>59.1301632582</v>
      </c>
      <c r="R537">
        <v>325.93785517800001</v>
      </c>
      <c r="S537">
        <v>5030.4769360331202</v>
      </c>
    </row>
    <row r="538" spans="1:19" ht="15" x14ac:dyDescent="0.25">
      <c r="A538" t="s">
        <v>716</v>
      </c>
      <c r="B538">
        <v>5793.7876050000004</v>
      </c>
      <c r="C538">
        <v>2823.1140420000002</v>
      </c>
      <c r="D538">
        <v>64.926169999999999</v>
      </c>
      <c r="E538">
        <v>54.606622000000002</v>
      </c>
      <c r="F538">
        <v>537.61716899999999</v>
      </c>
      <c r="G538">
        <v>30.505776000000001</v>
      </c>
      <c r="H538">
        <v>4.1889399999999997</v>
      </c>
      <c r="I538">
        <v>43.237270000000002</v>
      </c>
      <c r="J538">
        <v>122.311592</v>
      </c>
      <c r="K538">
        <v>259.533082585638</v>
      </c>
      <c r="L538">
        <v>18.867545002</v>
      </c>
      <c r="M538">
        <v>15.868684353200001</v>
      </c>
      <c r="N538">
        <v>396.43890042059701</v>
      </c>
      <c r="O538">
        <v>54.0440327616</v>
      </c>
      <c r="P538">
        <v>9.9039108420000002</v>
      </c>
      <c r="Q538">
        <v>138.45438599400001</v>
      </c>
      <c r="R538">
        <v>577.37187003600104</v>
      </c>
      <c r="S538">
        <v>7264.2700169950303</v>
      </c>
    </row>
    <row r="539" spans="1:19" ht="15" x14ac:dyDescent="0.25">
      <c r="A539" t="s">
        <v>717</v>
      </c>
      <c r="B539">
        <v>1220.6792350000001</v>
      </c>
      <c r="C539">
        <v>615.60051499999997</v>
      </c>
      <c r="D539">
        <v>5.5151440000000003</v>
      </c>
      <c r="E539">
        <v>25.693639000000001</v>
      </c>
      <c r="F539">
        <v>121.526704</v>
      </c>
      <c r="G539">
        <v>5.5028899999999998</v>
      </c>
      <c r="H539">
        <v>1</v>
      </c>
      <c r="I539">
        <v>6</v>
      </c>
      <c r="J539">
        <v>28.292058000000001</v>
      </c>
      <c r="K539">
        <v>58.165518156604698</v>
      </c>
      <c r="L539">
        <v>1.6027008464000001</v>
      </c>
      <c r="M539">
        <v>7.4665714934</v>
      </c>
      <c r="N539">
        <v>89.613791529599894</v>
      </c>
      <c r="O539">
        <v>9.7489199240000008</v>
      </c>
      <c r="P539">
        <v>2.3643000000000001</v>
      </c>
      <c r="Q539">
        <v>19.213200000000001</v>
      </c>
      <c r="R539">
        <v>133.55265978899999</v>
      </c>
      <c r="S539">
        <v>1542.4068967390101</v>
      </c>
    </row>
    <row r="540" spans="1:19" ht="15" x14ac:dyDescent="0.25">
      <c r="A540" t="s">
        <v>718</v>
      </c>
      <c r="B540">
        <v>1206.397115</v>
      </c>
      <c r="C540">
        <v>356.36607900000001</v>
      </c>
      <c r="D540">
        <v>1.5847960000000001</v>
      </c>
      <c r="E540">
        <v>33.026893000000001</v>
      </c>
      <c r="F540">
        <v>117.694444</v>
      </c>
      <c r="G540">
        <v>6.5</v>
      </c>
      <c r="H540">
        <v>0</v>
      </c>
      <c r="I540">
        <v>3</v>
      </c>
      <c r="J540">
        <v>11.338304000000001</v>
      </c>
      <c r="K540">
        <v>19.556260333594398</v>
      </c>
      <c r="L540">
        <v>0.46054171760000001</v>
      </c>
      <c r="M540">
        <v>9.5976151057999992</v>
      </c>
      <c r="N540">
        <v>86.787883005599895</v>
      </c>
      <c r="O540">
        <v>11.5154</v>
      </c>
      <c r="P540">
        <v>0</v>
      </c>
      <c r="Q540">
        <v>9.6066000000000003</v>
      </c>
      <c r="R540">
        <v>53.522464032000002</v>
      </c>
      <c r="S540">
        <v>1397.4438791946</v>
      </c>
    </row>
    <row r="541" spans="1:19" ht="15" x14ac:dyDescent="0.25">
      <c r="A541" t="s">
        <v>719</v>
      </c>
      <c r="B541">
        <v>1882.216727</v>
      </c>
      <c r="C541">
        <v>897.07494199999996</v>
      </c>
      <c r="D541">
        <v>61.505850000000002</v>
      </c>
      <c r="E541">
        <v>17.888556999999999</v>
      </c>
      <c r="F541">
        <v>194.756699</v>
      </c>
      <c r="G541">
        <v>18.119768000000001</v>
      </c>
      <c r="H541">
        <v>0</v>
      </c>
      <c r="I541">
        <v>9.0701750000000008</v>
      </c>
      <c r="J541">
        <v>45.153565999999998</v>
      </c>
      <c r="K541">
        <v>80.048705121891601</v>
      </c>
      <c r="L541">
        <v>17.873600010000001</v>
      </c>
      <c r="M541">
        <v>5.1984146642000004</v>
      </c>
      <c r="N541">
        <v>143.61358984259999</v>
      </c>
      <c r="O541">
        <v>32.100980988800004</v>
      </c>
      <c r="P541">
        <v>0</v>
      </c>
      <c r="Q541">
        <v>29.044514384999999</v>
      </c>
      <c r="R541">
        <v>213.14740830299999</v>
      </c>
      <c r="S541">
        <v>2403.2439403154899</v>
      </c>
    </row>
    <row r="542" spans="1:19" ht="15" x14ac:dyDescent="0.25">
      <c r="A542" t="s">
        <v>720</v>
      </c>
      <c r="B542">
        <v>2678.293991</v>
      </c>
      <c r="C542">
        <v>662.77491099999997</v>
      </c>
      <c r="D542">
        <v>51.469693999999997</v>
      </c>
      <c r="E542">
        <v>28.308138</v>
      </c>
      <c r="F542">
        <v>218.55734100000001</v>
      </c>
      <c r="G542">
        <v>14.450291999999999</v>
      </c>
      <c r="H542">
        <v>2</v>
      </c>
      <c r="I542">
        <v>11</v>
      </c>
      <c r="J542">
        <v>45.404401</v>
      </c>
      <c r="K542">
        <v>30.823924128596499</v>
      </c>
      <c r="L542">
        <v>14.9570930764</v>
      </c>
      <c r="M542">
        <v>8.2263449027999993</v>
      </c>
      <c r="N542">
        <v>161.16418325340001</v>
      </c>
      <c r="O542">
        <v>25.600137307200001</v>
      </c>
      <c r="P542">
        <v>4.7286000000000001</v>
      </c>
      <c r="Q542">
        <v>35.224200000000003</v>
      </c>
      <c r="R542">
        <v>214.3314749205</v>
      </c>
      <c r="S542">
        <v>3173.3499485889001</v>
      </c>
    </row>
    <row r="543" spans="1:19" ht="15" x14ac:dyDescent="0.25">
      <c r="A543" t="s">
        <v>721</v>
      </c>
      <c r="B543">
        <v>1380.933401</v>
      </c>
      <c r="C543">
        <v>746.71364500000095</v>
      </c>
      <c r="D543">
        <v>16.836914</v>
      </c>
      <c r="E543">
        <v>28.178744999999999</v>
      </c>
      <c r="F543">
        <v>209.86598900000001</v>
      </c>
      <c r="G543">
        <v>2.4310130000000001</v>
      </c>
      <c r="H543">
        <v>1</v>
      </c>
      <c r="I543">
        <v>8</v>
      </c>
      <c r="J543">
        <v>25.348649999999999</v>
      </c>
      <c r="K543">
        <v>74.6946156898277</v>
      </c>
      <c r="L543">
        <v>4.8928072083999998</v>
      </c>
      <c r="M543">
        <v>8.1887432970000091</v>
      </c>
      <c r="N543">
        <v>154.7551802886</v>
      </c>
      <c r="O543">
        <v>4.3067826307999999</v>
      </c>
      <c r="P543">
        <v>2.3643000000000001</v>
      </c>
      <c r="Q543">
        <v>25.617599999999999</v>
      </c>
      <c r="R543">
        <v>119.65830232499999</v>
      </c>
      <c r="S543">
        <v>1775.41173243963</v>
      </c>
    </row>
    <row r="544" spans="1:19" ht="15" x14ac:dyDescent="0.25">
      <c r="A544" t="s">
        <v>722</v>
      </c>
      <c r="B544">
        <v>1186.120999</v>
      </c>
      <c r="C544">
        <v>416.54156599999999</v>
      </c>
      <c r="D544">
        <v>0</v>
      </c>
      <c r="E544">
        <v>22.538032999999999</v>
      </c>
      <c r="F544">
        <v>133.070189</v>
      </c>
      <c r="G544">
        <v>0.51666699999999999</v>
      </c>
      <c r="H544">
        <v>1</v>
      </c>
      <c r="I544">
        <v>3.4636870000000002</v>
      </c>
      <c r="J544">
        <v>15.416667</v>
      </c>
      <c r="K544">
        <v>26.624575688619998</v>
      </c>
      <c r="L544">
        <v>0</v>
      </c>
      <c r="M544">
        <v>6.5495523897999997</v>
      </c>
      <c r="N544">
        <v>98.125957368599799</v>
      </c>
      <c r="O544">
        <v>0.91532725719999997</v>
      </c>
      <c r="P544">
        <v>2.3643000000000001</v>
      </c>
      <c r="Q544">
        <v>11.091418511400001</v>
      </c>
      <c r="R544">
        <v>72.774376573500007</v>
      </c>
      <c r="S544">
        <v>1404.56650678912</v>
      </c>
    </row>
    <row r="545" spans="1:19" ht="15" x14ac:dyDescent="0.25">
      <c r="A545" t="s">
        <v>723</v>
      </c>
      <c r="B545">
        <v>3805.5299149999901</v>
      </c>
      <c r="C545">
        <v>764.898055</v>
      </c>
      <c r="D545">
        <v>23.449120000000001</v>
      </c>
      <c r="E545">
        <v>54.626958000000002</v>
      </c>
      <c r="F545">
        <v>410.74700899999999</v>
      </c>
      <c r="G545">
        <v>15.432584</v>
      </c>
      <c r="H545">
        <v>5</v>
      </c>
      <c r="I545">
        <v>22.011236</v>
      </c>
      <c r="J545">
        <v>71.591415999999995</v>
      </c>
      <c r="K545">
        <v>29.0280959708934</v>
      </c>
      <c r="L545">
        <v>6.8143142719999998</v>
      </c>
      <c r="M545">
        <v>15.8745939948</v>
      </c>
      <c r="N545">
        <v>302.88484443660002</v>
      </c>
      <c r="O545">
        <v>27.340365814399998</v>
      </c>
      <c r="P545">
        <v>11.8215</v>
      </c>
      <c r="Q545">
        <v>70.484379919199995</v>
      </c>
      <c r="R545">
        <v>337.94727922800001</v>
      </c>
      <c r="S545">
        <v>4607.7252886358901</v>
      </c>
    </row>
    <row r="546" spans="1:19" ht="15" x14ac:dyDescent="0.25">
      <c r="A546" t="s">
        <v>724</v>
      </c>
      <c r="B546">
        <v>4445.568886</v>
      </c>
      <c r="C546">
        <v>320.67594700000001</v>
      </c>
      <c r="D546">
        <v>63.457203999999997</v>
      </c>
      <c r="E546">
        <v>41.087209000000001</v>
      </c>
      <c r="F546">
        <v>420.10573399999998</v>
      </c>
      <c r="G546">
        <v>28.511682</v>
      </c>
      <c r="H546">
        <v>1</v>
      </c>
      <c r="I546">
        <v>31.677235</v>
      </c>
      <c r="J546">
        <v>66.896345999999994</v>
      </c>
      <c r="K546">
        <v>4.4981789624308197</v>
      </c>
      <c r="L546">
        <v>18.440663482400002</v>
      </c>
      <c r="M546">
        <v>11.9399429354</v>
      </c>
      <c r="N546">
        <v>309.78596825160002</v>
      </c>
      <c r="O546">
        <v>50.511295831200002</v>
      </c>
      <c r="P546">
        <v>2.3643000000000001</v>
      </c>
      <c r="Q546">
        <v>101.436841917</v>
      </c>
      <c r="R546">
        <v>315.78420129300002</v>
      </c>
      <c r="S546">
        <v>5260.3302786730301</v>
      </c>
    </row>
    <row r="547" spans="1:19" ht="15" x14ac:dyDescent="0.25">
      <c r="A547" t="s">
        <v>725</v>
      </c>
      <c r="B547">
        <v>719.229375</v>
      </c>
      <c r="C547">
        <v>163.949151</v>
      </c>
      <c r="D547">
        <v>0</v>
      </c>
      <c r="E547">
        <v>15.621468999999999</v>
      </c>
      <c r="F547">
        <v>86.316383000000002</v>
      </c>
      <c r="G547">
        <v>4</v>
      </c>
      <c r="H547">
        <v>3</v>
      </c>
      <c r="I547">
        <v>7.9774010000000004</v>
      </c>
      <c r="J547">
        <v>8</v>
      </c>
      <c r="K547">
        <v>7.02309121166663</v>
      </c>
      <c r="L547">
        <v>0</v>
      </c>
      <c r="M547">
        <v>4.5395988913999998</v>
      </c>
      <c r="N547">
        <v>63.649700824200103</v>
      </c>
      <c r="O547">
        <v>7.0864000000000003</v>
      </c>
      <c r="P547">
        <v>7.0929000000000002</v>
      </c>
      <c r="Q547">
        <v>25.5452334822</v>
      </c>
      <c r="R547">
        <v>37.764000000000003</v>
      </c>
      <c r="S547">
        <v>871.93029940946701</v>
      </c>
    </row>
    <row r="548" spans="1:19" ht="15" x14ac:dyDescent="0.25">
      <c r="A548" t="s">
        <v>726</v>
      </c>
      <c r="B548">
        <v>3293.2982059999999</v>
      </c>
      <c r="C548">
        <v>544.55827899999997</v>
      </c>
      <c r="D548">
        <v>29.139434000000001</v>
      </c>
      <c r="E548">
        <v>53.349192000000002</v>
      </c>
      <c r="F548">
        <v>302.96706699999999</v>
      </c>
      <c r="G548">
        <v>27.512326999999999</v>
      </c>
      <c r="H548">
        <v>0</v>
      </c>
      <c r="I548">
        <v>20.484577999999999</v>
      </c>
      <c r="J548">
        <v>54.210023</v>
      </c>
      <c r="K548">
        <v>16.972994411252799</v>
      </c>
      <c r="L548">
        <v>8.4679195204000095</v>
      </c>
      <c r="M548">
        <v>15.503275195200001</v>
      </c>
      <c r="N548">
        <v>223.40791520580001</v>
      </c>
      <c r="O548">
        <v>48.740838513200003</v>
      </c>
      <c r="P548">
        <v>0</v>
      </c>
      <c r="Q548">
        <v>65.595715671600004</v>
      </c>
      <c r="R548">
        <v>255.89841357149999</v>
      </c>
      <c r="S548">
        <v>3927.8852780889601</v>
      </c>
    </row>
    <row r="549" spans="1:19" ht="15" x14ac:dyDescent="0.25">
      <c r="A549" t="s">
        <v>727</v>
      </c>
      <c r="B549">
        <v>2848.971505</v>
      </c>
      <c r="C549">
        <v>261.81494700000002</v>
      </c>
      <c r="D549">
        <v>15.49498</v>
      </c>
      <c r="E549">
        <v>10.846819999999999</v>
      </c>
      <c r="F549">
        <v>148.65895900000001</v>
      </c>
      <c r="G549">
        <v>12.34393</v>
      </c>
      <c r="H549">
        <v>3</v>
      </c>
      <c r="I549">
        <v>9</v>
      </c>
      <c r="J549">
        <v>50.800576999999997</v>
      </c>
      <c r="K549">
        <v>4.7417540853784503</v>
      </c>
      <c r="L549">
        <v>4.5028411879999997</v>
      </c>
      <c r="M549">
        <v>3.1520858920000001</v>
      </c>
      <c r="N549">
        <v>109.62111636660001</v>
      </c>
      <c r="O549">
        <v>21.868506388</v>
      </c>
      <c r="P549">
        <v>7.0929000000000002</v>
      </c>
      <c r="Q549">
        <v>28.819800000000001</v>
      </c>
      <c r="R549">
        <v>239.8041237285</v>
      </c>
      <c r="S549">
        <v>3268.57463264848</v>
      </c>
    </row>
    <row r="550" spans="1:19" ht="15" x14ac:dyDescent="0.25">
      <c r="A550" t="s">
        <v>728</v>
      </c>
      <c r="B550">
        <v>1723.1167270000001</v>
      </c>
      <c r="C550">
        <v>942.80135900000005</v>
      </c>
      <c r="D550">
        <v>37.234529999999999</v>
      </c>
      <c r="E550">
        <v>37.429994999999998</v>
      </c>
      <c r="F550">
        <v>222.77193700000001</v>
      </c>
      <c r="G550">
        <v>23.199414999999998</v>
      </c>
      <c r="H550">
        <v>2</v>
      </c>
      <c r="I550">
        <v>19.771180999999999</v>
      </c>
      <c r="J550">
        <v>39.804144999999998</v>
      </c>
      <c r="K550">
        <v>98.433132417638106</v>
      </c>
      <c r="L550">
        <v>10.820354418000001</v>
      </c>
      <c r="M550">
        <v>10.877156547</v>
      </c>
      <c r="N550">
        <v>164.27202634380001</v>
      </c>
      <c r="O550">
        <v>41.100083613999999</v>
      </c>
      <c r="P550">
        <v>4.7286000000000001</v>
      </c>
      <c r="Q550">
        <v>63.311275798200001</v>
      </c>
      <c r="R550">
        <v>187.8954664725</v>
      </c>
      <c r="S550">
        <v>2304.55482261113</v>
      </c>
    </row>
    <row r="551" spans="1:19" ht="15" x14ac:dyDescent="0.25">
      <c r="A551" t="s">
        <v>729</v>
      </c>
      <c r="B551">
        <v>3869.1410230000001</v>
      </c>
      <c r="C551">
        <v>974.18237299999998</v>
      </c>
      <c r="D551">
        <v>65.494890999999996</v>
      </c>
      <c r="E551">
        <v>48.503931999999999</v>
      </c>
      <c r="F551">
        <v>298.54692299999999</v>
      </c>
      <c r="G551">
        <v>34.549008000000001</v>
      </c>
      <c r="H551">
        <v>1</v>
      </c>
      <c r="I551">
        <v>11.270263</v>
      </c>
      <c r="J551">
        <v>73.342601000000002</v>
      </c>
      <c r="K551">
        <v>46.884799976111402</v>
      </c>
      <c r="L551">
        <v>19.032815324600001</v>
      </c>
      <c r="M551">
        <v>14.0952426392</v>
      </c>
      <c r="N551">
        <v>220.1485010202</v>
      </c>
      <c r="O551">
        <v>61.2070225728</v>
      </c>
      <c r="P551">
        <v>2.3643000000000001</v>
      </c>
      <c r="Q551">
        <v>36.089636178600003</v>
      </c>
      <c r="R551">
        <v>346.21374802050002</v>
      </c>
      <c r="S551">
        <v>4615.1770887320099</v>
      </c>
    </row>
    <row r="552" spans="1:19" ht="15" x14ac:dyDescent="0.25">
      <c r="A552" t="s">
        <v>730</v>
      </c>
      <c r="B552">
        <v>207.59706700000001</v>
      </c>
      <c r="C552">
        <v>151.083944</v>
      </c>
      <c r="D552">
        <v>23.466246999999999</v>
      </c>
      <c r="E552">
        <v>3.4890829999999999</v>
      </c>
      <c r="F552">
        <v>30.544374000000001</v>
      </c>
      <c r="G552">
        <v>3</v>
      </c>
      <c r="H552">
        <v>0</v>
      </c>
      <c r="I552">
        <v>0</v>
      </c>
      <c r="J552">
        <v>0.31433499999999998</v>
      </c>
      <c r="K552">
        <v>20.042667060834699</v>
      </c>
      <c r="L552">
        <v>6.8192913782</v>
      </c>
      <c r="M552">
        <v>1.0139275198</v>
      </c>
      <c r="N552">
        <v>22.523421387599999</v>
      </c>
      <c r="O552">
        <v>5.3148</v>
      </c>
      <c r="P552">
        <v>0</v>
      </c>
      <c r="Q552">
        <v>0</v>
      </c>
      <c r="R552">
        <v>1.4838183675000001</v>
      </c>
      <c r="S552">
        <v>264.79499271393502</v>
      </c>
    </row>
    <row r="553" spans="1:19" ht="15" x14ac:dyDescent="0.25">
      <c r="A553" t="s">
        <v>731</v>
      </c>
      <c r="B553">
        <v>445.51328000000001</v>
      </c>
      <c r="C553">
        <v>240.52560800000001</v>
      </c>
      <c r="D553">
        <v>21.947510999999999</v>
      </c>
      <c r="E553">
        <v>4</v>
      </c>
      <c r="F553">
        <v>61.212429999999998</v>
      </c>
      <c r="G553">
        <v>5.366193</v>
      </c>
      <c r="H553">
        <v>2.7225220000000001</v>
      </c>
      <c r="I553">
        <v>4</v>
      </c>
      <c r="J553">
        <v>5</v>
      </c>
      <c r="K553">
        <v>24.743024970620599</v>
      </c>
      <c r="L553">
        <v>6.3779466965999996</v>
      </c>
      <c r="M553">
        <v>1.1624000000000001</v>
      </c>
      <c r="N553">
        <v>45.138045882</v>
      </c>
      <c r="O553">
        <v>9.5067475187999992</v>
      </c>
      <c r="P553">
        <v>6.4368587646000002</v>
      </c>
      <c r="Q553">
        <v>12.8088</v>
      </c>
      <c r="R553">
        <v>23.602499999999999</v>
      </c>
      <c r="S553">
        <v>575.28960383262097</v>
      </c>
    </row>
    <row r="554" spans="1:19" ht="15" x14ac:dyDescent="0.25">
      <c r="A554" t="s">
        <v>732</v>
      </c>
      <c r="B554">
        <v>961.04415700000004</v>
      </c>
      <c r="C554">
        <v>576.09290099999998</v>
      </c>
      <c r="D554">
        <v>3</v>
      </c>
      <c r="E554">
        <v>21.449864000000002</v>
      </c>
      <c r="F554">
        <v>84.241961000000003</v>
      </c>
      <c r="G554">
        <v>18.702748</v>
      </c>
      <c r="H554">
        <v>0.32720399999999999</v>
      </c>
      <c r="I554">
        <v>9.6451989999999999</v>
      </c>
      <c r="J554">
        <v>10.282161</v>
      </c>
      <c r="K554">
        <v>65.360043832105106</v>
      </c>
      <c r="L554">
        <v>0.87180000000000002</v>
      </c>
      <c r="M554">
        <v>6.2333304784000001</v>
      </c>
      <c r="N554">
        <v>62.120022041400098</v>
      </c>
      <c r="O554">
        <v>33.133788356799997</v>
      </c>
      <c r="P554">
        <v>0.77360841719999995</v>
      </c>
      <c r="Q554">
        <v>30.885856237799999</v>
      </c>
      <c r="R554">
        <v>48.536941000500001</v>
      </c>
      <c r="S554">
        <v>1208.95954736421</v>
      </c>
    </row>
    <row r="555" spans="1:19" ht="15" x14ac:dyDescent="0.25">
      <c r="A555" t="s">
        <v>733</v>
      </c>
      <c r="B555">
        <v>1211.3021879999999</v>
      </c>
      <c r="C555">
        <v>485.83296100000001</v>
      </c>
      <c r="D555">
        <v>8</v>
      </c>
      <c r="E555">
        <v>9.3138450000000006</v>
      </c>
      <c r="F555">
        <v>95.881660999999994</v>
      </c>
      <c r="G555">
        <v>18.402830999999999</v>
      </c>
      <c r="H555">
        <v>1</v>
      </c>
      <c r="I555">
        <v>5.6514290000000003</v>
      </c>
      <c r="J555">
        <v>10</v>
      </c>
      <c r="K555">
        <v>36.974586889596601</v>
      </c>
      <c r="L555">
        <v>2.3248000000000002</v>
      </c>
      <c r="M555">
        <v>2.7066033570000001</v>
      </c>
      <c r="N555">
        <v>70.703136821399994</v>
      </c>
      <c r="O555">
        <v>32.602455399599997</v>
      </c>
      <c r="P555">
        <v>2.3643000000000001</v>
      </c>
      <c r="Q555">
        <v>18.097005943799999</v>
      </c>
      <c r="R555">
        <v>47.204999999999998</v>
      </c>
      <c r="S555">
        <v>1424.2800764113999</v>
      </c>
    </row>
    <row r="556" spans="1:19" ht="15" x14ac:dyDescent="0.25">
      <c r="A556" t="s">
        <v>734</v>
      </c>
      <c r="B556">
        <v>575.64098999999999</v>
      </c>
      <c r="C556">
        <v>235.10694699999999</v>
      </c>
      <c r="D556">
        <v>0</v>
      </c>
      <c r="E556">
        <v>16.944268000000001</v>
      </c>
      <c r="F556">
        <v>54.850064000000003</v>
      </c>
      <c r="G556">
        <v>7.3342840000000002</v>
      </c>
      <c r="H556">
        <v>0</v>
      </c>
      <c r="I556">
        <v>3</v>
      </c>
      <c r="J556">
        <v>5.5827109999999998</v>
      </c>
      <c r="K556">
        <v>18.084255018264699</v>
      </c>
      <c r="L556">
        <v>0</v>
      </c>
      <c r="M556">
        <v>4.9240042808000002</v>
      </c>
      <c r="N556">
        <v>40.446437193599998</v>
      </c>
      <c r="O556">
        <v>12.993417534400001</v>
      </c>
      <c r="P556">
        <v>0</v>
      </c>
      <c r="Q556">
        <v>9.6066000000000003</v>
      </c>
      <c r="R556">
        <v>26.353187275500002</v>
      </c>
      <c r="S556">
        <v>688.04889130256504</v>
      </c>
    </row>
    <row r="557" spans="1:19" ht="15" x14ac:dyDescent="0.25">
      <c r="A557" t="s">
        <v>735</v>
      </c>
      <c r="B557">
        <v>2356.7650189999999</v>
      </c>
      <c r="C557">
        <v>1000.305402</v>
      </c>
      <c r="D557">
        <v>16.624120999999999</v>
      </c>
      <c r="E557">
        <v>41.646451999999996</v>
      </c>
      <c r="F557">
        <v>184.384727</v>
      </c>
      <c r="G557">
        <v>18.840225</v>
      </c>
      <c r="H557">
        <v>0</v>
      </c>
      <c r="I557">
        <v>12.261196</v>
      </c>
      <c r="J557">
        <v>43.466327999999997</v>
      </c>
      <c r="K557">
        <v>79.729210483669405</v>
      </c>
      <c r="L557">
        <v>4.8309695626</v>
      </c>
      <c r="M557">
        <v>12.102458951199999</v>
      </c>
      <c r="N557">
        <v>135.9652976898</v>
      </c>
      <c r="O557">
        <v>33.377342609999999</v>
      </c>
      <c r="P557">
        <v>0</v>
      </c>
      <c r="Q557">
        <v>39.262801831200001</v>
      </c>
      <c r="R557">
        <v>205.182801324</v>
      </c>
      <c r="S557">
        <v>2867.21590145247</v>
      </c>
    </row>
    <row r="558" spans="1:19" ht="15" x14ac:dyDescent="0.25">
      <c r="A558" t="s">
        <v>736</v>
      </c>
      <c r="B558">
        <v>584.12370199999998</v>
      </c>
      <c r="C558">
        <v>284.99165199999999</v>
      </c>
      <c r="D558">
        <v>0</v>
      </c>
      <c r="E558">
        <v>22.306528</v>
      </c>
      <c r="F558">
        <v>81.656087999999997</v>
      </c>
      <c r="G558">
        <v>6.1977989999999998</v>
      </c>
      <c r="H558">
        <v>1</v>
      </c>
      <c r="I558">
        <v>11.715434</v>
      </c>
      <c r="J558">
        <v>6</v>
      </c>
      <c r="K558">
        <v>26.855335148499499</v>
      </c>
      <c r="L558">
        <v>0</v>
      </c>
      <c r="M558">
        <v>6.4822770368000002</v>
      </c>
      <c r="N558">
        <v>60.213199291200098</v>
      </c>
      <c r="O558">
        <v>10.9800207084</v>
      </c>
      <c r="P558">
        <v>2.3643000000000001</v>
      </c>
      <c r="Q558">
        <v>37.515162754800002</v>
      </c>
      <c r="R558">
        <v>28.323</v>
      </c>
      <c r="S558">
        <v>756.85699693970002</v>
      </c>
    </row>
    <row r="559" spans="1:19" ht="15" x14ac:dyDescent="0.25">
      <c r="A559" t="s">
        <v>737</v>
      </c>
      <c r="B559">
        <v>1464.9372980000001</v>
      </c>
      <c r="C559">
        <v>427.15135500000002</v>
      </c>
      <c r="D559">
        <v>2.2116820000000001</v>
      </c>
      <c r="E559">
        <v>21.384768999999999</v>
      </c>
      <c r="F559">
        <v>91.326323000000002</v>
      </c>
      <c r="G559">
        <v>8</v>
      </c>
      <c r="H559">
        <v>0</v>
      </c>
      <c r="I559">
        <v>6</v>
      </c>
      <c r="J559">
        <v>15.247864999999999</v>
      </c>
      <c r="K559">
        <v>23.416090580715299</v>
      </c>
      <c r="L559">
        <v>0.64271478920000003</v>
      </c>
      <c r="M559">
        <v>6.2144138713999997</v>
      </c>
      <c r="N559">
        <v>67.344030580199998</v>
      </c>
      <c r="O559">
        <v>14.172800000000001</v>
      </c>
      <c r="P559">
        <v>0</v>
      </c>
      <c r="Q559">
        <v>19.213200000000001</v>
      </c>
      <c r="R559">
        <v>71.977546732500002</v>
      </c>
      <c r="S559">
        <v>1667.9180945540199</v>
      </c>
    </row>
    <row r="560" spans="1:19" ht="15" x14ac:dyDescent="0.25">
      <c r="A560" t="s">
        <v>738</v>
      </c>
      <c r="B560">
        <v>1161.5829189999999</v>
      </c>
      <c r="C560">
        <v>860.56382900000096</v>
      </c>
      <c r="D560">
        <v>18.785043000000002</v>
      </c>
      <c r="E560">
        <v>19.868803</v>
      </c>
      <c r="F560">
        <v>132.27783500000001</v>
      </c>
      <c r="G560">
        <v>12.397648999999999</v>
      </c>
      <c r="H560">
        <v>1</v>
      </c>
      <c r="I560">
        <v>16.658200000000001</v>
      </c>
      <c r="J560">
        <v>17.225072000000001</v>
      </c>
      <c r="K560">
        <v>120.260737283029</v>
      </c>
      <c r="L560">
        <v>5.4589334958000002</v>
      </c>
      <c r="M560">
        <v>5.7738741518000003</v>
      </c>
      <c r="N560">
        <v>97.541675528999804</v>
      </c>
      <c r="O560">
        <v>21.963674968399999</v>
      </c>
      <c r="P560">
        <v>2.3643000000000001</v>
      </c>
      <c r="Q560">
        <v>53.342888039999998</v>
      </c>
      <c r="R560">
        <v>81.310952376000003</v>
      </c>
      <c r="S560">
        <v>1549.59995484403</v>
      </c>
    </row>
    <row r="561" spans="1:19" ht="15" x14ac:dyDescent="0.25">
      <c r="A561" t="s">
        <v>739</v>
      </c>
      <c r="B561">
        <v>399.35511000000002</v>
      </c>
      <c r="C561">
        <v>290.44474700000001</v>
      </c>
      <c r="D561">
        <v>3</v>
      </c>
      <c r="E561">
        <v>14.484662999999999</v>
      </c>
      <c r="F561">
        <v>45.421759999999999</v>
      </c>
      <c r="G561">
        <v>7.5398769999999997</v>
      </c>
      <c r="H561">
        <v>1</v>
      </c>
      <c r="I561">
        <v>1.7546010000000001</v>
      </c>
      <c r="J561">
        <v>9</v>
      </c>
      <c r="K561">
        <v>40.274931557072897</v>
      </c>
      <c r="L561">
        <v>0.87180000000000002</v>
      </c>
      <c r="M561">
        <v>4.2092430678000001</v>
      </c>
      <c r="N561">
        <v>33.494005823999998</v>
      </c>
      <c r="O561">
        <v>13.3576460932</v>
      </c>
      <c r="P561">
        <v>2.3643000000000001</v>
      </c>
      <c r="Q561">
        <v>5.6185833222000001</v>
      </c>
      <c r="R561">
        <v>42.484499999999997</v>
      </c>
      <c r="S561">
        <v>542.03011986427305</v>
      </c>
    </row>
    <row r="562" spans="1:19" ht="15" x14ac:dyDescent="0.25">
      <c r="A562" t="s">
        <v>740</v>
      </c>
      <c r="B562">
        <v>601.02436399999999</v>
      </c>
      <c r="C562">
        <v>250.85555400000001</v>
      </c>
      <c r="D562">
        <v>1.6463030000000001</v>
      </c>
      <c r="E562">
        <v>12</v>
      </c>
      <c r="F562">
        <v>48.402977999999997</v>
      </c>
      <c r="G562">
        <v>7.0817569999999996</v>
      </c>
      <c r="H562">
        <v>1</v>
      </c>
      <c r="I562">
        <v>9.9535479999999996</v>
      </c>
      <c r="J562">
        <v>7.6540800000000004</v>
      </c>
      <c r="K562">
        <v>19.859429726213399</v>
      </c>
      <c r="L562">
        <v>0.47841565180000001</v>
      </c>
      <c r="M562">
        <v>3.4872000000000001</v>
      </c>
      <c r="N562">
        <v>35.692355977200002</v>
      </c>
      <c r="O562">
        <v>12.546040701200001</v>
      </c>
      <c r="P562">
        <v>2.3643000000000001</v>
      </c>
      <c r="Q562">
        <v>31.873251405600001</v>
      </c>
      <c r="R562">
        <v>36.131084639999997</v>
      </c>
      <c r="S562">
        <v>743.45644210201397</v>
      </c>
    </row>
    <row r="563" spans="1:19" ht="15" x14ac:dyDescent="0.25">
      <c r="A563" t="s">
        <v>741</v>
      </c>
      <c r="B563">
        <v>692.19149800000002</v>
      </c>
      <c r="C563">
        <v>279.14644399999997</v>
      </c>
      <c r="D563">
        <v>0</v>
      </c>
      <c r="E563">
        <v>23</v>
      </c>
      <c r="F563">
        <v>42.766910000000003</v>
      </c>
      <c r="G563">
        <v>10.569219</v>
      </c>
      <c r="H563">
        <v>0</v>
      </c>
      <c r="I563">
        <v>1.2936780000000001</v>
      </c>
      <c r="J563">
        <v>12.359477999999999</v>
      </c>
      <c r="K563">
        <v>21.4714441737813</v>
      </c>
      <c r="L563">
        <v>0</v>
      </c>
      <c r="M563">
        <v>6.6837999999999997</v>
      </c>
      <c r="N563">
        <v>31.536319433999999</v>
      </c>
      <c r="O563">
        <v>18.724428380399999</v>
      </c>
      <c r="P563">
        <v>0</v>
      </c>
      <c r="Q563">
        <v>4.1426156915999996</v>
      </c>
      <c r="R563">
        <v>58.342915898999998</v>
      </c>
      <c r="S563">
        <v>833.09302157878096</v>
      </c>
    </row>
    <row r="564" spans="1:19" ht="15" x14ac:dyDescent="0.25">
      <c r="A564" t="s">
        <v>742</v>
      </c>
      <c r="B564">
        <v>415.21002499999997</v>
      </c>
      <c r="C564">
        <v>202.93991399999999</v>
      </c>
      <c r="D564">
        <v>12.616379</v>
      </c>
      <c r="E564">
        <v>5.1068249999999997</v>
      </c>
      <c r="F564">
        <v>40.572710000000001</v>
      </c>
      <c r="G564">
        <v>7.690423</v>
      </c>
      <c r="H564">
        <v>0</v>
      </c>
      <c r="I564">
        <v>9.0994170000000008</v>
      </c>
      <c r="J564">
        <v>3</v>
      </c>
      <c r="K564">
        <v>18.890229382368499</v>
      </c>
      <c r="L564">
        <v>3.6663197373999998</v>
      </c>
      <c r="M564">
        <v>1.4840433449999999</v>
      </c>
      <c r="N564">
        <v>29.918316354000002</v>
      </c>
      <c r="O564">
        <v>13.624353386799999</v>
      </c>
      <c r="P564">
        <v>0</v>
      </c>
      <c r="Q564">
        <v>29.138153117400002</v>
      </c>
      <c r="R564">
        <v>14.1615</v>
      </c>
      <c r="S564">
        <v>526.09294032296805</v>
      </c>
    </row>
    <row r="565" spans="1:19" ht="15" x14ac:dyDescent="0.25">
      <c r="A565" t="s">
        <v>743</v>
      </c>
      <c r="B565">
        <v>996.52384600000005</v>
      </c>
      <c r="C565">
        <v>698.581817</v>
      </c>
      <c r="D565">
        <v>0</v>
      </c>
      <c r="E565">
        <v>12.294441000000001</v>
      </c>
      <c r="F565">
        <v>87.905873</v>
      </c>
      <c r="G565">
        <v>12.591778</v>
      </c>
      <c r="H565">
        <v>1</v>
      </c>
      <c r="I565">
        <v>9.0641879999999997</v>
      </c>
      <c r="J565">
        <v>12.033768999999999</v>
      </c>
      <c r="K565">
        <v>92.298692417153902</v>
      </c>
      <c r="L565">
        <v>0</v>
      </c>
      <c r="M565">
        <v>3.5727645546</v>
      </c>
      <c r="N565">
        <v>64.821790750200094</v>
      </c>
      <c r="O565">
        <v>22.307593904800001</v>
      </c>
      <c r="P565">
        <v>2.3643000000000001</v>
      </c>
      <c r="Q565">
        <v>29.025342813599998</v>
      </c>
      <c r="R565">
        <v>56.805406564499997</v>
      </c>
      <c r="S565">
        <v>1267.71973700485</v>
      </c>
    </row>
    <row r="566" spans="1:19" ht="15" x14ac:dyDescent="0.25">
      <c r="A566" t="s">
        <v>744</v>
      </c>
      <c r="B566">
        <v>907.35340699999995</v>
      </c>
      <c r="C566">
        <v>449.17901799999999</v>
      </c>
      <c r="D566">
        <v>0</v>
      </c>
      <c r="E566">
        <v>18.006266</v>
      </c>
      <c r="F566">
        <v>100.94568099999999</v>
      </c>
      <c r="G566">
        <v>4.1184329999999996</v>
      </c>
      <c r="H566">
        <v>0</v>
      </c>
      <c r="I566">
        <v>8</v>
      </c>
      <c r="J566">
        <v>16.189443000000001</v>
      </c>
      <c r="K566">
        <v>41.552274472105999</v>
      </c>
      <c r="L566">
        <v>0</v>
      </c>
      <c r="M566">
        <v>5.2326208995999997</v>
      </c>
      <c r="N566">
        <v>74.437345169400004</v>
      </c>
      <c r="O566">
        <v>7.2962159028000002</v>
      </c>
      <c r="P566">
        <v>0</v>
      </c>
      <c r="Q566">
        <v>25.617599999999999</v>
      </c>
      <c r="R566">
        <v>76.422265681499994</v>
      </c>
      <c r="S566">
        <v>1137.9117291254099</v>
      </c>
    </row>
    <row r="567" spans="1:19" ht="15" x14ac:dyDescent="0.25">
      <c r="A567" t="s">
        <v>745</v>
      </c>
      <c r="B567">
        <v>1051.481767</v>
      </c>
      <c r="C567">
        <v>343.88898599999999</v>
      </c>
      <c r="D567">
        <v>37.499330999999998</v>
      </c>
      <c r="E567">
        <v>23.566414999999999</v>
      </c>
      <c r="F567">
        <v>99.648156999999998</v>
      </c>
      <c r="G567">
        <v>6.9537979999999999</v>
      </c>
      <c r="H567">
        <v>1</v>
      </c>
      <c r="I567">
        <v>9.6912479999999999</v>
      </c>
      <c r="J567">
        <v>4</v>
      </c>
      <c r="K567">
        <v>21.133351381062901</v>
      </c>
      <c r="L567">
        <v>10.8973055886</v>
      </c>
      <c r="M567">
        <v>6.8484001990000003</v>
      </c>
      <c r="N567">
        <v>73.4805509718</v>
      </c>
      <c r="O567">
        <v>12.3193485368</v>
      </c>
      <c r="P567">
        <v>2.3643000000000001</v>
      </c>
      <c r="Q567">
        <v>31.033314345600001</v>
      </c>
      <c r="R567">
        <v>18.882000000000001</v>
      </c>
      <c r="S567">
        <v>1228.44033802286</v>
      </c>
    </row>
    <row r="568" spans="1:19" ht="15" x14ac:dyDescent="0.25">
      <c r="A568" t="s">
        <v>746</v>
      </c>
      <c r="B568">
        <v>1626.2136780000001</v>
      </c>
      <c r="C568">
        <v>732.46982700000001</v>
      </c>
      <c r="D568">
        <v>1</v>
      </c>
      <c r="E568">
        <v>24.297187000000001</v>
      </c>
      <c r="F568">
        <v>157.60344699999999</v>
      </c>
      <c r="G568">
        <v>12.149273000000001</v>
      </c>
      <c r="H568">
        <v>0</v>
      </c>
      <c r="I568">
        <v>11.982305</v>
      </c>
      <c r="J568">
        <v>18.975953000000001</v>
      </c>
      <c r="K568">
        <v>61.937920566339301</v>
      </c>
      <c r="L568">
        <v>0.29060000000000002</v>
      </c>
      <c r="M568">
        <v>7.0607625422</v>
      </c>
      <c r="N568">
        <v>116.2167818178</v>
      </c>
      <c r="O568">
        <v>21.523652046799999</v>
      </c>
      <c r="P568">
        <v>0</v>
      </c>
      <c r="Q568">
        <v>38.369737071000003</v>
      </c>
      <c r="R568">
        <v>89.575986136500006</v>
      </c>
      <c r="S568">
        <v>1961.18911818064</v>
      </c>
    </row>
    <row r="569" spans="1:19" ht="15" x14ac:dyDescent="0.25">
      <c r="A569" t="s">
        <v>747</v>
      </c>
      <c r="B569">
        <v>513.27042900000004</v>
      </c>
      <c r="C569">
        <v>165.22546700000001</v>
      </c>
      <c r="D569">
        <v>21.534883000000001</v>
      </c>
      <c r="E569">
        <v>10.017442000000001</v>
      </c>
      <c r="F569">
        <v>63.808138999999997</v>
      </c>
      <c r="G569">
        <v>1</v>
      </c>
      <c r="H569">
        <v>0</v>
      </c>
      <c r="I569">
        <v>4</v>
      </c>
      <c r="J569">
        <v>7</v>
      </c>
      <c r="K569">
        <v>9.9604154426849707</v>
      </c>
      <c r="L569">
        <v>6.2580369997999998</v>
      </c>
      <c r="M569">
        <v>2.9110686451999999</v>
      </c>
      <c r="N569">
        <v>47.052121698599997</v>
      </c>
      <c r="O569">
        <v>1.7716000000000001</v>
      </c>
      <c r="P569">
        <v>0</v>
      </c>
      <c r="Q569">
        <v>12.8088</v>
      </c>
      <c r="R569">
        <v>33.043500000000002</v>
      </c>
      <c r="S569">
        <v>627.07597178628498</v>
      </c>
    </row>
    <row r="570" spans="1:19" ht="15" x14ac:dyDescent="0.25">
      <c r="A570" t="s">
        <v>748</v>
      </c>
      <c r="B570">
        <v>1242.5013690000001</v>
      </c>
      <c r="C570">
        <v>453.270262</v>
      </c>
      <c r="D570">
        <v>1</v>
      </c>
      <c r="E570">
        <v>32.788271000000002</v>
      </c>
      <c r="F570">
        <v>65.883194000000003</v>
      </c>
      <c r="G570">
        <v>3.7285650000000001</v>
      </c>
      <c r="H570">
        <v>0</v>
      </c>
      <c r="I570">
        <v>7.6757239999999998</v>
      </c>
      <c r="J570">
        <v>16.426131999999999</v>
      </c>
      <c r="K570">
        <v>30.797147000846302</v>
      </c>
      <c r="L570">
        <v>0.29060000000000002</v>
      </c>
      <c r="M570">
        <v>9.5282715525999997</v>
      </c>
      <c r="N570">
        <v>48.582267255600001</v>
      </c>
      <c r="O570">
        <v>6.6055257540000003</v>
      </c>
      <c r="P570">
        <v>0</v>
      </c>
      <c r="Q570">
        <v>24.5792033928</v>
      </c>
      <c r="R570">
        <v>77.539556106000006</v>
      </c>
      <c r="S570">
        <v>1440.4239400618501</v>
      </c>
    </row>
    <row r="571" spans="1:19" ht="15" x14ac:dyDescent="0.25">
      <c r="A571" t="s">
        <v>749</v>
      </c>
      <c r="B571">
        <v>1028.0398479999999</v>
      </c>
      <c r="C571">
        <v>177.96288300000001</v>
      </c>
      <c r="D571">
        <v>4.5</v>
      </c>
      <c r="E571">
        <v>22.531904999999998</v>
      </c>
      <c r="F571">
        <v>93.159509999999997</v>
      </c>
      <c r="G571">
        <v>6</v>
      </c>
      <c r="H571">
        <v>0</v>
      </c>
      <c r="I571">
        <v>5</v>
      </c>
      <c r="J571">
        <v>16.462675999999998</v>
      </c>
      <c r="K571">
        <v>5.9090128522289502</v>
      </c>
      <c r="L571">
        <v>1.3077000000000001</v>
      </c>
      <c r="M571">
        <v>6.5477715930000002</v>
      </c>
      <c r="N571">
        <v>68.695822673999999</v>
      </c>
      <c r="O571">
        <v>10.6296</v>
      </c>
      <c r="P571">
        <v>0</v>
      </c>
      <c r="Q571">
        <v>16.010999999999999</v>
      </c>
      <c r="R571">
        <v>77.712062058000001</v>
      </c>
      <c r="S571">
        <v>1214.85281717723</v>
      </c>
    </row>
    <row r="572" spans="1:19" ht="15" x14ac:dyDescent="0.25">
      <c r="A572" t="s">
        <v>750</v>
      </c>
      <c r="B572">
        <v>1384.0742849999999</v>
      </c>
      <c r="C572">
        <v>612.10360000000003</v>
      </c>
      <c r="D572">
        <v>2.6747489999999998</v>
      </c>
      <c r="E572">
        <v>21.776848999999999</v>
      </c>
      <c r="F572">
        <v>136.96428599999999</v>
      </c>
      <c r="G572">
        <v>8.3417279999999998</v>
      </c>
      <c r="H572">
        <v>1</v>
      </c>
      <c r="I572">
        <v>4.3547539999999998</v>
      </c>
      <c r="J572">
        <v>21.692743</v>
      </c>
      <c r="K572">
        <v>50.506871605343598</v>
      </c>
      <c r="L572">
        <v>0.77728205939999995</v>
      </c>
      <c r="M572">
        <v>6.3283523194000004</v>
      </c>
      <c r="N572">
        <v>100.9974644964</v>
      </c>
      <c r="O572">
        <v>14.7782053248</v>
      </c>
      <c r="P572">
        <v>2.3643000000000001</v>
      </c>
      <c r="Q572">
        <v>13.944793258800001</v>
      </c>
      <c r="R572">
        <v>102.4005933315</v>
      </c>
      <c r="S572">
        <v>1676.17214739564</v>
      </c>
    </row>
    <row r="573" spans="1:19" ht="15" x14ac:dyDescent="0.25">
      <c r="A573" t="s">
        <v>751</v>
      </c>
      <c r="B573">
        <v>930.67610200000001</v>
      </c>
      <c r="C573">
        <v>312.07508799999999</v>
      </c>
      <c r="D573">
        <v>2.2610160000000001</v>
      </c>
      <c r="E573">
        <v>39.213985999999998</v>
      </c>
      <c r="F573">
        <v>88.422504000000004</v>
      </c>
      <c r="G573">
        <v>3</v>
      </c>
      <c r="H573">
        <v>0</v>
      </c>
      <c r="I573">
        <v>8</v>
      </c>
      <c r="J573">
        <v>6</v>
      </c>
      <c r="K573">
        <v>19.4556389967737</v>
      </c>
      <c r="L573">
        <v>0.65705124960000005</v>
      </c>
      <c r="M573">
        <v>11.3955843316</v>
      </c>
      <c r="N573">
        <v>65.202754449600107</v>
      </c>
      <c r="O573">
        <v>5.3148</v>
      </c>
      <c r="P573">
        <v>0</v>
      </c>
      <c r="Q573">
        <v>25.617599999999999</v>
      </c>
      <c r="R573">
        <v>28.323</v>
      </c>
      <c r="S573">
        <v>1086.6425310275699</v>
      </c>
    </row>
    <row r="574" spans="1:19" ht="15" x14ac:dyDescent="0.25">
      <c r="A574" t="s">
        <v>752</v>
      </c>
      <c r="B574">
        <v>809.04895199999999</v>
      </c>
      <c r="C574">
        <v>298.337467</v>
      </c>
      <c r="D574">
        <v>3</v>
      </c>
      <c r="E574">
        <v>20</v>
      </c>
      <c r="F574">
        <v>77.997287</v>
      </c>
      <c r="G574">
        <v>7.455908</v>
      </c>
      <c r="H574">
        <v>1</v>
      </c>
      <c r="I574">
        <v>6.2703639999999998</v>
      </c>
      <c r="J574">
        <v>10.559010000000001</v>
      </c>
      <c r="K574">
        <v>21.098591478754599</v>
      </c>
      <c r="L574">
        <v>0.87180000000000002</v>
      </c>
      <c r="M574">
        <v>5.8120000000000003</v>
      </c>
      <c r="N574">
        <v>57.515199433799999</v>
      </c>
      <c r="O574">
        <v>13.208886612800001</v>
      </c>
      <c r="P574">
        <v>2.3643000000000001</v>
      </c>
      <c r="Q574">
        <v>20.078959600800001</v>
      </c>
      <c r="R574">
        <v>49.843806704999999</v>
      </c>
      <c r="S574">
        <v>979.842495831154</v>
      </c>
    </row>
    <row r="575" spans="1:19" ht="15" x14ac:dyDescent="0.25">
      <c r="A575" t="s">
        <v>753</v>
      </c>
      <c r="B575">
        <v>1661.993614</v>
      </c>
      <c r="C575">
        <v>1578.0652229999901</v>
      </c>
      <c r="D575">
        <v>0</v>
      </c>
      <c r="E575">
        <v>49.532404</v>
      </c>
      <c r="F575">
        <v>194.26755399999999</v>
      </c>
      <c r="G575">
        <v>1.228974</v>
      </c>
      <c r="H575">
        <v>2</v>
      </c>
      <c r="I575">
        <v>27.427786999999999</v>
      </c>
      <c r="J575">
        <v>28.614321</v>
      </c>
      <c r="K575">
        <v>280.93887533582603</v>
      </c>
      <c r="L575">
        <v>0</v>
      </c>
      <c r="M575">
        <v>14.3941166024</v>
      </c>
      <c r="N575">
        <v>143.25289431959999</v>
      </c>
      <c r="O575">
        <v>2.1772503383999999</v>
      </c>
      <c r="P575">
        <v>4.7286000000000001</v>
      </c>
      <c r="Q575">
        <v>87.829259531399998</v>
      </c>
      <c r="R575">
        <v>135.07390228049999</v>
      </c>
      <c r="S575">
        <v>2330.3885124081198</v>
      </c>
    </row>
    <row r="576" spans="1:19" ht="15" x14ac:dyDescent="0.25">
      <c r="A576" t="s">
        <v>755</v>
      </c>
      <c r="B576">
        <v>1519.158842</v>
      </c>
      <c r="C576">
        <v>624.03120699999999</v>
      </c>
      <c r="D576">
        <v>3.1980430000000002</v>
      </c>
      <c r="E576">
        <v>30.789110000000001</v>
      </c>
      <c r="F576">
        <v>105.469087</v>
      </c>
      <c r="G576">
        <v>7.1172430000000002</v>
      </c>
      <c r="H576">
        <v>2.3606600000000002</v>
      </c>
      <c r="I576">
        <v>7.8</v>
      </c>
      <c r="J576">
        <v>31.603085</v>
      </c>
      <c r="K576">
        <v>48.008750531528598</v>
      </c>
      <c r="L576">
        <v>0.92935129579999998</v>
      </c>
      <c r="M576">
        <v>8.9473153660000104</v>
      </c>
      <c r="N576">
        <v>77.772904753799907</v>
      </c>
      <c r="O576">
        <v>12.6089076988</v>
      </c>
      <c r="P576">
        <v>5.5813084379999998</v>
      </c>
      <c r="Q576">
        <v>24.977160000000001</v>
      </c>
      <c r="R576">
        <v>149.1823627425</v>
      </c>
      <c r="S576">
        <v>1847.16690282643</v>
      </c>
    </row>
    <row r="577" spans="1:19" ht="15" x14ac:dyDescent="0.25">
      <c r="A577" t="s">
        <v>756</v>
      </c>
      <c r="B577">
        <v>5765.6348179999804</v>
      </c>
      <c r="C577">
        <v>767.63829299999998</v>
      </c>
      <c r="D577">
        <v>23.037524999999999</v>
      </c>
      <c r="E577">
        <v>122.506142</v>
      </c>
      <c r="F577">
        <v>411.40047399999997</v>
      </c>
      <c r="G577">
        <v>21.876518999999998</v>
      </c>
      <c r="H577">
        <v>1.135977</v>
      </c>
      <c r="I577">
        <v>23.880752999999999</v>
      </c>
      <c r="J577">
        <v>103.58971</v>
      </c>
      <c r="K577">
        <v>19.4482603628913</v>
      </c>
      <c r="L577">
        <v>6.694704765</v>
      </c>
      <c r="M577">
        <v>35.600284865200003</v>
      </c>
      <c r="N577">
        <v>303.36670952759999</v>
      </c>
      <c r="O577">
        <v>38.7564410604</v>
      </c>
      <c r="P577">
        <v>2.6857904211000001</v>
      </c>
      <c r="Q577">
        <v>76.470947256599999</v>
      </c>
      <c r="R577">
        <v>488.99522605499999</v>
      </c>
      <c r="S577">
        <v>6737.6531823137702</v>
      </c>
    </row>
    <row r="578" spans="1:19" ht="15" x14ac:dyDescent="0.25">
      <c r="A578" t="s">
        <v>757</v>
      </c>
      <c r="B578">
        <v>4844.8800870000196</v>
      </c>
      <c r="C578">
        <v>1199.3915340000001</v>
      </c>
      <c r="D578">
        <v>344.25260700000001</v>
      </c>
      <c r="E578">
        <v>139.52077</v>
      </c>
      <c r="F578">
        <v>412.49379900000002</v>
      </c>
      <c r="G578">
        <v>37.477334999999997</v>
      </c>
      <c r="H578">
        <v>2</v>
      </c>
      <c r="I578">
        <v>17.352615</v>
      </c>
      <c r="J578">
        <v>129.53760500000001</v>
      </c>
      <c r="K578">
        <v>56.265795752631</v>
      </c>
      <c r="L578">
        <v>100.0398075942</v>
      </c>
      <c r="M578">
        <v>40.544735762000002</v>
      </c>
      <c r="N578">
        <v>304.17292738259999</v>
      </c>
      <c r="O578">
        <v>66.394846685999994</v>
      </c>
      <c r="P578">
        <v>4.7286000000000001</v>
      </c>
      <c r="Q578">
        <v>55.566543752999998</v>
      </c>
      <c r="R578">
        <v>611.48226440250096</v>
      </c>
      <c r="S578">
        <v>6084.0756083329497</v>
      </c>
    </row>
    <row r="579" spans="1:19" ht="15" x14ac:dyDescent="0.25">
      <c r="A579" t="s">
        <v>758</v>
      </c>
      <c r="B579">
        <v>5228.7142439999898</v>
      </c>
      <c r="C579">
        <v>1334.2841430000001</v>
      </c>
      <c r="D579">
        <v>147.910921</v>
      </c>
      <c r="E579">
        <v>81.400278999999998</v>
      </c>
      <c r="F579">
        <v>337.03787</v>
      </c>
      <c r="G579">
        <v>24.103504000000001</v>
      </c>
      <c r="H579">
        <v>2.266187</v>
      </c>
      <c r="I579">
        <v>30.204243999999999</v>
      </c>
      <c r="J579">
        <v>96.594024000000005</v>
      </c>
      <c r="K579">
        <v>63.982332899132999</v>
      </c>
      <c r="L579">
        <v>42.982913642599897</v>
      </c>
      <c r="M579">
        <v>23.654921077400001</v>
      </c>
      <c r="N579">
        <v>248.531725338001</v>
      </c>
      <c r="O579">
        <v>42.701767686399997</v>
      </c>
      <c r="P579">
        <v>5.3579459241</v>
      </c>
      <c r="Q579">
        <v>96.720030136800005</v>
      </c>
      <c r="R579">
        <v>455.97209029200002</v>
      </c>
      <c r="S579">
        <v>6208.6179709964299</v>
      </c>
    </row>
    <row r="580" spans="1:19" ht="15" x14ac:dyDescent="0.25">
      <c r="A580" t="s">
        <v>759</v>
      </c>
      <c r="B580">
        <v>9958.0281809999506</v>
      </c>
      <c r="C580">
        <v>1759.096006</v>
      </c>
      <c r="D580">
        <v>775.57631700000002</v>
      </c>
      <c r="E580">
        <v>80.301451</v>
      </c>
      <c r="F580">
        <v>502.62878499999999</v>
      </c>
      <c r="G580">
        <v>42.964737999999997</v>
      </c>
      <c r="H580">
        <v>5.4109889999999998</v>
      </c>
      <c r="I580">
        <v>62.730404</v>
      </c>
      <c r="J580">
        <v>204.702099</v>
      </c>
      <c r="K580">
        <v>59.697239459381102</v>
      </c>
      <c r="L580">
        <v>225.38247772020199</v>
      </c>
      <c r="M580">
        <v>23.335601660599998</v>
      </c>
      <c r="N580">
        <v>370.63846605899801</v>
      </c>
      <c r="O580">
        <v>76.116329840800006</v>
      </c>
      <c r="P580">
        <v>12.793201292699999</v>
      </c>
      <c r="Q580">
        <v>200.8752996888</v>
      </c>
      <c r="R580">
        <v>966.29625832950205</v>
      </c>
      <c r="S580">
        <v>11893.1630550509</v>
      </c>
    </row>
    <row r="581" spans="1:19" ht="15" x14ac:dyDescent="0.25">
      <c r="A581" t="s">
        <v>760</v>
      </c>
      <c r="B581">
        <v>1503.2329140000099</v>
      </c>
      <c r="C581">
        <v>273.168631</v>
      </c>
      <c r="D581">
        <v>13.656344000000001</v>
      </c>
      <c r="E581">
        <v>31.544886999999999</v>
      </c>
      <c r="F581">
        <v>97.462796999999995</v>
      </c>
      <c r="G581">
        <v>8.8728809999999996</v>
      </c>
      <c r="H581">
        <v>0</v>
      </c>
      <c r="I581">
        <v>5.4765769999999998</v>
      </c>
      <c r="J581">
        <v>14.392669</v>
      </c>
      <c r="K581">
        <v>9.2323378674889192</v>
      </c>
      <c r="L581">
        <v>3.9685335664000001</v>
      </c>
      <c r="M581">
        <v>9.1669441622000001</v>
      </c>
      <c r="N581">
        <v>71.869066507799999</v>
      </c>
      <c r="O581">
        <v>15.7191959796</v>
      </c>
      <c r="P581">
        <v>0</v>
      </c>
      <c r="Q581">
        <v>17.537094869400001</v>
      </c>
      <c r="R581">
        <v>67.940594014499993</v>
      </c>
      <c r="S581">
        <v>1698.66668096739</v>
      </c>
    </row>
    <row r="582" spans="1:19" ht="15" x14ac:dyDescent="0.25">
      <c r="A582" t="s">
        <v>761</v>
      </c>
      <c r="B582">
        <v>884.06945099999996</v>
      </c>
      <c r="C582">
        <v>450.06338</v>
      </c>
      <c r="D582">
        <v>0</v>
      </c>
      <c r="E582">
        <v>21.142790999999999</v>
      </c>
      <c r="F582">
        <v>138.30784499999999</v>
      </c>
      <c r="G582">
        <v>3.6782159999999999</v>
      </c>
      <c r="H582">
        <v>1</v>
      </c>
      <c r="I582">
        <v>3</v>
      </c>
      <c r="J582">
        <v>10.314845</v>
      </c>
      <c r="K582">
        <v>42.444628533410402</v>
      </c>
      <c r="L582">
        <v>0</v>
      </c>
      <c r="M582">
        <v>6.1440950646000001</v>
      </c>
      <c r="N582">
        <v>101.988204903</v>
      </c>
      <c r="O582">
        <v>6.5163274655999999</v>
      </c>
      <c r="P582">
        <v>2.3643000000000001</v>
      </c>
      <c r="Q582">
        <v>9.6066000000000003</v>
      </c>
      <c r="R582">
        <v>48.691225822500002</v>
      </c>
      <c r="S582">
        <v>1101.8248327891099</v>
      </c>
    </row>
    <row r="583" spans="1:19" ht="15" x14ac:dyDescent="0.25">
      <c r="A583" t="s">
        <v>762</v>
      </c>
      <c r="B583">
        <v>526.80959099999995</v>
      </c>
      <c r="C583">
        <v>238.31475</v>
      </c>
      <c r="D583">
        <v>0</v>
      </c>
      <c r="E583">
        <v>17.617996000000002</v>
      </c>
      <c r="F583">
        <v>88.891839000000004</v>
      </c>
      <c r="G583">
        <v>3.0231370000000002</v>
      </c>
      <c r="H583">
        <v>1</v>
      </c>
      <c r="I583">
        <v>1</v>
      </c>
      <c r="J583">
        <v>12.15798</v>
      </c>
      <c r="K583">
        <v>20.150472829200702</v>
      </c>
      <c r="L583">
        <v>0</v>
      </c>
      <c r="M583">
        <v>5.1197896376000003</v>
      </c>
      <c r="N583">
        <v>65.548842078600003</v>
      </c>
      <c r="O583">
        <v>5.3557895092000001</v>
      </c>
      <c r="P583">
        <v>2.3643000000000001</v>
      </c>
      <c r="Q583">
        <v>3.2021999999999999</v>
      </c>
      <c r="R583">
        <v>57.391744590000002</v>
      </c>
      <c r="S583">
        <v>685.94272964460094</v>
      </c>
    </row>
    <row r="584" spans="1:19" ht="15" x14ac:dyDescent="0.25">
      <c r="A584" t="s">
        <v>763</v>
      </c>
      <c r="B584">
        <v>1969.9147350000001</v>
      </c>
      <c r="C584">
        <v>776.84707900000001</v>
      </c>
      <c r="D584">
        <v>1.4673050000000001</v>
      </c>
      <c r="E584">
        <v>34.632733000000002</v>
      </c>
      <c r="F584">
        <v>148.35161400000001</v>
      </c>
      <c r="G584">
        <v>11.355283</v>
      </c>
      <c r="H584">
        <v>3.9700869999999999</v>
      </c>
      <c r="I584">
        <v>16</v>
      </c>
      <c r="J584">
        <v>32.479610999999998</v>
      </c>
      <c r="K584">
        <v>57.695153452500698</v>
      </c>
      <c r="L584">
        <v>0.42639883299999998</v>
      </c>
      <c r="M584">
        <v>10.0642722098</v>
      </c>
      <c r="N584">
        <v>109.39448016359999</v>
      </c>
      <c r="O584">
        <v>20.117019362800001</v>
      </c>
      <c r="P584">
        <v>9.3864766941000006</v>
      </c>
      <c r="Q584">
        <v>51.235199999999999</v>
      </c>
      <c r="R584">
        <v>153.32000372549999</v>
      </c>
      <c r="S584">
        <v>2381.5537394413</v>
      </c>
    </row>
    <row r="585" spans="1:19" ht="15" x14ac:dyDescent="0.25">
      <c r="A585" t="s">
        <v>764</v>
      </c>
      <c r="B585">
        <v>584.27984500000002</v>
      </c>
      <c r="C585">
        <v>228.90729200000001</v>
      </c>
      <c r="D585">
        <v>1</v>
      </c>
      <c r="E585">
        <v>14</v>
      </c>
      <c r="F585">
        <v>87.121941000000007</v>
      </c>
      <c r="G585">
        <v>1</v>
      </c>
      <c r="H585">
        <v>0</v>
      </c>
      <c r="I585">
        <v>1</v>
      </c>
      <c r="J585">
        <v>5</v>
      </c>
      <c r="K585">
        <v>16.418424357619202</v>
      </c>
      <c r="L585">
        <v>0.29060000000000002</v>
      </c>
      <c r="M585">
        <v>4.0683999999999996</v>
      </c>
      <c r="N585">
        <v>64.243719293400105</v>
      </c>
      <c r="O585">
        <v>1.7716000000000001</v>
      </c>
      <c r="P585">
        <v>0</v>
      </c>
      <c r="Q585">
        <v>3.2021999999999999</v>
      </c>
      <c r="R585">
        <v>23.602499999999999</v>
      </c>
      <c r="S585">
        <v>697.87728865101894</v>
      </c>
    </row>
    <row r="586" spans="1:19" ht="15" x14ac:dyDescent="0.25">
      <c r="A586" t="s">
        <v>765</v>
      </c>
      <c r="B586">
        <v>1188.114067</v>
      </c>
      <c r="C586">
        <v>464.73671200000001</v>
      </c>
      <c r="D586">
        <v>0</v>
      </c>
      <c r="E586">
        <v>30.752172999999999</v>
      </c>
      <c r="F586">
        <v>71.634186</v>
      </c>
      <c r="G586">
        <v>3.0605540000000002</v>
      </c>
      <c r="H586">
        <v>1</v>
      </c>
      <c r="I586">
        <v>5.0001629999999997</v>
      </c>
      <c r="J586">
        <v>15.667031</v>
      </c>
      <c r="K586">
        <v>34.041289155461101</v>
      </c>
      <c r="L586">
        <v>0</v>
      </c>
      <c r="M586">
        <v>8.9365814738000005</v>
      </c>
      <c r="N586">
        <v>52.823048756399999</v>
      </c>
      <c r="O586">
        <v>5.4220774664000002</v>
      </c>
      <c r="P586">
        <v>2.3643000000000001</v>
      </c>
      <c r="Q586">
        <v>16.011521958599999</v>
      </c>
      <c r="R586">
        <v>73.956219835499994</v>
      </c>
      <c r="S586">
        <v>1381.66910564616</v>
      </c>
    </row>
    <row r="587" spans="1:19" ht="15" x14ac:dyDescent="0.25">
      <c r="A587" t="s">
        <v>766</v>
      </c>
      <c r="B587">
        <v>878.36017800000002</v>
      </c>
      <c r="C587">
        <v>261.06091900000001</v>
      </c>
      <c r="D587">
        <v>12.707603000000001</v>
      </c>
      <c r="E587">
        <v>5</v>
      </c>
      <c r="F587">
        <v>55.726492999999998</v>
      </c>
      <c r="G587">
        <v>6</v>
      </c>
      <c r="H587">
        <v>1</v>
      </c>
      <c r="I587">
        <v>5</v>
      </c>
      <c r="J587">
        <v>14</v>
      </c>
      <c r="K587">
        <v>14.5472381692332</v>
      </c>
      <c r="L587">
        <v>3.6928294317999999</v>
      </c>
      <c r="M587">
        <v>1.4530000000000001</v>
      </c>
      <c r="N587">
        <v>41.092715938200001</v>
      </c>
      <c r="O587">
        <v>10.6296</v>
      </c>
      <c r="P587">
        <v>2.3643000000000001</v>
      </c>
      <c r="Q587">
        <v>16.010999999999999</v>
      </c>
      <c r="R587">
        <v>66.087000000000003</v>
      </c>
      <c r="S587">
        <v>1034.2378615392299</v>
      </c>
    </row>
    <row r="588" spans="1:19" ht="15" x14ac:dyDescent="0.25">
      <c r="A588" t="s">
        <v>767</v>
      </c>
      <c r="B588">
        <v>1006.001064</v>
      </c>
      <c r="C588">
        <v>365.83311099999997</v>
      </c>
      <c r="D588">
        <v>10.36079</v>
      </c>
      <c r="E588">
        <v>11.311691</v>
      </c>
      <c r="F588">
        <v>73.639139999999998</v>
      </c>
      <c r="G588">
        <v>2.722483</v>
      </c>
      <c r="H588">
        <v>0</v>
      </c>
      <c r="I588">
        <v>1</v>
      </c>
      <c r="J588">
        <v>5.2787160000000002</v>
      </c>
      <c r="K588">
        <v>24.366599392064298</v>
      </c>
      <c r="L588">
        <v>3.0108455740000002</v>
      </c>
      <c r="M588">
        <v>3.2871774046</v>
      </c>
      <c r="N588">
        <v>54.301501836</v>
      </c>
      <c r="O588">
        <v>4.8231508828000003</v>
      </c>
      <c r="P588">
        <v>0</v>
      </c>
      <c r="Q588">
        <v>3.2021999999999999</v>
      </c>
      <c r="R588">
        <v>24.918178877999999</v>
      </c>
      <c r="S588">
        <v>1123.91071796746</v>
      </c>
    </row>
    <row r="589" spans="1:19" ht="15" x14ac:dyDescent="0.25">
      <c r="A589" t="s">
        <v>768</v>
      </c>
      <c r="B589">
        <v>1264.9106569999999</v>
      </c>
      <c r="C589">
        <v>406.912803</v>
      </c>
      <c r="D589">
        <v>6.3790560000000003</v>
      </c>
      <c r="E589">
        <v>25.870462</v>
      </c>
      <c r="F589">
        <v>127.94362599999999</v>
      </c>
      <c r="G589">
        <v>1.5824009999999999</v>
      </c>
      <c r="H589">
        <v>0</v>
      </c>
      <c r="I589">
        <v>6</v>
      </c>
      <c r="J589">
        <v>15.652001</v>
      </c>
      <c r="K589">
        <v>24.448531448012499</v>
      </c>
      <c r="L589">
        <v>1.8537536736</v>
      </c>
      <c r="M589">
        <v>7.5179562571999998</v>
      </c>
      <c r="N589">
        <v>94.345629812399807</v>
      </c>
      <c r="O589">
        <v>2.8033816115999999</v>
      </c>
      <c r="P589">
        <v>0</v>
      </c>
      <c r="Q589">
        <v>19.213200000000001</v>
      </c>
      <c r="R589">
        <v>73.885270720500003</v>
      </c>
      <c r="S589">
        <v>1488.9783805233101</v>
      </c>
    </row>
    <row r="590" spans="1:19" ht="15" x14ac:dyDescent="0.25">
      <c r="A590" t="s">
        <v>769</v>
      </c>
      <c r="B590">
        <v>1239.0868029999999</v>
      </c>
      <c r="C590">
        <v>492.23488400000002</v>
      </c>
      <c r="D590">
        <v>6</v>
      </c>
      <c r="E590">
        <v>29.077062999999999</v>
      </c>
      <c r="F590">
        <v>81.593276000000003</v>
      </c>
      <c r="G590">
        <v>8.3894210000000005</v>
      </c>
      <c r="H590">
        <v>0</v>
      </c>
      <c r="I590">
        <v>4</v>
      </c>
      <c r="J590">
        <v>7.6169539999999998</v>
      </c>
      <c r="K590">
        <v>35.958140998449601</v>
      </c>
      <c r="L590">
        <v>1.7436</v>
      </c>
      <c r="M590">
        <v>8.4497945078000107</v>
      </c>
      <c r="N590">
        <v>60.166881722399999</v>
      </c>
      <c r="O590">
        <v>14.862698243600001</v>
      </c>
      <c r="P590">
        <v>0</v>
      </c>
      <c r="Q590">
        <v>12.8088</v>
      </c>
      <c r="R590">
        <v>35.955831357000001</v>
      </c>
      <c r="S590">
        <v>1409.03254982925</v>
      </c>
    </row>
    <row r="591" spans="1:19" ht="15" x14ac:dyDescent="0.25">
      <c r="A591" t="s">
        <v>770</v>
      </c>
      <c r="B591">
        <v>1188.835718</v>
      </c>
      <c r="C591">
        <v>453.79364099999998</v>
      </c>
      <c r="D591">
        <v>67.422965000000005</v>
      </c>
      <c r="E591">
        <v>23.241823</v>
      </c>
      <c r="F591">
        <v>93.406424999999999</v>
      </c>
      <c r="G591">
        <v>16.480094999999999</v>
      </c>
      <c r="H591">
        <v>1</v>
      </c>
      <c r="I591">
        <v>15</v>
      </c>
      <c r="J591">
        <v>14</v>
      </c>
      <c r="K591">
        <v>32.886092845185601</v>
      </c>
      <c r="L591">
        <v>19.593113629000001</v>
      </c>
      <c r="M591">
        <v>6.7540737638000001</v>
      </c>
      <c r="N591">
        <v>68.877897794999996</v>
      </c>
      <c r="O591">
        <v>29.196136301999999</v>
      </c>
      <c r="P591">
        <v>2.3643000000000001</v>
      </c>
      <c r="Q591">
        <v>48.033000000000001</v>
      </c>
      <c r="R591">
        <v>66.087000000000003</v>
      </c>
      <c r="S591">
        <v>1462.6273323349899</v>
      </c>
    </row>
    <row r="592" spans="1:19" ht="15" x14ac:dyDescent="0.25">
      <c r="A592" t="s">
        <v>771</v>
      </c>
      <c r="B592">
        <v>1404.997089</v>
      </c>
      <c r="C592">
        <v>534.63784699999997</v>
      </c>
      <c r="D592">
        <v>10.268252</v>
      </c>
      <c r="E592">
        <v>41.468601999999997</v>
      </c>
      <c r="F592">
        <v>141.724388</v>
      </c>
      <c r="G592">
        <v>15.774952000000001</v>
      </c>
      <c r="H592">
        <v>0</v>
      </c>
      <c r="I592">
        <v>5</v>
      </c>
      <c r="J592">
        <v>16.536273000000001</v>
      </c>
      <c r="K592">
        <v>38.434488412570197</v>
      </c>
      <c r="L592">
        <v>2.9839540312000001</v>
      </c>
      <c r="M592">
        <v>12.050775741200001</v>
      </c>
      <c r="N592">
        <v>104.50756371120001</v>
      </c>
      <c r="O592">
        <v>27.946904963200002</v>
      </c>
      <c r="P592">
        <v>0</v>
      </c>
      <c r="Q592">
        <v>16.010999999999999</v>
      </c>
      <c r="R592">
        <v>78.059476696499999</v>
      </c>
      <c r="S592">
        <v>1684.99125255587</v>
      </c>
    </row>
    <row r="593" spans="1:19" ht="15" x14ac:dyDescent="0.25">
      <c r="A593" t="s">
        <v>772</v>
      </c>
      <c r="B593">
        <v>488.99627199999998</v>
      </c>
      <c r="C593">
        <v>209.10734299999999</v>
      </c>
      <c r="D593">
        <v>0</v>
      </c>
      <c r="E593">
        <v>8.1633220000000009</v>
      </c>
      <c r="F593">
        <v>42.378470999999998</v>
      </c>
      <c r="G593">
        <v>5.1125740000000004</v>
      </c>
      <c r="H593">
        <v>0</v>
      </c>
      <c r="I593">
        <v>1</v>
      </c>
      <c r="J593">
        <v>8</v>
      </c>
      <c r="K593">
        <v>16.863063343042501</v>
      </c>
      <c r="L593">
        <v>0</v>
      </c>
      <c r="M593">
        <v>2.3722613732000002</v>
      </c>
      <c r="N593">
        <v>31.249884515400002</v>
      </c>
      <c r="O593">
        <v>9.0574360984000002</v>
      </c>
      <c r="P593">
        <v>0</v>
      </c>
      <c r="Q593">
        <v>3.2021999999999999</v>
      </c>
      <c r="R593">
        <v>37.764000000000003</v>
      </c>
      <c r="S593">
        <v>589.50511733004305</v>
      </c>
    </row>
    <row r="594" spans="1:19" ht="15" x14ac:dyDescent="0.25">
      <c r="A594" t="s">
        <v>773</v>
      </c>
      <c r="B594">
        <v>519.50815299999999</v>
      </c>
      <c r="C594">
        <v>157.24706599999999</v>
      </c>
      <c r="D594">
        <v>0</v>
      </c>
      <c r="E594">
        <v>9</v>
      </c>
      <c r="F594">
        <v>58.845869999999998</v>
      </c>
      <c r="G594">
        <v>6.4894449999999999</v>
      </c>
      <c r="H594">
        <v>1</v>
      </c>
      <c r="I594">
        <v>3.4130189999999998</v>
      </c>
      <c r="J594">
        <v>5.7469859999999997</v>
      </c>
      <c r="K594">
        <v>9.1975429091273497</v>
      </c>
      <c r="L594">
        <v>0</v>
      </c>
      <c r="M594">
        <v>2.6154000000000002</v>
      </c>
      <c r="N594">
        <v>43.392944538000002</v>
      </c>
      <c r="O594">
        <v>11.496700762</v>
      </c>
      <c r="P594">
        <v>2.3643000000000001</v>
      </c>
      <c r="Q594">
        <v>10.929169441799999</v>
      </c>
      <c r="R594">
        <v>27.128647412999999</v>
      </c>
      <c r="S594">
        <v>626.63285806392696</v>
      </c>
    </row>
    <row r="595" spans="1:19" ht="15" x14ac:dyDescent="0.25">
      <c r="A595" t="s">
        <v>774</v>
      </c>
      <c r="B595">
        <v>503.71456599999999</v>
      </c>
      <c r="C595">
        <v>260.51869299999998</v>
      </c>
      <c r="D595">
        <v>0.356458</v>
      </c>
      <c r="E595">
        <v>15</v>
      </c>
      <c r="F595">
        <v>77.260654000000002</v>
      </c>
      <c r="G595">
        <v>1.9050659999999999</v>
      </c>
      <c r="H595">
        <v>0</v>
      </c>
      <c r="I595">
        <v>2</v>
      </c>
      <c r="J595">
        <v>7.7644909999999996</v>
      </c>
      <c r="K595">
        <v>25.065275187479799</v>
      </c>
      <c r="L595">
        <v>0.1035866948</v>
      </c>
      <c r="M595">
        <v>4.359</v>
      </c>
      <c r="N595">
        <v>56.9720062596001</v>
      </c>
      <c r="O595">
        <v>3.3750149255999999</v>
      </c>
      <c r="P595">
        <v>0</v>
      </c>
      <c r="Q595">
        <v>6.4043999999999999</v>
      </c>
      <c r="R595">
        <v>36.652279765499998</v>
      </c>
      <c r="S595">
        <v>636.64612883298003</v>
      </c>
    </row>
    <row r="596" spans="1:19" ht="15" x14ac:dyDescent="0.25">
      <c r="A596" t="s">
        <v>775</v>
      </c>
      <c r="B596">
        <v>558.83724199999995</v>
      </c>
      <c r="C596">
        <v>72.333252999999999</v>
      </c>
      <c r="D596">
        <v>9.0621559999999999</v>
      </c>
      <c r="E596">
        <v>10.789391</v>
      </c>
      <c r="F596">
        <v>71.316896</v>
      </c>
      <c r="G596">
        <v>4</v>
      </c>
      <c r="H596">
        <v>0</v>
      </c>
      <c r="I596">
        <v>4</v>
      </c>
      <c r="J596">
        <v>4.257009</v>
      </c>
      <c r="K596">
        <v>1.7386579259201</v>
      </c>
      <c r="L596">
        <v>2.6334625335999999</v>
      </c>
      <c r="M596">
        <v>3.1353970246</v>
      </c>
      <c r="N596">
        <v>52.5890791104</v>
      </c>
      <c r="O596">
        <v>7.0864000000000003</v>
      </c>
      <c r="P596">
        <v>0</v>
      </c>
      <c r="Q596">
        <v>12.8088</v>
      </c>
      <c r="R596">
        <v>20.0952109845</v>
      </c>
      <c r="S596">
        <v>658.92424957902006</v>
      </c>
    </row>
    <row r="597" spans="1:19" ht="15" x14ac:dyDescent="0.25">
      <c r="A597" t="s">
        <v>776</v>
      </c>
      <c r="B597">
        <v>405.85865699999999</v>
      </c>
      <c r="C597">
        <v>208.143137</v>
      </c>
      <c r="D597">
        <v>2</v>
      </c>
      <c r="E597">
        <v>7.9941519999999997</v>
      </c>
      <c r="F597">
        <v>46.212676000000002</v>
      </c>
      <c r="G597">
        <v>5</v>
      </c>
      <c r="H597">
        <v>0</v>
      </c>
      <c r="I597">
        <v>3</v>
      </c>
      <c r="J597">
        <v>3</v>
      </c>
      <c r="K597">
        <v>20.157161382646301</v>
      </c>
      <c r="L597">
        <v>0.58120000000000005</v>
      </c>
      <c r="M597">
        <v>2.3231005711999999</v>
      </c>
      <c r="N597">
        <v>34.077227282400003</v>
      </c>
      <c r="O597">
        <v>8.8580000000000005</v>
      </c>
      <c r="P597">
        <v>0</v>
      </c>
      <c r="Q597">
        <v>9.6066000000000003</v>
      </c>
      <c r="R597">
        <v>14.1615</v>
      </c>
      <c r="S597">
        <v>495.62344623624602</v>
      </c>
    </row>
    <row r="598" spans="1:19" ht="15" x14ac:dyDescent="0.25">
      <c r="A598" t="s">
        <v>777</v>
      </c>
      <c r="B598">
        <v>1363.162975</v>
      </c>
      <c r="C598">
        <v>397.98200200000002</v>
      </c>
      <c r="D598">
        <v>0.76258300000000001</v>
      </c>
      <c r="E598">
        <v>29.454241</v>
      </c>
      <c r="F598">
        <v>101.46663599999999</v>
      </c>
      <c r="G598">
        <v>4.9853899999999998</v>
      </c>
      <c r="H598">
        <v>1</v>
      </c>
      <c r="I598">
        <v>9.2369939999999993</v>
      </c>
      <c r="J598">
        <v>30</v>
      </c>
      <c r="K598">
        <v>22.1041705897388</v>
      </c>
      <c r="L598">
        <v>0.22160661979999999</v>
      </c>
      <c r="M598">
        <v>8.5594024346000097</v>
      </c>
      <c r="N598">
        <v>74.821497386399997</v>
      </c>
      <c r="O598">
        <v>8.8321169239999993</v>
      </c>
      <c r="P598">
        <v>2.3643000000000001</v>
      </c>
      <c r="Q598">
        <v>29.578702186800001</v>
      </c>
      <c r="R598">
        <v>141.61500000000001</v>
      </c>
      <c r="S598">
        <v>1651.25977114134</v>
      </c>
    </row>
    <row r="599" spans="1:19" ht="15" x14ac:dyDescent="0.25">
      <c r="A599" t="s">
        <v>778</v>
      </c>
      <c r="B599">
        <v>1153.0123699999999</v>
      </c>
      <c r="C599">
        <v>430.04781300000002</v>
      </c>
      <c r="D599">
        <v>3.8128649999999999</v>
      </c>
      <c r="E599">
        <v>27.313839999999999</v>
      </c>
      <c r="F599">
        <v>140.100876</v>
      </c>
      <c r="G599">
        <v>4.6567860000000003</v>
      </c>
      <c r="H599">
        <v>0</v>
      </c>
      <c r="I599">
        <v>8.6997680000000006</v>
      </c>
      <c r="J599">
        <v>25</v>
      </c>
      <c r="K599">
        <v>30.694341253511102</v>
      </c>
      <c r="L599">
        <v>1.108018569</v>
      </c>
      <c r="M599">
        <v>7.9374019040000103</v>
      </c>
      <c r="N599">
        <v>103.31038596240001</v>
      </c>
      <c r="O599">
        <v>8.2499620775999993</v>
      </c>
      <c r="P599">
        <v>0</v>
      </c>
      <c r="Q599">
        <v>27.8583970896</v>
      </c>
      <c r="R599">
        <v>118.0125</v>
      </c>
      <c r="S599">
        <v>1450.18337685611</v>
      </c>
    </row>
    <row r="600" spans="1:19" ht="15" x14ac:dyDescent="0.25">
      <c r="A600" t="s">
        <v>779</v>
      </c>
      <c r="B600">
        <v>1530.947398</v>
      </c>
      <c r="C600">
        <v>646.12536</v>
      </c>
      <c r="D600">
        <v>13</v>
      </c>
      <c r="E600">
        <v>37.616695999999997</v>
      </c>
      <c r="F600">
        <v>82.593954999999994</v>
      </c>
      <c r="G600">
        <v>3.3808660000000001</v>
      </c>
      <c r="H600">
        <v>1</v>
      </c>
      <c r="I600">
        <v>13.441203</v>
      </c>
      <c r="J600">
        <v>25.071393</v>
      </c>
      <c r="K600">
        <v>51.062465029924503</v>
      </c>
      <c r="L600">
        <v>3.7778</v>
      </c>
      <c r="M600">
        <v>10.931411857600001</v>
      </c>
      <c r="N600">
        <v>60.904782417000099</v>
      </c>
      <c r="O600">
        <v>5.9895422056000003</v>
      </c>
      <c r="P600">
        <v>2.3643000000000001</v>
      </c>
      <c r="Q600">
        <v>43.041420246599998</v>
      </c>
      <c r="R600">
        <v>118.3495106565</v>
      </c>
      <c r="S600">
        <v>1827.36863041322</v>
      </c>
    </row>
    <row r="601" spans="1:19" ht="15" x14ac:dyDescent="0.25">
      <c r="A601" t="s">
        <v>780</v>
      </c>
      <c r="B601">
        <v>582.17610500000001</v>
      </c>
      <c r="C601">
        <v>310.62968799999999</v>
      </c>
      <c r="D601">
        <v>1.931826</v>
      </c>
      <c r="E601">
        <v>21</v>
      </c>
      <c r="F601">
        <v>79.031892999999997</v>
      </c>
      <c r="G601">
        <v>8.6179330000000007</v>
      </c>
      <c r="H601">
        <v>1</v>
      </c>
      <c r="I601">
        <v>3.6764130000000002</v>
      </c>
      <c r="J601">
        <v>8.8763500000000004</v>
      </c>
      <c r="K601">
        <v>31.2327414564793</v>
      </c>
      <c r="L601">
        <v>0.56138863559999996</v>
      </c>
      <c r="M601">
        <v>6.1025999999999998</v>
      </c>
      <c r="N601">
        <v>58.278117898200001</v>
      </c>
      <c r="O601">
        <v>15.2675301028</v>
      </c>
      <c r="P601">
        <v>2.3643000000000001</v>
      </c>
      <c r="Q601">
        <v>11.772609708599999</v>
      </c>
      <c r="R601">
        <v>41.900810174999997</v>
      </c>
      <c r="S601">
        <v>749.65620297667999</v>
      </c>
    </row>
    <row r="602" spans="1:19" ht="15" x14ac:dyDescent="0.25">
      <c r="A602" t="s">
        <v>781</v>
      </c>
      <c r="B602">
        <v>799.75911100000098</v>
      </c>
      <c r="C602">
        <v>452.84283300000101</v>
      </c>
      <c r="D602">
        <v>1.7748759999999999</v>
      </c>
      <c r="E602">
        <v>6.87</v>
      </c>
      <c r="F602">
        <v>80.575829999999996</v>
      </c>
      <c r="G602">
        <v>9.4218519999999994</v>
      </c>
      <c r="H602">
        <v>1</v>
      </c>
      <c r="I602">
        <v>3.87</v>
      </c>
      <c r="J602">
        <v>17.052381</v>
      </c>
      <c r="K602">
        <v>48.6747921921787</v>
      </c>
      <c r="L602">
        <v>0.51577896560000003</v>
      </c>
      <c r="M602">
        <v>1.9964219999999999</v>
      </c>
      <c r="N602">
        <v>59.416617041999999</v>
      </c>
      <c r="O602">
        <v>16.691753003199999</v>
      </c>
      <c r="P602">
        <v>2.3643000000000001</v>
      </c>
      <c r="Q602">
        <v>12.392514</v>
      </c>
      <c r="R602">
        <v>80.495764510499995</v>
      </c>
      <c r="S602">
        <v>1022.3070527134799</v>
      </c>
    </row>
    <row r="603" spans="1:19" ht="15" x14ac:dyDescent="0.25">
      <c r="A603" t="s">
        <v>782</v>
      </c>
      <c r="B603">
        <v>1534.1424950000001</v>
      </c>
      <c r="C603">
        <v>378.131865</v>
      </c>
      <c r="D603">
        <v>0</v>
      </c>
      <c r="E603">
        <v>51.901904000000002</v>
      </c>
      <c r="F603">
        <v>143.58948899999999</v>
      </c>
      <c r="G603">
        <v>6.2031489999999998</v>
      </c>
      <c r="H603">
        <v>0</v>
      </c>
      <c r="I603">
        <v>5.0441399999999996</v>
      </c>
      <c r="J603">
        <v>22.599623999999999</v>
      </c>
      <c r="K603">
        <v>17.299156584392598</v>
      </c>
      <c r="L603">
        <v>0</v>
      </c>
      <c r="M603">
        <v>15.082693302399999</v>
      </c>
      <c r="N603">
        <v>105.8828891886</v>
      </c>
      <c r="O603">
        <v>10.989498768400001</v>
      </c>
      <c r="P603">
        <v>0</v>
      </c>
      <c r="Q603">
        <v>16.152345107999999</v>
      </c>
      <c r="R603">
        <v>106.681525092</v>
      </c>
      <c r="S603">
        <v>1806.2306030438001</v>
      </c>
    </row>
    <row r="604" spans="1:19" ht="15" x14ac:dyDescent="0.25">
      <c r="A604" t="s">
        <v>783</v>
      </c>
      <c r="B604">
        <v>822.63600399999996</v>
      </c>
      <c r="C604">
        <v>243.91844</v>
      </c>
      <c r="D604">
        <v>0</v>
      </c>
      <c r="E604">
        <v>35.347023999999998</v>
      </c>
      <c r="F604">
        <v>53.007485000000003</v>
      </c>
      <c r="G604">
        <v>3.9999989999999999</v>
      </c>
      <c r="H604">
        <v>0</v>
      </c>
      <c r="I604">
        <v>6.9250170000000004</v>
      </c>
      <c r="J604">
        <v>13.295619</v>
      </c>
      <c r="K604">
        <v>13.604162465303499</v>
      </c>
      <c r="L604">
        <v>0</v>
      </c>
      <c r="M604">
        <v>10.271845174399999</v>
      </c>
      <c r="N604">
        <v>39.087719438999997</v>
      </c>
      <c r="O604">
        <v>7.0863982284000002</v>
      </c>
      <c r="P604">
        <v>0</v>
      </c>
      <c r="Q604">
        <v>22.1752894374</v>
      </c>
      <c r="R604">
        <v>62.761969489499997</v>
      </c>
      <c r="S604">
        <v>977.62338823400296</v>
      </c>
    </row>
    <row r="605" spans="1:19" ht="15" x14ac:dyDescent="0.25">
      <c r="A605" t="s">
        <v>784</v>
      </c>
      <c r="B605">
        <v>3444.2695910000002</v>
      </c>
      <c r="C605">
        <v>2186.049129</v>
      </c>
      <c r="D605">
        <v>2.0247869999999999</v>
      </c>
      <c r="E605">
        <v>99.330252000000002</v>
      </c>
      <c r="F605">
        <v>394.831909</v>
      </c>
      <c r="G605">
        <v>27.122240000000001</v>
      </c>
      <c r="H605">
        <v>4</v>
      </c>
      <c r="I605">
        <v>29.30433</v>
      </c>
      <c r="J605">
        <v>61.702101999999996</v>
      </c>
      <c r="K605">
        <v>259.46523446880099</v>
      </c>
      <c r="L605">
        <v>0.58840310220000003</v>
      </c>
      <c r="M605">
        <v>28.865371231200001</v>
      </c>
      <c r="N605">
        <v>291.1490496966</v>
      </c>
      <c r="O605">
        <v>48.049760384000002</v>
      </c>
      <c r="P605">
        <v>9.4572000000000003</v>
      </c>
      <c r="Q605">
        <v>93.838325526000006</v>
      </c>
      <c r="R605">
        <v>291.26477249099997</v>
      </c>
      <c r="S605">
        <v>4466.9477078997998</v>
      </c>
    </row>
    <row r="606" spans="1:19" ht="15" x14ac:dyDescent="0.25">
      <c r="A606" t="s">
        <v>912</v>
      </c>
      <c r="B606">
        <v>131.47606400000001</v>
      </c>
      <c r="C606">
        <v>30.602388999999999</v>
      </c>
      <c r="D606">
        <v>0</v>
      </c>
      <c r="E606">
        <v>13.248675</v>
      </c>
      <c r="F606">
        <v>20.983362</v>
      </c>
      <c r="G606">
        <v>1</v>
      </c>
      <c r="H606">
        <v>2</v>
      </c>
      <c r="I606">
        <v>1</v>
      </c>
      <c r="J606">
        <v>1</v>
      </c>
      <c r="K606">
        <v>1.37131242721188</v>
      </c>
      <c r="L606">
        <v>0</v>
      </c>
      <c r="M606">
        <v>3.8500649550000001</v>
      </c>
      <c r="N606">
        <v>15.473131138799999</v>
      </c>
      <c r="O606">
        <v>1.7716000000000001</v>
      </c>
      <c r="P606">
        <v>4.7286000000000001</v>
      </c>
      <c r="Q606">
        <v>3.2021999999999999</v>
      </c>
      <c r="R606">
        <v>4.7205000000000004</v>
      </c>
      <c r="S606">
        <v>166.59347252101199</v>
      </c>
    </row>
    <row r="607" spans="1:19" ht="15" x14ac:dyDescent="0.25">
      <c r="A607" t="s">
        <v>785</v>
      </c>
      <c r="B607">
        <v>2066.7225330000001</v>
      </c>
      <c r="C607">
        <v>2003.0657759999999</v>
      </c>
      <c r="D607">
        <v>0</v>
      </c>
      <c r="E607">
        <v>70.660511</v>
      </c>
      <c r="F607">
        <v>248.62384800000001</v>
      </c>
      <c r="G607">
        <v>16.516456999999999</v>
      </c>
      <c r="H607">
        <v>2</v>
      </c>
      <c r="I607">
        <v>3.118401</v>
      </c>
      <c r="J607">
        <v>39.485208</v>
      </c>
      <c r="K607">
        <v>361.52653663717899</v>
      </c>
      <c r="L607">
        <v>0</v>
      </c>
      <c r="M607">
        <v>20.5339444966</v>
      </c>
      <c r="N607">
        <v>183.33522551519999</v>
      </c>
      <c r="O607">
        <v>29.260555221200001</v>
      </c>
      <c r="P607">
        <v>4.7286000000000001</v>
      </c>
      <c r="Q607">
        <v>9.9857436822000007</v>
      </c>
      <c r="R607">
        <v>186.389924364</v>
      </c>
      <c r="S607">
        <v>2862.4830629163798</v>
      </c>
    </row>
    <row r="608" spans="1:19" ht="15" x14ac:dyDescent="0.25">
      <c r="A608" t="s">
        <v>786</v>
      </c>
      <c r="B608">
        <v>1034.714708</v>
      </c>
      <c r="C608">
        <v>497.42652399999997</v>
      </c>
      <c r="D608">
        <v>0</v>
      </c>
      <c r="E608">
        <v>28.987770999999999</v>
      </c>
      <c r="F608">
        <v>85.832324</v>
      </c>
      <c r="G608">
        <v>5.9877700000000003</v>
      </c>
      <c r="H608">
        <v>0</v>
      </c>
      <c r="I608">
        <v>8.3819379999999999</v>
      </c>
      <c r="J608">
        <v>20.877419</v>
      </c>
      <c r="K608">
        <v>45.667041295710902</v>
      </c>
      <c r="L608">
        <v>0</v>
      </c>
      <c r="M608">
        <v>8.4238462526000006</v>
      </c>
      <c r="N608">
        <v>63.292755717600102</v>
      </c>
      <c r="O608">
        <v>10.607933332</v>
      </c>
      <c r="P608">
        <v>0</v>
      </c>
      <c r="Q608">
        <v>26.840641863599998</v>
      </c>
      <c r="R608">
        <v>98.551856389500003</v>
      </c>
      <c r="S608">
        <v>1288.0987828510099</v>
      </c>
    </row>
    <row r="609" spans="1:19" ht="15" x14ac:dyDescent="0.25">
      <c r="A609" t="s">
        <v>787</v>
      </c>
      <c r="B609">
        <v>708.85091000000102</v>
      </c>
      <c r="C609">
        <v>326.99860999999999</v>
      </c>
      <c r="D609">
        <v>0</v>
      </c>
      <c r="E609">
        <v>11.713498</v>
      </c>
      <c r="F609">
        <v>65.134309999999999</v>
      </c>
      <c r="G609">
        <v>5.3216029999999996</v>
      </c>
      <c r="H609">
        <v>1</v>
      </c>
      <c r="I609">
        <v>6</v>
      </c>
      <c r="J609">
        <v>8.9769190000000005</v>
      </c>
      <c r="K609">
        <v>28.174395799058299</v>
      </c>
      <c r="L609">
        <v>0</v>
      </c>
      <c r="M609">
        <v>3.4039425188000001</v>
      </c>
      <c r="N609">
        <v>48.030040194000001</v>
      </c>
      <c r="O609">
        <v>9.4277518748000002</v>
      </c>
      <c r="P609">
        <v>2.3643000000000001</v>
      </c>
      <c r="Q609">
        <v>19.213200000000001</v>
      </c>
      <c r="R609">
        <v>42.375546139500003</v>
      </c>
      <c r="S609">
        <v>861.84008652615898</v>
      </c>
    </row>
    <row r="610" spans="1:19" ht="15" x14ac:dyDescent="0.25">
      <c r="A610" t="s">
        <v>788</v>
      </c>
      <c r="B610">
        <v>2691.2224349999901</v>
      </c>
      <c r="C610">
        <v>724.39755000000002</v>
      </c>
      <c r="D610">
        <v>171.882915</v>
      </c>
      <c r="E610">
        <v>26.552240000000001</v>
      </c>
      <c r="F610">
        <v>237.70905999999999</v>
      </c>
      <c r="G610">
        <v>17.126436999999999</v>
      </c>
      <c r="H610">
        <v>5.8076299999999996</v>
      </c>
      <c r="I610">
        <v>9.1009569999999993</v>
      </c>
      <c r="J610">
        <v>48.710250000000002</v>
      </c>
      <c r="K610">
        <v>36.493255641613302</v>
      </c>
      <c r="L610">
        <v>49.949175098999902</v>
      </c>
      <c r="M610">
        <v>7.7160809440000104</v>
      </c>
      <c r="N610">
        <v>175.28666084400001</v>
      </c>
      <c r="O610">
        <v>30.3411957892</v>
      </c>
      <c r="P610">
        <v>13.730979609</v>
      </c>
      <c r="Q610">
        <v>29.143084505400001</v>
      </c>
      <c r="R610">
        <v>229.93673512500001</v>
      </c>
      <c r="S610">
        <v>3263.8196025572001</v>
      </c>
    </row>
    <row r="611" spans="1:19" ht="15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</row>
    <row r="612" spans="1:19" x14ac:dyDescent="0.2">
      <c r="A612" s="42"/>
    </row>
    <row r="613" spans="1:19" x14ac:dyDescent="0.2">
      <c r="A613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/>
  </sheetViews>
  <sheetFormatPr defaultRowHeight="15" x14ac:dyDescent="0.25"/>
  <cols>
    <col min="1" max="1" width="11.42578125" customWidth="1"/>
    <col min="2" max="2" width="10.42578125" customWidth="1"/>
    <col min="3" max="3" width="13.85546875" bestFit="1" customWidth="1"/>
    <col min="4" max="4" width="12.85546875" bestFit="1" customWidth="1"/>
    <col min="5" max="5" width="10.42578125" customWidth="1"/>
    <col min="6" max="6" width="12.140625" customWidth="1"/>
    <col min="7" max="12" width="10.42578125" customWidth="1"/>
  </cols>
  <sheetData>
    <row r="1" spans="1:12" x14ac:dyDescent="0.25">
      <c r="A1" s="82" t="s">
        <v>872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41" t="s">
        <v>873</v>
      </c>
      <c r="B2" s="141"/>
      <c r="C2" s="141"/>
      <c r="D2" s="141"/>
      <c r="E2" s="141"/>
      <c r="F2" s="141"/>
      <c r="G2" s="141"/>
      <c r="H2" s="141"/>
      <c r="I2" s="141"/>
      <c r="J2" s="84"/>
      <c r="K2" s="83"/>
      <c r="L2" s="83"/>
    </row>
    <row r="3" spans="1:12" x14ac:dyDescent="0.25">
      <c r="A3" s="141"/>
      <c r="B3" s="141"/>
      <c r="C3" s="141"/>
      <c r="D3" s="141"/>
      <c r="E3" s="141"/>
      <c r="F3" s="141"/>
      <c r="G3" s="141"/>
      <c r="H3" s="141"/>
      <c r="I3" s="141"/>
      <c r="J3" s="84"/>
      <c r="K3" s="83"/>
      <c r="L3" s="83"/>
    </row>
    <row r="4" spans="1:12" ht="15" customHeight="1" x14ac:dyDescent="0.25">
      <c r="A4" s="142" t="s">
        <v>874</v>
      </c>
      <c r="B4" s="142"/>
      <c r="C4" s="142"/>
      <c r="D4" s="142"/>
      <c r="E4" s="142"/>
      <c r="F4" s="142"/>
      <c r="G4" s="142"/>
      <c r="H4" s="142"/>
      <c r="I4" s="142"/>
      <c r="J4" s="85"/>
      <c r="K4" s="83"/>
      <c r="L4" s="83"/>
    </row>
    <row r="5" spans="1:12" ht="26.2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85"/>
      <c r="K5" s="83"/>
      <c r="L5" s="83"/>
    </row>
    <row r="6" spans="1:12" x14ac:dyDescent="0.25">
      <c r="A6" s="86" t="s">
        <v>875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876</v>
      </c>
      <c r="B9" s="88" t="s">
        <v>970</v>
      </c>
      <c r="C9" s="88" t="s">
        <v>877</v>
      </c>
      <c r="D9" s="88" t="s">
        <v>878</v>
      </c>
      <c r="E9" s="87" t="s">
        <v>971</v>
      </c>
      <c r="F9" s="87" t="s">
        <v>879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IF('FY2024 Report'!D5&lt;&gt;0,'FY2024 Report'!D4,"")</f>
        <v/>
      </c>
      <c r="B10" s="122" t="str">
        <f>IF('FY2024 Report'!D$5&lt;&gt;0,VLOOKUP('FY2024 Report'!D$4,EPP!A2:AL611,2,FALSE),"")</f>
        <v/>
      </c>
      <c r="C10" s="122" t="str">
        <f>IF('FY2024 Report'!D$5&lt;&gt;0,VLOOKUP('FY2024 Report'!D$4,components!B$3:AU$611,46,FALSE),"")</f>
        <v/>
      </c>
      <c r="D10" s="122" t="str">
        <f>IF('FY2024 Report'!D$5&lt;&gt;0,VLOOKUP('FY2024 Report'!D$4,components!B$3:AU$611,17,FALSE),"")</f>
        <v/>
      </c>
      <c r="E10" s="122" t="str">
        <f>IF('FY2024 Report'!D$5&lt;&gt;0,VLOOKUP('FY2024 Report'!D$4,EPP!A2:AO611,19,FALSE),"")</f>
        <v/>
      </c>
      <c r="F10" s="122" t="str">
        <f>IF('FY2024 Report'!D$5&lt;&gt;0,VLOOKUP('FY2024 Report'!D$4,components!B$3:AU$611,23,FALSE),"")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880</v>
      </c>
      <c r="B13" s="118"/>
      <c r="C13" s="119"/>
      <c r="D13" s="95"/>
      <c r="E13" s="143" t="s">
        <v>881</v>
      </c>
      <c r="F13" s="143"/>
      <c r="G13" s="143"/>
      <c r="H13" s="83"/>
      <c r="L13" s="95"/>
    </row>
    <row r="14" spans="1:12" ht="13.5" customHeight="1" x14ac:dyDescent="0.25">
      <c r="A14" s="120">
        <v>1</v>
      </c>
      <c r="B14" s="144">
        <v>2</v>
      </c>
      <c r="C14" s="146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882</v>
      </c>
      <c r="B15" s="147" t="s">
        <v>932</v>
      </c>
      <c r="C15" s="148"/>
      <c r="E15" s="97" t="s">
        <v>883</v>
      </c>
      <c r="F15" s="97" t="s">
        <v>884</v>
      </c>
      <c r="G15" s="96" t="s">
        <v>885</v>
      </c>
    </row>
    <row r="16" spans="1:12" ht="13.5" customHeight="1" x14ac:dyDescent="0.25">
      <c r="A16" s="122" t="str">
        <f>IF('FY2024 Report'!D$5&lt;&gt;0,VLOOKUP('FY2024 Report'!D$4,EPP!A2:AL611,3,FALSE),"")</f>
        <v/>
      </c>
      <c r="B16" s="149" t="str">
        <f>IF('FY2024 Report'!D$5&lt;&gt;0,VLOOKUP('FY2024 Report'!D$4,EPP!A2:AL611,11,FALSE),"")</f>
        <v/>
      </c>
      <c r="C16" s="150" t="str">
        <f>IF('FY2024 Report'!F$5&lt;&gt;0,VLOOKUP('FY2024 Report'!E$4,EPP!#REF!,2,FALSE),"")</f>
        <v/>
      </c>
      <c r="D16" s="123"/>
      <c r="E16" s="124" t="str">
        <f>IF('FY2024 Report'!D$5&lt;&gt;0,VLOOKUP('FY2024 Report'!D$4,EPP!A2:AL611,4,FALSE),"")</f>
        <v/>
      </c>
      <c r="F16" s="125" t="str">
        <f>IF('FY2024 Report'!D$5&lt;&gt;0,VLOOKUP('FY2024 Report'!D$4,EPP!A2:AL611,5,FALSE),"")</f>
        <v/>
      </c>
      <c r="G16" s="125" t="str">
        <f>IF('FY2024 Report'!D$5&lt;&gt;0,VLOOKUP('FY2024 Report'!D$4,EPP!A2:AL611,12,FALSE),"")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4" t="s">
        <v>886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887</v>
      </c>
      <c r="B21" s="96" t="s">
        <v>888</v>
      </c>
      <c r="C21" s="97" t="s">
        <v>889</v>
      </c>
      <c r="D21" s="96" t="s">
        <v>890</v>
      </c>
      <c r="E21" s="97" t="s">
        <v>891</v>
      </c>
      <c r="F21" s="96" t="s">
        <v>892</v>
      </c>
      <c r="G21" s="97" t="s">
        <v>893</v>
      </c>
      <c r="H21" s="96" t="s">
        <v>894</v>
      </c>
      <c r="I21" s="97" t="s">
        <v>895</v>
      </c>
      <c r="J21" s="96" t="s">
        <v>896</v>
      </c>
      <c r="K21" s="97" t="s">
        <v>897</v>
      </c>
      <c r="L21" s="96" t="s">
        <v>898</v>
      </c>
    </row>
    <row r="22" spans="1:12" ht="12.75" customHeight="1" x14ac:dyDescent="0.25">
      <c r="A22" s="122" t="str">
        <f>IF('FY2024 Report'!D$5&lt;&gt;0,VLOOKUP('FY2024 Report'!D$4,EPP!A2:AL611,5,FALSE),"")</f>
        <v/>
      </c>
      <c r="B22" s="122" t="str">
        <f>IF('FY2024 Report'!D$5&lt;&gt;0,VLOOKUP('FY2024 Report'!D$4,EPP!A2:AL611,13,FALSE),"")</f>
        <v/>
      </c>
      <c r="C22" s="122" t="str">
        <f>IF('FY2024 Report'!D$5&lt;&gt;0,VLOOKUP('FY2024 Report'!D$4,EPP!A2:AL611,6,FALSE),"")</f>
        <v/>
      </c>
      <c r="D22" s="122" t="str">
        <f>IF('FY2024 Report'!D$5&lt;&gt;0,VLOOKUP('FY2024 Report'!D$4,EPP!A2:AL611,14,FALSE),"")</f>
        <v/>
      </c>
      <c r="E22" s="122" t="str">
        <f>IF('FY2024 Report'!D$5&lt;&gt;0,VLOOKUP('FY2024 Report'!D$4,EPP!A2:AL611,7,FALSE),"")</f>
        <v/>
      </c>
      <c r="F22" s="122" t="str">
        <f>IF('FY2024 Report'!D$5&lt;&gt;0,VLOOKUP('FY2024 Report'!D$4,EPP!A2:AL611,15,FALSE),"")</f>
        <v/>
      </c>
      <c r="G22" s="122" t="str">
        <f>IF('FY2024 Report'!D$5&lt;&gt;0,VLOOKUP('FY2024 Report'!D$4,EPP!A2:AL611,8,FALSE),"")</f>
        <v/>
      </c>
      <c r="H22" s="122" t="str">
        <f>IF('FY2024 Report'!D$5&lt;&gt;0,VLOOKUP('FY2024 Report'!D$4,EPP!A2:AL611,16,FALSE),"")</f>
        <v/>
      </c>
      <c r="I22" s="122" t="str">
        <f>IF('FY2024 Report'!D$5&lt;&gt;0,VLOOKUP('FY2024 Report'!D$4,EPP!A2:AL611,9,FALSE),"")</f>
        <v/>
      </c>
      <c r="J22" s="122" t="str">
        <f>IF('FY2024 Report'!D$5&lt;&gt;0,VLOOKUP('FY2024 Report'!D$4,EPP!A2:AL611,17,FALSE),"")</f>
        <v/>
      </c>
      <c r="K22" s="122" t="str">
        <f>IF('FY2024 Report'!D$5&lt;&gt;0,VLOOKUP('FY2024 Report'!D$4,EPP!A2:AL611,10,FALSE),"")</f>
        <v/>
      </c>
      <c r="L22" s="122" t="str">
        <f>IF('FY2024 Report'!D$5&lt;&gt;0,VLOOKUP('FY2024 Report'!D$4,EPP!A2:AL611,18,FALSE),"")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FY2024 Report</vt:lpstr>
      <vt:lpstr>Data Information</vt:lpstr>
      <vt:lpstr>components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'FY2024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2025-06-17T15:53:07Z</dcterms:modified>
</cp:coreProperties>
</file>