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5\"/>
    </mc:Choice>
  </mc:AlternateContent>
  <xr:revisionPtr revIDLastSave="0" documentId="13_ncr:1_{2524F9F5-55E3-4548-8725-4F394CC0AAF1}" xr6:coauthVersionLast="47" xr6:coauthVersionMax="47" xr10:uidLastSave="{00000000-0000-0000-0000-000000000000}"/>
  <workbookProtection workbookAlgorithmName="SHA-512" workbookHashValue="IaIbyezhKocUzlXLzGqhtB116Ah24Vi4uSkpugA56DLFY21NIcB8H2JcAVc3hxCdaPpEZkMKOBZ+NeHRSKVXJw==" workbookSaltValue="+k37/lTsWPQlLrW3QJZswQ==" workbookSpinCount="100000" lockStructure="1"/>
  <bookViews>
    <workbookView xWindow="-120" yWindow="-120" windowWidth="29040" windowHeight="15720" tabRatio="637" xr2:uid="{00000000-000D-0000-FFFF-FFFF00000000}"/>
  </bookViews>
  <sheets>
    <sheet name="FY2025 Report" sheetId="1" r:id="rId1"/>
    <sheet name="components" sheetId="4" state="hidden" r:id="rId2"/>
    <sheet name="Data Information" sheetId="5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1" hidden="1">components!$A$1:$AU$609</definedName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2">'Data Information'!$A$1:$F$71</definedName>
    <definedName name="_xlnm.Print_Area" localSheetId="7">'Expenditure Equivalent Pupil'!$A$1:$N$29</definedName>
    <definedName name="_xlnm.Print_Area" localSheetId="0">'FY2025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10" i="13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F10" i="13" l="1"/>
  <c r="D23" i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15" i="1" l="1"/>
  <c r="E29" i="1"/>
  <c r="E39" i="1"/>
  <c r="E38" i="1"/>
  <c r="E46" i="1"/>
  <c r="E31" i="1"/>
  <c r="E51" i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<sst xmlns="http://schemas.openxmlformats.org/spreadsheetml/2006/main" count="4941" uniqueCount="2111">
  <si>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</si>
  <si>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</si>
  <si>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</si>
  <si>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</si>
  <si>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</si>
  <si>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</si>
  <si>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</si>
  <si>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</si>
  <si>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</si>
  <si>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</si>
  <si>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</si>
  <si>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</si>
  <si>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</si>
  <si>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</si>
  <si>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</si>
  <si>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</si>
  <si>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</si>
  <si>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</si>
  <si>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</si>
  <si>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</si>
  <si>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</si>
  <si>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</si>
  <si>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</si>
  <si>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</si>
  <si>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</si>
  <si>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</si>
  <si>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</si>
  <si>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</si>
  <si>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</si>
  <si>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</si>
  <si>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</si>
  <si>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</si>
  <si>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</si>
  <si>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</si>
  <si>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</si>
  <si>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</si>
  <si>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</si>
  <si>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</si>
  <si>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</si>
  <si>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</si>
  <si>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</si>
  <si>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</si>
  <si>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</si>
  <si>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</si>
  <si>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</si>
  <si>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</si>
  <si>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</si>
  <si>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</si>
  <si>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</si>
  <si>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</si>
  <si>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</si>
  <si>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</si>
  <si>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</si>
  <si>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</si>
  <si>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</si>
  <si>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</si>
  <si>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</si>
  <si>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</si>
  <si>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</si>
  <si>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</si>
  <si>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</si>
  <si>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</si>
  <si>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</si>
  <si>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</si>
  <si>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</si>
  <si>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</si>
  <si>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</si>
  <si>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</si>
  <si>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</si>
  <si>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</si>
  <si>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</si>
  <si>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</si>
  <si>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</si>
  <si>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</si>
  <si>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</si>
  <si>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</si>
  <si>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</si>
  <si>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</si>
  <si>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</si>
  <si>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</si>
  <si>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</si>
  <si>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</si>
  <si>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</si>
  <si>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</si>
  <si>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</si>
  <si>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</si>
  <si>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</si>
  <si>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</si>
  <si>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</si>
  <si>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</si>
  <si>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</si>
  <si>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</si>
  <si>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</si>
  <si>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</si>
  <si>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</si>
  <si>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</si>
  <si>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</si>
  <si>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</si>
  <si>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</si>
  <si>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</si>
  <si>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</si>
  <si>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</si>
  <si>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</si>
  <si>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</si>
  <si>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</si>
  <si>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</si>
  <si>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</si>
  <si>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</si>
  <si>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</si>
  <si>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</si>
  <si>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</si>
  <si>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</si>
  <si>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</si>
  <si>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</si>
  <si>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</si>
  <si>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</si>
  <si>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</si>
  <si>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</si>
  <si>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</si>
  <si>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</si>
  <si>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</si>
  <si>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</si>
  <si>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</si>
  <si>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</si>
  <si>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</si>
  <si>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</si>
  <si>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</si>
  <si>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</si>
  <si>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</si>
  <si>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</si>
  <si>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</si>
  <si>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</si>
  <si>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</si>
  <si>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</si>
  <si>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</si>
  <si>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</si>
  <si>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</si>
  <si>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</si>
  <si>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</si>
  <si>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</si>
  <si>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</si>
  <si>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</si>
  <si>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</si>
  <si>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</si>
  <si>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</si>
  <si>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</si>
  <si>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</si>
  <si>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</si>
  <si>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</si>
  <si>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</si>
  <si>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</si>
  <si>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</si>
  <si>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</si>
  <si>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</si>
  <si>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</si>
  <si>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</si>
  <si>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</si>
  <si>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</si>
  <si>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</si>
  <si>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</si>
  <si>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</si>
  <si>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</si>
  <si>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</si>
  <si>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</si>
  <si>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</si>
  <si>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</si>
  <si>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</si>
  <si>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</si>
  <si>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</si>
  <si>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</si>
  <si>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</si>
  <si>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</si>
  <si>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</si>
  <si>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</si>
  <si>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</si>
  <si>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</si>
  <si>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</si>
  <si>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</si>
  <si>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</si>
  <si>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</si>
  <si>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</si>
  <si>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</si>
  <si>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</si>
  <si>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</si>
  <si>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</si>
  <si>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</si>
  <si>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</si>
  <si>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</si>
  <si>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</si>
  <si>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</si>
  <si>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</si>
  <si>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</si>
  <si>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</si>
  <si>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</si>
  <si>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</si>
  <si>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</si>
  <si>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</si>
  <si>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</si>
  <si>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</si>
  <si>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</si>
  <si>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</si>
  <si>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</si>
  <si>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</si>
  <si>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</si>
  <si>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</si>
  <si>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</si>
  <si>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</si>
  <si>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</si>
  <si>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</si>
  <si>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</si>
  <si>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</si>
  <si>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</si>
  <si>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</si>
  <si>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</si>
  <si>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</si>
  <si>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</si>
  <si>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</si>
  <si>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</si>
  <si>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</si>
  <si>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</si>
  <si>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</si>
  <si>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</si>
  <si>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</si>
  <si>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</si>
  <si>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</si>
  <si>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</si>
  <si>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</si>
  <si>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</si>
  <si>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</si>
  <si>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</si>
  <si>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</si>
  <si>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</si>
  <si>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</si>
  <si>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</si>
  <si>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</si>
  <si>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</si>
  <si>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</si>
  <si>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</si>
  <si>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</si>
  <si>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</si>
  <si>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</si>
  <si>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</si>
  <si>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</si>
  <si>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</si>
  <si>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</si>
  <si>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</si>
  <si>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</si>
  <si>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</si>
  <si>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</si>
  <si>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</si>
  <si>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</si>
  <si>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</si>
  <si>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</si>
  <si>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</si>
  <si>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</si>
  <si>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</si>
  <si>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</si>
  <si>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</si>
  <si>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</si>
  <si>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</si>
  <si>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</si>
  <si>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</si>
  <si>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</si>
  <si>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</si>
  <si>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</si>
  <si>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</si>
  <si>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</si>
  <si>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</si>
  <si>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</si>
  <si>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</si>
  <si>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</si>
  <si>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</si>
  <si>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</si>
  <si>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</si>
  <si>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</si>
  <si>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</si>
  <si>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</si>
  <si>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</si>
  <si>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</si>
  <si>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</si>
  <si>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</si>
  <si>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</si>
  <si>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</si>
  <si>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</si>
  <si>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</si>
  <si>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</si>
  <si>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</si>
  <si>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</si>
  <si>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</si>
  <si>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</si>
  <si>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</si>
  <si>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</si>
  <si>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</si>
  <si>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</si>
  <si>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</si>
  <si>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</si>
  <si>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</si>
  <si>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</si>
  <si>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</si>
  <si>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</si>
  <si>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</si>
  <si>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</si>
  <si>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</si>
  <si>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</si>
  <si>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</si>
  <si>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</si>
  <si>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</si>
  <si>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</si>
  <si>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</si>
  <si>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</si>
  <si>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</si>
  <si>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</si>
  <si>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</si>
  <si>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</si>
  <si>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</si>
  <si>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</si>
  <si>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</si>
  <si>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</si>
  <si>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</si>
  <si>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</si>
  <si>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</si>
  <si>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</si>
  <si>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</si>
  <si>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</si>
  <si>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</si>
  <si>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</si>
  <si>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</si>
  <si>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</si>
  <si>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</si>
  <si>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</si>
  <si>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</si>
  <si>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</si>
  <si>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</si>
  <si>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</si>
  <si>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</si>
  <si>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</si>
  <si>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</si>
  <si>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</si>
  <si>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</si>
  <si>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</si>
  <si>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</si>
  <si>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</si>
  <si>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</si>
  <si>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</si>
  <si>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</si>
  <si>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</si>
  <si>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</si>
  <si>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</si>
  <si>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</si>
  <si>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</si>
  <si>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</si>
  <si>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</si>
  <si>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</si>
  <si>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</si>
  <si>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</si>
  <si>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</si>
  <si>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</si>
  <si>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</si>
  <si>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</si>
  <si>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</si>
  <si>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</si>
  <si>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</si>
  <si>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</si>
  <si>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</si>
  <si>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</si>
  <si>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</si>
  <si>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</si>
  <si>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</si>
  <si>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</si>
  <si>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</si>
  <si>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</si>
  <si>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</si>
  <si>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</si>
  <si>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</si>
  <si>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</si>
  <si>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</si>
  <si>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</si>
  <si>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</si>
  <si>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</si>
  <si>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</si>
  <si>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</si>
  <si>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</si>
  <si>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</si>
  <si>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</si>
  <si>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</si>
  <si>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</si>
  <si>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</si>
  <si>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</si>
  <si>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</si>
  <si>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</si>
  <si>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</si>
  <si>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</si>
  <si>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</si>
  <si>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</si>
  <si>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</si>
  <si>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</si>
  <si>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</si>
  <si>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</si>
  <si>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</si>
  <si>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</si>
  <si>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</si>
  <si>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</si>
  <si>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</si>
  <si>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</si>
  <si>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</si>
  <si>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</si>
  <si>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</si>
  <si>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</si>
  <si>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</si>
  <si>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</si>
  <si>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</si>
  <si>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</si>
  <si>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</si>
  <si>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</si>
  <si>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</si>
  <si>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</si>
  <si>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</si>
  <si>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</si>
  <si>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</si>
  <si>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</si>
  <si>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</si>
  <si>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</si>
  <si>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</si>
  <si>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</si>
  <si>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</si>
  <si>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</si>
  <si>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</si>
  <si>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</si>
  <si>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</si>
  <si>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</si>
  <si>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</si>
  <si>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</si>
  <si>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</si>
  <si>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</si>
  <si>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</si>
  <si>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</si>
  <si>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</si>
  <si>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</si>
  <si>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</si>
  <si>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</si>
  <si>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</si>
  <si>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</si>
  <si>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</si>
  <si>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</si>
  <si>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</si>
  <si>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</si>
  <si>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</si>
  <si>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</si>
  <si>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</si>
  <si>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</si>
  <si>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</si>
  <si>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</si>
  <si>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</si>
  <si>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</si>
  <si>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</si>
  <si>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</si>
  <si>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</si>
  <si>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</si>
  <si>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</si>
  <si>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</si>
  <si>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</si>
  <si>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</si>
  <si>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</si>
  <si>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</si>
  <si>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</si>
  <si>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</si>
  <si>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</si>
  <si>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</si>
  <si>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</si>
  <si>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</si>
  <si>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</si>
  <si>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</si>
  <si>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</si>
  <si>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</si>
  <si>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</si>
  <si>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</si>
  <si>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</si>
  <si>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</si>
  <si>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</si>
  <si>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</si>
  <si>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</si>
  <si>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</si>
  <si>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</si>
  <si>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</si>
  <si>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</si>
  <si>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</si>
  <si>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</si>
  <si>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</si>
  <si>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</si>
  <si>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</si>
  <si>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</si>
  <si>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</si>
  <si>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</si>
  <si>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</si>
  <si>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</si>
  <si>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</si>
  <si>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</si>
  <si>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</si>
  <si>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</si>
  <si>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</si>
  <si>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</si>
  <si>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</si>
  <si>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</si>
  <si>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</si>
  <si>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</si>
  <si>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</si>
  <si>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</si>
  <si>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</si>
  <si>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</si>
  <si>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</si>
  <si>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</si>
  <si>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</si>
  <si>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</si>
  <si>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</si>
  <si>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</si>
  <si>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</si>
  <si>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</si>
  <si>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</si>
  <si>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</si>
  <si>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</si>
  <si>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</si>
  <si>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</si>
  <si>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</si>
  <si>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</si>
  <si>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</si>
  <si>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</si>
  <si>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</si>
  <si>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</si>
  <si>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</si>
  <si>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</si>
  <si>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</si>
  <si>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</si>
  <si>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</si>
  <si>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</si>
  <si>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</si>
  <si>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</si>
  <si>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</si>
  <si>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</si>
  <si>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</si>
  <si>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</si>
  <si>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</si>
  <si>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</si>
  <si>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</si>
  <si>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</si>
  <si>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</si>
  <si>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</si>
  <si>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</si>
  <si>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</si>
  <si>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</si>
  <si>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</si>
  <si>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</si>
  <si>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</si>
  <si>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</si>
  <si>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</si>
  <si>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</si>
  <si>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</si>
  <si>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</si>
  <si>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</si>
  <si>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</si>
  <si>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</si>
  <si>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</si>
  <si>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</si>
  <si>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</si>
  <si>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</si>
  <si>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</si>
  <si>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</si>
  <si>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</si>
  <si>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</si>
  <si>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</si>
  <si>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</si>
  <si>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</si>
  <si>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</si>
  <si>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</si>
  <si>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</si>
  <si>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</si>
  <si>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</si>
  <si>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</si>
  <si>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</si>
  <si>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</si>
  <si>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</si>
  <si>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</si>
  <si>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</si>
  <si>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</si>
  <si>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</si>
  <si>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</si>
  <si>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</si>
  <si>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</si>
  <si>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</si>
  <si>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</si>
  <si>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</si>
  <si>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</si>
  <si>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</si>
  <si>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</si>
  <si>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</si>
  <si>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</si>
  <si>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</si>
  <si>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</si>
  <si>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</si>
  <si>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</si>
  <si>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</si>
  <si>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</si>
  <si>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</si>
  <si>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</si>
  <si>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</si>
  <si>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</si>
  <si>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</si>
  <si>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</si>
  <si>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</si>
  <si>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</si>
  <si>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</si>
  <si>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</si>
  <si>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</si>
  <si>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</si>
  <si>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</si>
  <si>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</si>
  <si>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</si>
  <si>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</si>
  <si>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</si>
  <si>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</si>
  <si>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</si>
  <si>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</si>
  <si>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</si>
  <si>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</si>
  <si>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</si>
  <si>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</si>
  <si>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</si>
  <si>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</si>
  <si>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</si>
  <si>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</si>
  <si>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</si>
  <si>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</si>
  <si>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</si>
  <si>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</si>
  <si>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</si>
  <si>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</si>
  <si>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</si>
  <si>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</si>
  <si>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</si>
  <si>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</si>
  <si>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</si>
  <si>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</si>
  <si>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</si>
  <si>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</si>
  <si>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</si>
  <si>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</si>
  <si>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</si>
  <si>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</si>
  <si>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</si>
  <si>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</si>
  <si>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</si>
  <si>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</si>
  <si>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</si>
  <si>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</si>
  <si>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</si>
  <si>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</si>
  <si>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</si>
  <si>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</si>
  <si>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</si>
  <si>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</si>
  <si>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</si>
  <si>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</si>
  <si>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</si>
  <si>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</si>
  <si>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</si>
  <si>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</si>
  <si>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</si>
  <si>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</si>
  <si>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</si>
  <si>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</si>
  <si>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</si>
  <si>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</si>
  <si>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</si>
  <si>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</si>
  <si>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</si>
  <si>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</si>
  <si>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</si>
  <si>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</si>
  <si>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</si>
  <si>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</si>
  <si>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</si>
  <si>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</si>
  <si>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</si>
  <si>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</si>
  <si>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</si>
  <si>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</si>
  <si>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</si>
  <si>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</si>
  <si>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</si>
  <si>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</si>
  <si>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</si>
  <si>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</si>
  <si>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</si>
  <si>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</si>
  <si>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</si>
  <si>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</si>
  <si>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</si>
  <si>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</si>
  <si>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</si>
  <si>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</si>
  <si>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</si>
  <si>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</si>
  <si>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</si>
  <si>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</si>
  <si>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</si>
  <si>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</si>
  <si>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</si>
  <si>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</si>
  <si>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</si>
  <si>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</si>
  <si>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</si>
  <si>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</si>
  <si>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</si>
  <si>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</si>
  <si>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</si>
  <si>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</si>
  <si>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</si>
  <si>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</si>
  <si>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</si>
  <si>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</si>
  <si>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</si>
  <si>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</si>
  <si>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</si>
  <si>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</si>
  <si>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</si>
  <si>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</si>
  <si>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</si>
  <si>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</si>
  <si>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</si>
  <si>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</si>
  <si>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</si>
  <si>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</si>
  <si>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</si>
  <si>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</si>
  <si>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</si>
  <si>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</si>
  <si>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</si>
  <si>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</si>
  <si>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</si>
  <si>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</si>
  <si>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</si>
  <si>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</si>
  <si>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</si>
  <si>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</si>
  <si>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</si>
  <si>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</si>
  <si>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</si>
  <si>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</si>
  <si>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</si>
  <si>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</si>
  <si>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</si>
  <si>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</si>
  <si>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</si>
  <si>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</si>
  <si>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</si>
  <si>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</si>
  <si>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</si>
  <si>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</si>
  <si>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</si>
  <si>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</si>
  <si>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</si>
  <si>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</si>
  <si>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</si>
  <si>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</si>
  <si>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</si>
  <si>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</si>
  <si>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</si>
  <si>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</si>
  <si>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</si>
  <si>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</si>
  <si>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</si>
  <si>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</si>
  <si>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</si>
  <si>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</si>
  <si>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</si>
  <si>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</si>
  <si>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</si>
  <si>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</si>
  <si>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</si>
  <si>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</si>
  <si>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</si>
  <si>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</si>
  <si>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</si>
  <si>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</si>
  <si>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</si>
  <si>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</si>
  <si>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</si>
  <si>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</si>
  <si>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</si>
  <si>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</si>
  <si>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Headcount of home schooled students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</si>
  <si>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</si>
  <si>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</si>
  <si>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</si>
  <si>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</si>
  <si>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</si>
  <si>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</si>
  <si>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</si>
  <si>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</si>
  <si>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</si>
  <si>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</si>
  <si>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</si>
  <si>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</si>
  <si>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</si>
  <si>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</si>
  <si>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</si>
  <si>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</si>
  <si>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</si>
  <si>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</si>
  <si>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</si>
  <si>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</si>
  <si>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</si>
  <si>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</si>
  <si>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</si>
  <si>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</si>
  <si>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</si>
  <si>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</si>
  <si>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</si>
  <si>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</si>
  <si>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</si>
  <si>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</si>
  <si>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</si>
  <si>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</si>
  <si>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</si>
  <si>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</si>
  <si>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</si>
  <si>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</si>
  <si>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</si>
  <si>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</si>
  <si>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</si>
  <si>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</si>
  <si>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</si>
  <si>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</si>
  <si>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</si>
  <si>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</si>
  <si>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</si>
  <si>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</si>
  <si>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</si>
  <si>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</si>
  <si>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</si>
  <si>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</si>
  <si>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</si>
  <si>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</si>
  <si>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</si>
  <si>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</si>
  <si>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</si>
  <si>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</si>
  <si>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</si>
  <si>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</si>
  <si>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</si>
  <si>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</si>
  <si>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</si>
  <si>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</si>
  <si>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</si>
  <si>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</si>
  <si>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</si>
  <si>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</si>
  <si>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</si>
  <si>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</si>
  <si>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</si>
  <si>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</si>
  <si>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</si>
  <si>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</si>
  <si>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</si>
  <si>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</si>
  <si>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</si>
  <si>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</si>
  <si>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</si>
  <si>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</si>
  <si>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</si>
  <si>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</si>
  <si>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</si>
  <si>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</si>
  <si>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</si>
  <si>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</si>
  <si>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</si>
  <si>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</si>
  <si>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</si>
  <si>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</si>
  <si>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</si>
  <si>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</si>
  <si>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</si>
  <si>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</si>
  <si>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</si>
  <si>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</si>
  <si>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</si>
  <si>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</si>
  <si>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</si>
  <si>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</si>
  <si>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</si>
  <si>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</si>
  <si>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</si>
  <si>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</si>
  <si>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</si>
  <si>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</si>
  <si>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</si>
  <si>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</si>
  <si>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</si>
  <si>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</si>
  <si>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</si>
  <si>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</si>
  <si>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</si>
  <si>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</si>
  <si>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</si>
  <si>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</si>
  <si>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</si>
  <si>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</si>
  <si>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</si>
  <si>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</si>
  <si>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</si>
  <si>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</si>
  <si>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</si>
  <si>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</si>
  <si>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</si>
  <si>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</si>
  <si>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</si>
  <si>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</si>
  <si>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</si>
  <si>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</si>
  <si>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</si>
  <si>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</si>
  <si>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</si>
  <si>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</si>
  <si>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</si>
  <si>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</si>
  <si>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</si>
  <si>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</si>
  <si>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</si>
  <si>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</si>
  <si>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</si>
  <si>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</si>
  <si>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</si>
  <si>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</si>
  <si>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</si>
  <si>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</si>
  <si>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</si>
  <si>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</si>
  <si>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</si>
  <si>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</si>
  <si>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Value Added Composite Score 2016</t>
  </si>
  <si>
    <t>S3</t>
  </si>
  <si>
    <t>S1</t>
  </si>
  <si>
    <t>S3, H</t>
  </si>
  <si>
    <t>L1</t>
  </si>
  <si>
    <t/>
  </si>
  <si>
    <t>2024</t>
  </si>
  <si>
    <t>3 Stars</t>
  </si>
  <si>
    <t>2 Stars</t>
  </si>
  <si>
    <t>1 Star</t>
  </si>
  <si>
    <t>5 Stars</t>
  </si>
  <si>
    <t>4 Stars</t>
  </si>
  <si>
    <t>perm_improv_23</t>
  </si>
  <si>
    <t>2025</t>
  </si>
  <si>
    <t>Total_EFM_ADM_FY24</t>
  </si>
  <si>
    <t>School District Fiscal Benchmark Report FY2025</t>
  </si>
  <si>
    <t>General Financial Condition Actual FY25</t>
  </si>
  <si>
    <t>Property valuation per pupil (Tax Year 2023)</t>
  </si>
  <si>
    <t>Median Income (Tax Year 2023)</t>
  </si>
  <si>
    <t>Permanent improvement tax rate (Tax Year 2023)</t>
  </si>
  <si>
    <t>As reported on the district Local Report Card 2025</t>
  </si>
  <si>
    <t>As reported on the district Local Report Card 2024</t>
  </si>
  <si>
    <t>2026</t>
  </si>
  <si>
    <t>EMIS- Financial forecast, Oct FY26</t>
  </si>
  <si>
    <t>FY2026 Actual Line 6.01</t>
  </si>
  <si>
    <t>FY2026 Actual Line 10.01/  Line 1.07</t>
  </si>
  <si>
    <t>FY2026 Actual Lines 4.01,4.02,4.03,4.05,4.055,4.06/ Line 1.07</t>
  </si>
  <si>
    <t>FY2026 Actual Line 3.010+3.020/  Line 1.07</t>
  </si>
  <si>
    <t>Line 10.01 FY2025 Actual- Line 10.01 FY2026 Actual</t>
  </si>
  <si>
    <t>2025, TY 2023</t>
  </si>
  <si>
    <t>SOES June 2025</t>
  </si>
  <si>
    <t>Total Year-End ADM FY25</t>
  </si>
  <si>
    <t>Total Weighted EFM ADM FY25</t>
  </si>
  <si>
    <t>4.16</t>
  </si>
  <si>
    <t>-9.82</t>
  </si>
  <si>
    <t>-13.5</t>
  </si>
  <si>
    <t>2.56</t>
  </si>
  <si>
    <t>2.89</t>
  </si>
  <si>
    <t>1.3</t>
  </si>
  <si>
    <t>-7.41</t>
  </si>
  <si>
    <t>-0.03</t>
  </si>
  <si>
    <t>10.53</t>
  </si>
  <si>
    <t>4.41</t>
  </si>
  <si>
    <t>0.6</t>
  </si>
  <si>
    <t>1.17</t>
  </si>
  <si>
    <t>-5.74</t>
  </si>
  <si>
    <t>-1.4</t>
  </si>
  <si>
    <t>-2.81</t>
  </si>
  <si>
    <t>-5.52</t>
  </si>
  <si>
    <t>2.11</t>
  </si>
  <si>
    <t>-4.99</t>
  </si>
  <si>
    <t>-9.84</t>
  </si>
  <si>
    <t>11.14</t>
  </si>
  <si>
    <t>14.22</t>
  </si>
  <si>
    <t>-9.64</t>
  </si>
  <si>
    <t>4.68</t>
  </si>
  <si>
    <t>6.55</t>
  </si>
  <si>
    <t>-5.34</t>
  </si>
  <si>
    <t>-7.23</t>
  </si>
  <si>
    <t>-0.62</t>
  </si>
  <si>
    <t>3.89</t>
  </si>
  <si>
    <t>-5.53</t>
  </si>
  <si>
    <t>8.34</t>
  </si>
  <si>
    <t>10.96</t>
  </si>
  <si>
    <t>4.54</t>
  </si>
  <si>
    <t>12.5</t>
  </si>
  <si>
    <t>5.46</t>
  </si>
  <si>
    <t>-1.86</t>
  </si>
  <si>
    <t>12.34</t>
  </si>
  <si>
    <t>-4.1</t>
  </si>
  <si>
    <t>1.47</t>
  </si>
  <si>
    <t>-2.05</t>
  </si>
  <si>
    <t>1.08</t>
  </si>
  <si>
    <t>3.05</t>
  </si>
  <si>
    <t>3.43</t>
  </si>
  <si>
    <t>-0.74</t>
  </si>
  <si>
    <t>-1.39</t>
  </si>
  <si>
    <t>1.65</t>
  </si>
  <si>
    <t>7.45</t>
  </si>
  <si>
    <t>19.03</t>
  </si>
  <si>
    <t>0.01</t>
  </si>
  <si>
    <t>1.34</t>
  </si>
  <si>
    <t>4.71</t>
  </si>
  <si>
    <t>0.93</t>
  </si>
  <si>
    <t>0.28</t>
  </si>
  <si>
    <t>0.55</t>
  </si>
  <si>
    <t>-2.92</t>
  </si>
  <si>
    <t>-2.03</t>
  </si>
  <si>
    <t>14.5</t>
  </si>
  <si>
    <t>0.33</t>
  </si>
  <si>
    <t>20.51</t>
  </si>
  <si>
    <t>-13.13</t>
  </si>
  <si>
    <t>-11.83</t>
  </si>
  <si>
    <t>-1.52</t>
  </si>
  <si>
    <t>-0.67</t>
  </si>
  <si>
    <t>7.83</t>
  </si>
  <si>
    <t>-6.29</t>
  </si>
  <si>
    <t>3.86</t>
  </si>
  <si>
    <t>-4.64</t>
  </si>
  <si>
    <t>-1.02</t>
  </si>
  <si>
    <t>2.81</t>
  </si>
  <si>
    <t>-20.01</t>
  </si>
  <si>
    <t>-5.09</t>
  </si>
  <si>
    <t>12.95</t>
  </si>
  <si>
    <t>-1.41</t>
  </si>
  <si>
    <t>-7.82</t>
  </si>
  <si>
    <t>-8.9</t>
  </si>
  <si>
    <t>0.89</t>
  </si>
  <si>
    <t>8.17</t>
  </si>
  <si>
    <t>6.64</t>
  </si>
  <si>
    <t>-0.81</t>
  </si>
  <si>
    <t>2.28</t>
  </si>
  <si>
    <t>-3.4</t>
  </si>
  <si>
    <t>-7.24</t>
  </si>
  <si>
    <t>-3.34</t>
  </si>
  <si>
    <t>-3.1</t>
  </si>
  <si>
    <t>2.66</t>
  </si>
  <si>
    <t>-0.96</t>
  </si>
  <si>
    <t>-3.71</t>
  </si>
  <si>
    <t>-6.03</t>
  </si>
  <si>
    <t>15.75</t>
  </si>
  <si>
    <t>4.85</t>
  </si>
  <si>
    <t>13.6</t>
  </si>
  <si>
    <t>4.09</t>
  </si>
  <si>
    <t>2.46</t>
  </si>
  <si>
    <t>-8.65</t>
  </si>
  <si>
    <t>-2.45</t>
  </si>
  <si>
    <t>4.57</t>
  </si>
  <si>
    <t>-2.98</t>
  </si>
  <si>
    <t>-3.33</t>
  </si>
  <si>
    <t>6.15</t>
  </si>
  <si>
    <t>-0.65</t>
  </si>
  <si>
    <t>-2.02</t>
  </si>
  <si>
    <t>-5.94</t>
  </si>
  <si>
    <t>-5.78</t>
  </si>
  <si>
    <t>-5.95</t>
  </si>
  <si>
    <t>-0.68</t>
  </si>
  <si>
    <t>20.78</t>
  </si>
  <si>
    <t>5.15</t>
  </si>
  <si>
    <t>3.93</t>
  </si>
  <si>
    <t>2.38</t>
  </si>
  <si>
    <t>1.6</t>
  </si>
  <si>
    <t>5.72</t>
  </si>
  <si>
    <t>1.57</t>
  </si>
  <si>
    <t>-0.44</t>
  </si>
  <si>
    <t>-7.62</t>
  </si>
  <si>
    <t>7.6</t>
  </si>
  <si>
    <t>2.7</t>
  </si>
  <si>
    <t>9.37</t>
  </si>
  <si>
    <t>-8.77</t>
  </si>
  <si>
    <t>-6.44</t>
  </si>
  <si>
    <t>-2.32</t>
  </si>
  <si>
    <t>4.7</t>
  </si>
  <si>
    <t>-11.93</t>
  </si>
  <si>
    <t>-2.52</t>
  </si>
  <si>
    <t>-5.57</t>
  </si>
  <si>
    <t>-3.54</t>
  </si>
  <si>
    <t>-7.34</t>
  </si>
  <si>
    <t>-5.51</t>
  </si>
  <si>
    <t>2.8</t>
  </si>
  <si>
    <t>-5.49</t>
  </si>
  <si>
    <t>10.54</t>
  </si>
  <si>
    <t>1.87</t>
  </si>
  <si>
    <t>1.15</t>
  </si>
  <si>
    <t>1.89</t>
  </si>
  <si>
    <t>-2.83</t>
  </si>
  <si>
    <t>-15.77</t>
  </si>
  <si>
    <t>-1.96</t>
  </si>
  <si>
    <t>0.73</t>
  </si>
  <si>
    <t>17.17</t>
  </si>
  <si>
    <t>-10.2</t>
  </si>
  <si>
    <t>5.75</t>
  </si>
  <si>
    <t>17.56</t>
  </si>
  <si>
    <t>5.11</t>
  </si>
  <si>
    <t>-5.04</t>
  </si>
  <si>
    <t>-1.67</t>
  </si>
  <si>
    <t>-2.72</t>
  </si>
  <si>
    <t>-2.55</t>
  </si>
  <si>
    <t>-3.14</t>
  </si>
  <si>
    <t>-9.12</t>
  </si>
  <si>
    <t>-11.32</t>
  </si>
  <si>
    <t>0.15</t>
  </si>
  <si>
    <t>-4.18</t>
  </si>
  <si>
    <t>2.78</t>
  </si>
  <si>
    <t>0.66</t>
  </si>
  <si>
    <t>-3.72</t>
  </si>
  <si>
    <t>-2.65</t>
  </si>
  <si>
    <t>-0.53</t>
  </si>
  <si>
    <t>-1.73</t>
  </si>
  <si>
    <t>0.38</t>
  </si>
  <si>
    <t>1.78</t>
  </si>
  <si>
    <t>-10.63</t>
  </si>
  <si>
    <t>-5.89</t>
  </si>
  <si>
    <t>-0.05</t>
  </si>
  <si>
    <t>2.1</t>
  </si>
  <si>
    <t>1.25</t>
  </si>
  <si>
    <t>5.71</t>
  </si>
  <si>
    <t>2.95</t>
  </si>
  <si>
    <t>2.5</t>
  </si>
  <si>
    <t>3.77</t>
  </si>
  <si>
    <t>-12.87</t>
  </si>
  <si>
    <t>-2.58</t>
  </si>
  <si>
    <t>-2.34</t>
  </si>
  <si>
    <t>4.33</t>
  </si>
  <si>
    <t>-5.19</t>
  </si>
  <si>
    <t>-3.03</t>
  </si>
  <si>
    <t>-1.49</t>
  </si>
  <si>
    <t>-10.9</t>
  </si>
  <si>
    <t>0.21</t>
  </si>
  <si>
    <t>0.02</t>
  </si>
  <si>
    <t>-2.24</t>
  </si>
  <si>
    <t>-3.15</t>
  </si>
  <si>
    <t>4.77</t>
  </si>
  <si>
    <t>0.31</t>
  </si>
  <si>
    <t>-2.74</t>
  </si>
  <si>
    <t>-7.72</t>
  </si>
  <si>
    <t>-12.22</t>
  </si>
  <si>
    <t>-6.53</t>
  </si>
  <si>
    <t>-4.04</t>
  </si>
  <si>
    <t>-1.94</t>
  </si>
  <si>
    <t>-4.97</t>
  </si>
  <si>
    <t>2.04</t>
  </si>
  <si>
    <t>-6.39</t>
  </si>
  <si>
    <t>-10.83</t>
  </si>
  <si>
    <t>-8.48</t>
  </si>
  <si>
    <t>2</t>
  </si>
  <si>
    <t>0.32</t>
  </si>
  <si>
    <t>1.16</t>
  </si>
  <si>
    <t>-7.53</t>
  </si>
  <si>
    <t>-3.56</t>
  </si>
  <si>
    <t>-0.26</t>
  </si>
  <si>
    <t>7.26</t>
  </si>
  <si>
    <t>0.83</t>
  </si>
  <si>
    <t>7.56</t>
  </si>
  <si>
    <t>8.62</t>
  </si>
  <si>
    <t>2.97</t>
  </si>
  <si>
    <t>11.1</t>
  </si>
  <si>
    <t>6.13</t>
  </si>
  <si>
    <t>-7.29</t>
  </si>
  <si>
    <t>-2.6</t>
  </si>
  <si>
    <t>-5.26</t>
  </si>
  <si>
    <t>3.79</t>
  </si>
  <si>
    <t>-8.01</t>
  </si>
  <si>
    <t>9.33</t>
  </si>
  <si>
    <t>-9.52</t>
  </si>
  <si>
    <t>2.73</t>
  </si>
  <si>
    <t>4.08</t>
  </si>
  <si>
    <t>5.62</t>
  </si>
  <si>
    <t>-4.12</t>
  </si>
  <si>
    <t>31.78</t>
  </si>
  <si>
    <t>-5.2</t>
  </si>
  <si>
    <t>0.37</t>
  </si>
  <si>
    <t>-3</t>
  </si>
  <si>
    <t>5.38</t>
  </si>
  <si>
    <t>-11.42</t>
  </si>
  <si>
    <t>1.4</t>
  </si>
  <si>
    <t>21.81</t>
  </si>
  <si>
    <t>-2.8</t>
  </si>
  <si>
    <t>4.63</t>
  </si>
  <si>
    <t>3.34</t>
  </si>
  <si>
    <t>5.17</t>
  </si>
  <si>
    <t>7.97</t>
  </si>
  <si>
    <t>-3.76</t>
  </si>
  <si>
    <t>4.18</t>
  </si>
  <si>
    <t>-3.2</t>
  </si>
  <si>
    <t>3.1</t>
  </si>
  <si>
    <t>-13.9</t>
  </si>
  <si>
    <t>12.46</t>
  </si>
  <si>
    <t>-3.24</t>
  </si>
  <si>
    <t>9.51</t>
  </si>
  <si>
    <t>7.1</t>
  </si>
  <si>
    <t>-2.94</t>
  </si>
  <si>
    <t>1.93</t>
  </si>
  <si>
    <t>-4.59</t>
  </si>
  <si>
    <t>-6.11</t>
  </si>
  <si>
    <t>7.18</t>
  </si>
  <si>
    <t>-1.92</t>
  </si>
  <si>
    <t>3.02</t>
  </si>
  <si>
    <t>15.79</t>
  </si>
  <si>
    <t>-4.3</t>
  </si>
  <si>
    <t>0.46</t>
  </si>
  <si>
    <t>11.41</t>
  </si>
  <si>
    <t>-4.82</t>
  </si>
  <si>
    <t>4.3</t>
  </si>
  <si>
    <t>-3.53</t>
  </si>
  <si>
    <t>0.82</t>
  </si>
  <si>
    <t>8.68</t>
  </si>
  <si>
    <t>-4.69</t>
  </si>
  <si>
    <t>-0.99</t>
  </si>
  <si>
    <t>6.3</t>
  </si>
  <si>
    <t>3.91</t>
  </si>
  <si>
    <t>2.71</t>
  </si>
  <si>
    <t>-7.26</t>
  </si>
  <si>
    <t>1.73</t>
  </si>
  <si>
    <t>-2.87</t>
  </si>
  <si>
    <t>2.54</t>
  </si>
  <si>
    <t>0.97</t>
  </si>
  <si>
    <t>28.49</t>
  </si>
  <si>
    <t>-4.81</t>
  </si>
  <si>
    <t>-14.55</t>
  </si>
  <si>
    <t>1.66</t>
  </si>
  <si>
    <t>-2.82</t>
  </si>
  <si>
    <t>3.24</t>
  </si>
  <si>
    <t>4.93</t>
  </si>
  <si>
    <t>-14.42</t>
  </si>
  <si>
    <t>4.35</t>
  </si>
  <si>
    <t>-9.86</t>
  </si>
  <si>
    <t>-0.04</t>
  </si>
  <si>
    <t>-0.76</t>
  </si>
  <si>
    <t>1.96</t>
  </si>
  <si>
    <t>10.4</t>
  </si>
  <si>
    <t>-2.26</t>
  </si>
  <si>
    <t>-5.7</t>
  </si>
  <si>
    <t>-3.51</t>
  </si>
  <si>
    <t>11.35</t>
  </si>
  <si>
    <t>-3.32</t>
  </si>
  <si>
    <t>-4.62</t>
  </si>
  <si>
    <t>0.1</t>
  </si>
  <si>
    <t>-1.47</t>
  </si>
  <si>
    <t>1.04</t>
  </si>
  <si>
    <t>-4.44</t>
  </si>
  <si>
    <t>1.21</t>
  </si>
  <si>
    <t>4.29</t>
  </si>
  <si>
    <t>2.96</t>
  </si>
  <si>
    <t>-2.17</t>
  </si>
  <si>
    <t>11.2</t>
  </si>
  <si>
    <t>-0.33</t>
  </si>
  <si>
    <t>6.29</t>
  </si>
  <si>
    <t>-2.08</t>
  </si>
  <si>
    <t>-6.37</t>
  </si>
  <si>
    <t>-3.98</t>
  </si>
  <si>
    <t>25.44</t>
  </si>
  <si>
    <t>-14.96</t>
  </si>
  <si>
    <t>-1.09</t>
  </si>
  <si>
    <t>0.87</t>
  </si>
  <si>
    <t>19.31</t>
  </si>
  <si>
    <t>-0.87</t>
  </si>
  <si>
    <t>3.7</t>
  </si>
  <si>
    <t>0.81</t>
  </si>
  <si>
    <t>5.41</t>
  </si>
  <si>
    <t>-6.41</t>
  </si>
  <si>
    <t>10.7</t>
  </si>
  <si>
    <t>8.31</t>
  </si>
  <si>
    <t>-6.35</t>
  </si>
  <si>
    <t>2.58</t>
  </si>
  <si>
    <t>3.96</t>
  </si>
  <si>
    <t>3.49</t>
  </si>
  <si>
    <t>-0.92</t>
  </si>
  <si>
    <t>-3.78</t>
  </si>
  <si>
    <t>-3.3</t>
  </si>
  <si>
    <t>-1.88</t>
  </si>
  <si>
    <t>3.06</t>
  </si>
  <si>
    <t>-6.97</t>
  </si>
  <si>
    <t>-4.47</t>
  </si>
  <si>
    <t>3.38</t>
  </si>
  <si>
    <t>-0.49</t>
  </si>
  <si>
    <t>-0.57</t>
  </si>
  <si>
    <t>8.29</t>
  </si>
  <si>
    <t>-4.76</t>
  </si>
  <si>
    <t>-6.67</t>
  </si>
  <si>
    <t>-5.61</t>
  </si>
  <si>
    <t>10.2</t>
  </si>
  <si>
    <t>3.64</t>
  </si>
  <si>
    <t>3.31</t>
  </si>
  <si>
    <t>0.72</t>
  </si>
  <si>
    <t>-4.71</t>
  </si>
  <si>
    <t>-12.31</t>
  </si>
  <si>
    <t>0.22</t>
  </si>
  <si>
    <t>-3.74</t>
  </si>
  <si>
    <t>-0.78</t>
  </si>
  <si>
    <t>-0.71</t>
  </si>
  <si>
    <t>-7.2</t>
  </si>
  <si>
    <t>-1.69</t>
  </si>
  <si>
    <t>4.2</t>
  </si>
  <si>
    <t>-5.27</t>
  </si>
  <si>
    <t>3.51</t>
  </si>
  <si>
    <t>-8.78</t>
  </si>
  <si>
    <t>-1.7</t>
  </si>
  <si>
    <t>0.18</t>
  </si>
  <si>
    <t>4.47</t>
  </si>
  <si>
    <t>-5.4</t>
  </si>
  <si>
    <t>-5.65</t>
  </si>
  <si>
    <t>-6.16</t>
  </si>
  <si>
    <t>17.54</t>
  </si>
  <si>
    <t>6.85</t>
  </si>
  <si>
    <t>-9.7</t>
  </si>
  <si>
    <t>11.3</t>
  </si>
  <si>
    <t>3</t>
  </si>
  <si>
    <t>2.88</t>
  </si>
  <si>
    <t>8.48</t>
  </si>
  <si>
    <t>-2.69</t>
  </si>
  <si>
    <t>-1.56</t>
  </si>
  <si>
    <t>-3.97</t>
  </si>
  <si>
    <t>5.77</t>
  </si>
  <si>
    <t>1.94</t>
  </si>
  <si>
    <t>-11.66</t>
  </si>
  <si>
    <t>-3.68</t>
  </si>
  <si>
    <t>4.15</t>
  </si>
  <si>
    <t>-12.5</t>
  </si>
  <si>
    <t>6.19</t>
  </si>
  <si>
    <t>14.28</t>
  </si>
  <si>
    <t>7.17</t>
  </si>
  <si>
    <t>-3.18</t>
  </si>
  <si>
    <t>24.72</t>
  </si>
  <si>
    <t>3.35</t>
  </si>
  <si>
    <t>-0.89</t>
  </si>
  <si>
    <t>22.75</t>
  </si>
  <si>
    <t>5.98</t>
  </si>
  <si>
    <t>0.42</t>
  </si>
  <si>
    <t>-5.17</t>
  </si>
  <si>
    <t>7.22</t>
  </si>
  <si>
    <t>8.06</t>
  </si>
  <si>
    <t>1.71</t>
  </si>
  <si>
    <t>1.97</t>
  </si>
  <si>
    <t>-1.82</t>
  </si>
  <si>
    <t>-5.3</t>
  </si>
  <si>
    <t>-3.42</t>
  </si>
  <si>
    <t>13.17</t>
  </si>
  <si>
    <t>-1.5</t>
  </si>
  <si>
    <t>-10.92</t>
  </si>
  <si>
    <t>2.93</t>
  </si>
  <si>
    <t>9.36</t>
  </si>
  <si>
    <t>23.76</t>
  </si>
  <si>
    <t>-4.34</t>
  </si>
  <si>
    <t>12.54</t>
  </si>
  <si>
    <t>0.98</t>
  </si>
  <si>
    <t>7.01</t>
  </si>
  <si>
    <t>-14.41</t>
  </si>
  <si>
    <t>0.95</t>
  </si>
  <si>
    <t>-0.06</t>
  </si>
  <si>
    <t>4.52</t>
  </si>
  <si>
    <t>-1.98</t>
  </si>
  <si>
    <t>1.67</t>
  </si>
  <si>
    <t>20.96</t>
  </si>
  <si>
    <t>-2.16</t>
  </si>
  <si>
    <t>-7.59</t>
  </si>
  <si>
    <t>-4.01</t>
  </si>
  <si>
    <t>6.43</t>
  </si>
  <si>
    <t>-0.95</t>
  </si>
  <si>
    <t>-1.06</t>
  </si>
  <si>
    <t>-4.4</t>
  </si>
  <si>
    <t>-4.38</t>
  </si>
  <si>
    <t>-2.35</t>
  </si>
  <si>
    <t>-10.72</t>
  </si>
  <si>
    <t>-8.68</t>
  </si>
  <si>
    <t>-4.5</t>
  </si>
  <si>
    <t>-4.7</t>
  </si>
  <si>
    <t>-11.21</t>
  </si>
  <si>
    <t>16.91</t>
  </si>
  <si>
    <t>-1.3</t>
  </si>
  <si>
    <t>3.92</t>
  </si>
  <si>
    <t>0.67</t>
  </si>
  <si>
    <t>-3.43</t>
  </si>
  <si>
    <t>-6.88</t>
  </si>
  <si>
    <t>-3.65</t>
  </si>
  <si>
    <t>3.39</t>
  </si>
  <si>
    <t>10.48</t>
  </si>
  <si>
    <t>-3.21</t>
  </si>
  <si>
    <t>7</t>
  </si>
  <si>
    <t>-1.93</t>
  </si>
  <si>
    <t>25.4</t>
  </si>
  <si>
    <t>0.54</t>
  </si>
  <si>
    <t>3.85</t>
  </si>
  <si>
    <t>-6.98</t>
  </si>
  <si>
    <t>-1.9</t>
  </si>
  <si>
    <t>-9.33</t>
  </si>
  <si>
    <t>-0.23</t>
  </si>
  <si>
    <t>-0.29</t>
  </si>
  <si>
    <t>-5.05</t>
  </si>
  <si>
    <t>-3.5</t>
  </si>
  <si>
    <t>-2.13</t>
  </si>
  <si>
    <t>-0.66</t>
  </si>
  <si>
    <t>9.62</t>
  </si>
  <si>
    <t>-4.92</t>
  </si>
  <si>
    <t>5.2</t>
  </si>
  <si>
    <t>0.45</t>
  </si>
  <si>
    <t>-5.01</t>
  </si>
  <si>
    <t>-1.99</t>
  </si>
  <si>
    <t>-2.06</t>
  </si>
  <si>
    <t>4.79</t>
  </si>
  <si>
    <t>2.33</t>
  </si>
  <si>
    <t>-6.86</t>
  </si>
  <si>
    <t>-2.79</t>
  </si>
  <si>
    <t>-12.35</t>
  </si>
  <si>
    <t>-10.36</t>
  </si>
  <si>
    <t>0.99</t>
  </si>
  <si>
    <t>-2.86</t>
  </si>
  <si>
    <t>12.43</t>
  </si>
  <si>
    <t>2.39</t>
  </si>
  <si>
    <t>-1.11</t>
  </si>
  <si>
    <t>-8.79</t>
  </si>
  <si>
    <t>-13.14</t>
  </si>
  <si>
    <t>10.37</t>
  </si>
  <si>
    <t>10.19</t>
  </si>
  <si>
    <t>1.61</t>
  </si>
  <si>
    <t>-5.58</t>
  </si>
  <si>
    <t>3.14</t>
  </si>
  <si>
    <t>-5.07</t>
  </si>
  <si>
    <t>-3.63</t>
  </si>
  <si>
    <t>-5.67</t>
  </si>
  <si>
    <t>-2.96</t>
  </si>
  <si>
    <t>-4.46</t>
  </si>
  <si>
    <t>-1.33</t>
  </si>
  <si>
    <t>8.77</t>
  </si>
  <si>
    <t>-0.84</t>
  </si>
  <si>
    <t>6.28</t>
  </si>
  <si>
    <t>19.05</t>
  </si>
  <si>
    <t>5.24</t>
  </si>
  <si>
    <t>4.73</t>
  </si>
  <si>
    <t>-2.01</t>
  </si>
  <si>
    <t>2.3</t>
  </si>
  <si>
    <t>-4.11</t>
  </si>
  <si>
    <t>-3.11</t>
  </si>
  <si>
    <t>24.01</t>
  </si>
  <si>
    <t>-0.4</t>
  </si>
  <si>
    <t>1.49</t>
  </si>
  <si>
    <t>-0.42</t>
  </si>
  <si>
    <t>-0.64</t>
  </si>
  <si>
    <t>1.38</t>
  </si>
  <si>
    <t>-1.34</t>
  </si>
  <si>
    <t>0.65</t>
  </si>
  <si>
    <t>1.46</t>
  </si>
  <si>
    <t>6.56</t>
  </si>
  <si>
    <t>-11.9</t>
  </si>
  <si>
    <t>8.25</t>
  </si>
  <si>
    <t>-5.8</t>
  </si>
  <si>
    <t>-2.93</t>
  </si>
  <si>
    <t>-7.54</t>
  </si>
  <si>
    <t>5</t>
  </si>
  <si>
    <t>-9.6</t>
  </si>
  <si>
    <t>-5.06</t>
  </si>
  <si>
    <t>3.07</t>
  </si>
  <si>
    <t>-3.89</t>
  </si>
  <si>
    <t>-3.19</t>
  </si>
  <si>
    <t>-5.72</t>
  </si>
  <si>
    <t>0.05</t>
  </si>
  <si>
    <t>5.09</t>
  </si>
  <si>
    <t>-8.04</t>
  </si>
  <si>
    <t>-6.94</t>
  </si>
  <si>
    <t>-6.56</t>
  </si>
  <si>
    <t>5.28</t>
  </si>
  <si>
    <t>1.77</t>
  </si>
  <si>
    <t>7.31</t>
  </si>
  <si>
    <t>13.68</t>
  </si>
  <si>
    <t>-6.71</t>
  </si>
  <si>
    <t>3.25</t>
  </si>
  <si>
    <t>-3.79</t>
  </si>
  <si>
    <t>5.29</t>
  </si>
  <si>
    <t>-5.39</t>
  </si>
  <si>
    <t>2.48</t>
  </si>
  <si>
    <t>-1.81</t>
  </si>
  <si>
    <t>-2.85</t>
  </si>
  <si>
    <t>1.09</t>
  </si>
  <si>
    <t>0.14</t>
  </si>
  <si>
    <t>-0.41</t>
  </si>
  <si>
    <t>1.85</t>
  </si>
  <si>
    <t>-2.54</t>
  </si>
  <si>
    <t>-5.59</t>
  </si>
  <si>
    <t>-6.04</t>
  </si>
  <si>
    <t>4.22</t>
  </si>
  <si>
    <t>9.1</t>
  </si>
  <si>
    <t>-0.77</t>
  </si>
  <si>
    <t>6.47</t>
  </si>
  <si>
    <t>-6.01</t>
  </si>
  <si>
    <t>7.65</t>
  </si>
  <si>
    <t>0.49</t>
  </si>
  <si>
    <t>Ada Exempted Village (Hardin)</t>
  </si>
  <si>
    <t>Adams County Ohio Valley Local (Adams)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</si>
  <si>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</si>
  <si>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</si>
  <si>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</si>
  <si>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</si>
  <si>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</si>
  <si>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</si>
  <si>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</si>
  <si>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</si>
  <si>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</si>
  <si>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</si>
  <si>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</si>
  <si>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</si>
  <si>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</si>
  <si>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</si>
  <si>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</si>
  <si>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</si>
  <si>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</si>
  <si>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School District (Athens)</t>
  </si>
  <si>
    <t>Aurora City (Portage)</t>
  </si>
  <si>
    <t>Austintown Local Schools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</si>
  <si>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</si>
  <si>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</si>
  <si>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</si>
  <si>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</si>
  <si>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</si>
  <si>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</si>
  <si>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</si>
  <si>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</si>
  <si>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</si>
  <si>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</si>
  <si>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</si>
  <si>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</si>
  <si>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</si>
  <si>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</si>
  <si>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</si>
  <si>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</si>
  <si>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</si>
  <si>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</si>
  <si>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</si>
  <si>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</si>
  <si>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</si>
  <si>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</si>
  <si>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</si>
  <si>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</si>
  <si>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</si>
  <si>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</si>
  <si>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</si>
  <si>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</si>
  <si>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</si>
  <si>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</si>
  <si>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</si>
  <si>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</si>
  <si>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</si>
  <si>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</si>
  <si>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School District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</si>
  <si>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</si>
  <si>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</si>
  <si>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</si>
  <si>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</si>
  <si>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</si>
  <si>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</si>
  <si>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</si>
  <si>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</si>
  <si>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</si>
  <si>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</si>
  <si>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</si>
  <si>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</si>
  <si>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</si>
  <si>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</si>
  <si>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</si>
  <si>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</si>
  <si>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</si>
  <si>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</si>
  <si>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</si>
  <si>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</si>
  <si>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</si>
  <si>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</si>
  <si>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</si>
  <si>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</si>
  <si>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</si>
  <si>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</si>
  <si>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Schools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</si>
  <si>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</si>
  <si>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</si>
  <si>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</si>
  <si>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</si>
  <si>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</si>
  <si>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</si>
  <si>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</si>
  <si>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</si>
  <si>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</si>
  <si>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</si>
  <si>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</si>
  <si>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</si>
  <si>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</si>
  <si>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Public Schools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</si>
  <si>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</si>
  <si>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</si>
  <si>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</si>
  <si>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</si>
  <si>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</si>
  <si>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</si>
  <si>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</si>
  <si>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</si>
  <si>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</si>
  <si>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</si>
  <si>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</si>
  <si>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</si>
  <si>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</si>
  <si>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</si>
  <si>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</si>
  <si>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</si>
  <si>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Schools District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</si>
  <si>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</si>
  <si>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</si>
  <si>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</si>
  <si>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</si>
  <si>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</si>
  <si>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</si>
  <si>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</si>
  <si>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</si>
  <si>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</si>
  <si>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</si>
  <si>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</si>
  <si>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</si>
  <si>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</si>
  <si>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</si>
  <si>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</si>
  <si>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School District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</si>
  <si>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</si>
  <si>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</si>
  <si>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</si>
  <si>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</si>
  <si>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</si>
  <si>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</si>
  <si>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</si>
  <si>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</si>
  <si>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</si>
  <si>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</si>
  <si>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</si>
  <si>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</si>
  <si>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School District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</si>
  <si>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</si>
  <si>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</si>
  <si>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</si>
  <si>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</si>
  <si>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</si>
  <si>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</si>
  <si>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</si>
  <si>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(Meigs)</t>
  </si>
  <si>
    <t>Eastern Local School District (Brown)</t>
  </si>
  <si>
    <t>Eastern Local School District (Pike)</t>
  </si>
  <si>
    <t>Eastwood Local (Wood)</t>
  </si>
  <si>
    <t>Eaton Community City (Preble)</t>
  </si>
  <si>
    <t>Edgerton Local (Williams)</t>
  </si>
  <si>
    <t>Edgewood City School District (Butler)</t>
  </si>
  <si>
    <t>Edison Local (Jefferson)</t>
  </si>
  <si>
    <t>Edison Local (formerly Berlin-Milan) (Erie)</t>
  </si>
  <si>
    <t>Edon Northwest Local (Williams)</t>
  </si>
  <si>
    <t>Elgin Local (Marion)</t>
  </si>
  <si>
    <t>Elida Local (Allen)</t>
  </si>
  <si>
    <t>Elmwood Local (Wood)</t>
  </si>
  <si>
    <t>Elyria City Schools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</si>
  <si>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</si>
  <si>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</si>
  <si>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</si>
  <si>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</si>
  <si>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</si>
  <si>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</si>
  <si>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</si>
  <si>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</si>
  <si>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</si>
  <si>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</si>
  <si>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</si>
  <si>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</si>
  <si>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</si>
  <si>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</si>
  <si>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</si>
  <si>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</si>
  <si>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</si>
  <si>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</si>
  <si>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</si>
  <si>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</si>
  <si>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</si>
  <si>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</si>
  <si>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</si>
  <si>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</si>
  <si>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</si>
  <si>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</si>
  <si>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</si>
  <si>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</si>
  <si>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</si>
  <si>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</si>
  <si>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</si>
  <si>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</si>
  <si>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</si>
  <si>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</si>
  <si>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</si>
  <si>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</si>
  <si>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Schools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</si>
  <si>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</si>
  <si>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</si>
  <si>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</si>
  <si>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</si>
  <si>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School District (Trumbull)</t>
  </si>
  <si>
    <t>Goshen Local (Clermont)</t>
  </si>
  <si>
    <t>Graham Local (Champaign)</t>
  </si>
  <si>
    <t>Grand Valley Local (Ashtabula)</t>
  </si>
  <si>
    <t>Grandview Heights Schools (Franklin)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</si>
  <si>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</si>
  <si>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</si>
  <si>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</si>
  <si>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</si>
  <si>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</si>
  <si>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</si>
  <si>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</si>
  <si>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</si>
  <si>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</si>
  <si>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</si>
  <si>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</si>
  <si>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</si>
  <si>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</si>
  <si>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</si>
  <si>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</si>
  <si>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School District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</si>
  <si>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</si>
  <si>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</si>
  <si>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</si>
  <si>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</si>
  <si>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</si>
  <si>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</si>
  <si>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</si>
  <si>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</si>
  <si>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</si>
  <si>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</si>
  <si>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</si>
  <si>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</si>
  <si>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Schools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</si>
  <si>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</si>
  <si>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</si>
  <si>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</si>
  <si>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</si>
  <si>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</si>
  <si>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School District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</si>
  <si>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</si>
  <si>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</si>
  <si>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</si>
  <si>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</si>
  <si>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</si>
  <si>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</si>
  <si>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</si>
  <si>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</si>
  <si>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</si>
  <si>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</si>
  <si>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</si>
  <si>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</si>
  <si>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</si>
  <si>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</si>
  <si>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</si>
  <si>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</si>
  <si>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School District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</si>
  <si>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</si>
  <si>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</si>
  <si>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</si>
  <si>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</si>
  <si>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</si>
  <si>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</si>
  <si>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</si>
  <si>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</si>
  <si>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</si>
  <si>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</si>
  <si>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</si>
  <si>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</si>
  <si>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</si>
  <si>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School District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</si>
  <si>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</si>
  <si>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</si>
  <si>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</si>
  <si>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</si>
  <si>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</si>
  <si>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</si>
  <si>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</si>
  <si>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</si>
  <si>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</si>
  <si>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</si>
  <si>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</si>
  <si>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</si>
  <si>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</si>
  <si>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</si>
  <si>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</si>
  <si>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</si>
  <si>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</si>
  <si>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</si>
  <si>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</si>
  <si>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</si>
  <si>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</si>
  <si>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</si>
  <si>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</si>
  <si>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</si>
  <si>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</si>
  <si>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</si>
  <si>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</si>
  <si>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</si>
  <si>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</si>
  <si>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</si>
  <si>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</si>
  <si>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</si>
  <si>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</si>
  <si>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</si>
  <si>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</si>
  <si>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</si>
  <si>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</si>
  <si>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</si>
  <si>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</si>
  <si>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</si>
  <si>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</si>
  <si>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</si>
  <si>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</si>
  <si>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</si>
  <si>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</si>
  <si>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</si>
  <si>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</si>
  <si>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</si>
  <si>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</si>
  <si>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</si>
  <si>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</si>
  <si>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McDonald Local (Trumbull)</t>
  </si>
  <si>
    <t>Mechanicsburg Exempted Village (Champaign)</t>
  </si>
  <si>
    <t>Medina City SD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</si>
  <si>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</si>
  <si>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</si>
  <si>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</si>
  <si>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</si>
  <si>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</si>
  <si>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</si>
  <si>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</si>
  <si>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</si>
  <si>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</si>
  <si>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</si>
  <si>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</si>
  <si>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</si>
  <si>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</si>
  <si>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</si>
  <si>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</si>
  <si>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</si>
  <si>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</si>
  <si>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</si>
  <si>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</si>
  <si>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</si>
  <si>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</si>
  <si>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</si>
  <si>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</si>
  <si>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</si>
  <si>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</si>
  <si>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</si>
  <si>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</si>
  <si>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</si>
  <si>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</si>
  <si>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</si>
  <si>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</si>
  <si>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School District (Montgomery)</t>
  </si>
  <si>
    <t>New Lexington School District (Perry)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</si>
  <si>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</si>
  <si>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</si>
  <si>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</si>
  <si>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</si>
  <si>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</si>
  <si>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</si>
  <si>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</si>
  <si>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</si>
  <si>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</si>
  <si>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</si>
  <si>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</si>
  <si>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</si>
  <si>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</si>
  <si>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</si>
  <si>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</si>
  <si>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</si>
  <si>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</si>
  <si>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</si>
  <si>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</si>
  <si>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</si>
  <si>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School District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</si>
  <si>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</si>
  <si>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</si>
  <si>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</si>
  <si>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</si>
  <si>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</si>
  <si>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</si>
  <si>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</si>
  <si>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</si>
  <si>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</si>
  <si>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</si>
  <si>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</si>
  <si>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</si>
  <si>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Schools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</si>
  <si>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</si>
  <si>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</si>
  <si>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</si>
  <si>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</si>
  <si>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</si>
  <si>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</si>
  <si>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</si>
  <si>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Schools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</si>
  <si>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</si>
  <si>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</si>
  <si>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</si>
  <si>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</si>
  <si>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</si>
  <si>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</si>
  <si>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</si>
  <si>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</si>
  <si>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</si>
  <si>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</si>
  <si>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</si>
  <si>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</si>
  <si>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</si>
  <si>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</si>
  <si>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</si>
  <si>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</si>
  <si>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</si>
  <si>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</si>
  <si>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</si>
  <si>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</si>
  <si>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</si>
  <si>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</si>
  <si>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</si>
  <si>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</si>
  <si>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</si>
  <si>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</si>
  <si>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</si>
  <si>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</si>
  <si>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</si>
  <si>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</si>
  <si>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</si>
  <si>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</si>
  <si>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</si>
  <si>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</si>
  <si>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</si>
  <si>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</si>
  <si>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Put-In-Bay Local (Ottawa)</t>
  </si>
  <si>
    <t>Pymatuning Valley Local School District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</si>
  <si>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</si>
  <si>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</si>
  <si>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</si>
  <si>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</si>
  <si>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</si>
  <si>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</si>
  <si>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</si>
  <si>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</si>
  <si>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</si>
  <si>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</si>
  <si>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</si>
  <si>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</si>
  <si>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Riverdale Local (Hancock)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</si>
  <si>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</si>
  <si>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</si>
  <si>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</si>
  <si>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</si>
  <si>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</si>
  <si>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</si>
  <si>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</si>
  <si>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</si>
  <si>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</si>
  <si>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</si>
  <si>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</si>
  <si>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</si>
  <si>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</si>
  <si>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</si>
  <si>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</si>
  <si>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</si>
  <si>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</si>
  <si>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</si>
  <si>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</si>
  <si>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</si>
  <si>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</si>
  <si>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</si>
  <si>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</si>
  <si>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</si>
  <si>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</si>
  <si>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</si>
  <si>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</si>
  <si>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</si>
  <si>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</si>
  <si>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</si>
  <si>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</si>
  <si>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</si>
  <si>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</si>
  <si>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</si>
  <si>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</si>
  <si>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</si>
  <si>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</si>
  <si>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</si>
  <si>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School District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</si>
  <si>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</si>
  <si>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</si>
  <si>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</si>
  <si>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</si>
  <si>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</si>
  <si>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</si>
  <si>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</si>
  <si>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</si>
  <si>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School District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</si>
  <si>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</si>
  <si>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</si>
  <si>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</si>
  <si>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</si>
  <si>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</si>
  <si>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</si>
  <si>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Switzerland of Ohio Local (Monroe)</t>
  </si>
  <si>
    <t>Sycamore Community City (Hamilton)</t>
  </si>
  <si>
    <t>Sylvania Schools (Lucas)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</si>
  <si>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</si>
  <si>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</si>
  <si>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</si>
  <si>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</si>
  <si>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</si>
  <si>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</si>
  <si>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Schools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</si>
  <si>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</si>
  <si>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</si>
  <si>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</si>
  <si>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</si>
  <si>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</si>
  <si>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</si>
  <si>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</si>
  <si>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</si>
  <si>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</si>
  <si>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</si>
  <si>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</si>
  <si>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</si>
  <si>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</si>
  <si>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</si>
  <si>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</si>
  <si>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</si>
  <si>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</si>
  <si>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</si>
  <si>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</si>
  <si>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</si>
  <si>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</si>
  <si>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</si>
  <si>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</si>
  <si>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</si>
  <si>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</si>
  <si>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</si>
  <si>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</si>
  <si>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</si>
  <si>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</si>
  <si>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</si>
  <si>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</si>
  <si>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</si>
  <si>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</si>
  <si>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</si>
  <si>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</si>
  <si>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</si>
  <si>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</si>
  <si>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</si>
  <si>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</si>
  <si>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</si>
  <si>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</si>
  <si>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</si>
  <si>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</si>
  <si>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</si>
  <si>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</si>
  <si>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Waynedale Local (Wayne)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</si>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</sst>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51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FY12/fdp_FiscalBenchmarkReport_12_additions_open.xls" TargetMode="External"/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ducation.ohio.gov/Topics/Finance-and-Funding/Finance-Data-and-Information/Expenditure-Per-Pupil-Rankings?viewmode=0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ohioauditor.gov/publications/doc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5703125" style="1" customWidth="1"/>
    <col min="4" max="10" width="25.140625" style="1" customWidth="1"/>
  </cols>
  <sheetData>
    <row r="1" spans="1:10" ht="23.25" customHeight="1" x14ac:dyDescent="0.35">
      <c r="A1" s="131" t="s">
        <v>953</v>
      </c>
      <c r="B1" s="131"/>
      <c r="C1" s="131"/>
      <c r="D1" s="131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2" t="str">
        <f>IF(D5&lt;&gt;0,D5,"Please select a district")</f>
        <v>Please select a district</v>
      </c>
      <c r="B3" s="132"/>
      <c r="C3" s="133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IF(D$5&lt;&gt;0,VLOOKUP(D5,components!A$3:B$612,2,FALSE),"")</f>
        <v/>
      </c>
      <c r="E4" s="103"/>
      <c r="F4" s="104"/>
      <c r="G4" s="104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IF(D$5&lt;&gt;0,VLOOKUP(D$4,components!B$3:C$612,2,FALSE),"")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 t="str">
        <f>IF(D$5&lt;&gt;0,VLOOKUP(D$4,components!B$3:AS$612,3,FALSE),"")</f>
        <v/>
      </c>
      <c r="E7" s="11" t="s">
        <v>848</v>
      </c>
      <c r="F7" s="11" t="s">
        <v>848</v>
      </c>
      <c r="G7" s="11" t="s">
        <v>848</v>
      </c>
      <c r="H7" s="2" t="str">
        <f>IF(H$5&lt;&gt;0,VLOOKUP(H$4,components!B$3:AU$612,3,FALSE),"")</f>
        <v/>
      </c>
      <c r="I7" s="2" t="str">
        <f>IF(I$5&lt;&gt;0,VLOOKUP(I$4,components!B$3:AV$612,3,FALSE),"")</f>
        <v/>
      </c>
      <c r="J7" s="2" t="str">
        <f>IF(J$5&lt;&gt;0,VLOOKUP(J$4,components!B$3:AW$612,3,FALSE),"")</f>
        <v/>
      </c>
    </row>
    <row r="8" spans="1:10" x14ac:dyDescent="0.25">
      <c r="A8" s="39"/>
      <c r="B8" s="78" t="s">
        <v>839</v>
      </c>
      <c r="C8" s="39"/>
      <c r="D8" s="13" t="str">
        <f>IF(D$5&lt;&gt;0,VLOOKUP(D$4,components!B$3:AS$612,4,FALSE),"")</f>
        <v/>
      </c>
      <c r="E8" s="11" t="s">
        <v>848</v>
      </c>
      <c r="F8" s="11" t="s">
        <v>848</v>
      </c>
      <c r="G8" s="11" t="s">
        <v>848</v>
      </c>
      <c r="H8" s="2" t="str">
        <f>IF(H$5&lt;&gt;0,VLOOKUP(H$4,components!B$3:AU$612,4,FALSE),"")</f>
        <v/>
      </c>
      <c r="I8" s="2" t="str">
        <f>IF(I$5&lt;&gt;0,VLOOKUP(I$4,components!B$3:AV$612,4,FALSE),"")</f>
        <v/>
      </c>
      <c r="J8" s="2" t="str">
        <f>IF(J$5&lt;&gt;0,VLOOKUP(J$4,components!B$3:AW$612,4,FALSE),"")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IF(D$5&lt;&gt;0,VLOOKUP(D$4,components!B$3:AS$612,5,FALSE),"")</f>
        <v/>
      </c>
      <c r="E9" s="11" t="s">
        <v>848</v>
      </c>
      <c r="F9" s="11" t="s">
        <v>848</v>
      </c>
      <c r="G9" s="11" t="s">
        <v>848</v>
      </c>
      <c r="H9" s="2" t="str">
        <f>IF(H$5&lt;&gt;0,VLOOKUP(H$4,components!B$3:AU$612,5,FALSE),"")</f>
        <v/>
      </c>
      <c r="I9" s="2" t="str">
        <f>IF(I$5&lt;&gt;0,VLOOKUP(I$4,components!B$3:AV$612,5,FALSE),"")</f>
        <v/>
      </c>
      <c r="J9" s="2" t="str">
        <f>IF(J$5&lt;&gt;0,VLOOKUP(J$4,components!B$3:AW$612,5,FALSE),"")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954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IF(D$5&lt;&gt;0,VLOOKUP(D$4,components!B$3:AS$612,6,FALSE),"")</f>
        <v/>
      </c>
      <c r="E12" s="5" t="str">
        <f>IF(D$5&lt;&gt;0,VLOOKUP(E$5,counties!A$2:AM$89,2,FALSE),"")</f>
        <v/>
      </c>
      <c r="F12" s="5" t="str">
        <f>IF(D$5&lt;&gt;0,VLOOKUP(D$4,sim_dist!A$2:AM$608,2,FALSE),"")</f>
        <v/>
      </c>
      <c r="G12" s="6" t="str">
        <f>IF(D$5&lt;&gt;0,state!A$2,"")</f>
        <v/>
      </c>
      <c r="H12" s="5" t="str">
        <f>IF(H$5&lt;&gt;0,VLOOKUP(H$4,components!B$3:AW$612,6,FALSE),"")</f>
        <v/>
      </c>
      <c r="I12" s="5" t="str">
        <f>IF(I$5&lt;&gt;0,VLOOKUP(I$4,components!B$3:AX$612,6,FALSE),"")</f>
        <v/>
      </c>
      <c r="J12" s="5" t="str">
        <f>IF(J$5&lt;&gt;0,VLOOKUP(J$4,components!B$3:AY$612,6,FALSE),"")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IF(D$5&lt;&gt;0,VLOOKUP(D$4,components!B$3:AS$612,7,FALSE),"")</f>
        <v/>
      </c>
      <c r="E13" s="7" t="str">
        <f>IF(D$5&lt;&gt;0,VLOOKUP(E$5,counties!A$2:AM$89,3,FALSE),"")</f>
        <v/>
      </c>
      <c r="F13" s="7" t="str">
        <f>IF(D$5&lt;&gt;0,VLOOKUP(D$4,sim_dist!A$2:AM$608,3,FALSE),"")</f>
        <v/>
      </c>
      <c r="G13" s="7" t="str">
        <f>IF(D$5&lt;&gt;0,state!B$2,"")</f>
        <v/>
      </c>
      <c r="H13" s="7" t="str">
        <f>IF(H$5&lt;&gt;0,VLOOKUP(H$4,components!B$3:AW$612,7,FALSE),"")</f>
        <v/>
      </c>
      <c r="I13" s="7" t="str">
        <f>IF(I$5&lt;&gt;0,VLOOKUP(I$4,components!B$3:AX$612,7,FALSE),"")</f>
        <v/>
      </c>
      <c r="J13" s="7" t="str">
        <f>IF(J$5&lt;&gt;0,VLOOKUP(J$4,components!B$3:AY$612,7,FALSE),"")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IF(D$5&lt;&gt;0,VLOOKUP(D$4,components!B$3:AS$612,8,FALSE),"")</f>
        <v/>
      </c>
      <c r="E14" s="5" t="str">
        <f>IF(D$5&lt;&gt;0,VLOOKUP(E$5,counties!A$2:AM$89,4,FALSE),"")</f>
        <v/>
      </c>
      <c r="F14" s="5" t="str">
        <f>IF(D$5&lt;&gt;0,VLOOKUP(D$4,sim_dist!A$2:AM$608,4,FALSE),"")</f>
        <v/>
      </c>
      <c r="G14" s="6" t="str">
        <f>IF(D$5&lt;&gt;0,state!C$2,"")</f>
        <v/>
      </c>
      <c r="H14" s="5" t="str">
        <f>IF(H$5&lt;&gt;0,VLOOKUP(H$4,components!B$3:AW$612,8,FALSE),"")</f>
        <v/>
      </c>
      <c r="I14" s="5" t="str">
        <f>IF(I$5&lt;&gt;0,VLOOKUP(I$4,components!B$3:AX$612,8,FALSE),"")</f>
        <v/>
      </c>
      <c r="J14" s="5" t="str">
        <f>IF(J$5&lt;&gt;0,VLOOKUP(J$4,components!B$3:AY$612,8,FALSE),"")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IF(D$5&lt;&gt;0,VLOOKUP(D$4,components!B$3:AS$612,9,FALSE),"")</f>
        <v/>
      </c>
      <c r="E15" s="9" t="str">
        <f>IF(D$5&lt;&gt;0,VLOOKUP(E$5,counties!A$2:AM$89,5,FALSE),"")</f>
        <v/>
      </c>
      <c r="F15" s="9" t="str">
        <f>IF(D$5&lt;&gt;0,VLOOKUP(D$4,sim_dist!A$2:AM$608,5,FALSE),"")</f>
        <v/>
      </c>
      <c r="G15" s="9" t="str">
        <f>IF(D$5&lt;&gt;0,state!D$2,"")</f>
        <v/>
      </c>
      <c r="H15" s="9" t="str">
        <f>IF(H$5&lt;&gt;0,VLOOKUP(H$4,components!B$3:AW$612,9,FALSE),"")</f>
        <v/>
      </c>
      <c r="I15" s="9" t="str">
        <f>IF(I$5&lt;&gt;0,VLOOKUP(I$4,components!B$3:AX$612,9,FALSE),"")</f>
        <v/>
      </c>
      <c r="J15" s="9" t="str">
        <f>IF(J$5&lt;&gt;0,VLOOKUP(J$4,components!B$3:AY$612,9,FALSE),"")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IF(D$5&lt;&gt;0,VLOOKUP(D$4,components!B$3:AS$612,10,FALSE),"")</f>
        <v/>
      </c>
      <c r="E16" s="7" t="str">
        <f>IF(D$5&lt;&gt;0,VLOOKUP(E$5,counties!A$2:AM$89,6,FALSE),"")</f>
        <v/>
      </c>
      <c r="F16" s="7" t="str">
        <f>IF(D$5&lt;&gt;0,VLOOKUP(D$4,sim_dist!A$2:AM$608,6,FALSE),"")</f>
        <v/>
      </c>
      <c r="G16" s="7" t="str">
        <f>IF(D$5&lt;&gt;0,state!E$2,"")</f>
        <v/>
      </c>
      <c r="H16" s="7" t="str">
        <f>IF(H$5&lt;&gt;0,VLOOKUP(H$4,components!B$3:AW$612,10,FALSE),"")</f>
        <v/>
      </c>
      <c r="I16" s="7" t="str">
        <f>IF(I$5&lt;&gt;0,VLOOKUP(I$4,components!B$3:AX$612,10,FALSE),"")</f>
        <v/>
      </c>
      <c r="J16" s="7" t="str">
        <f>IF(J$5&lt;&gt;0,VLOOKUP(J$4,components!B$3:AY$612,10,FALSE),"")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955</v>
      </c>
      <c r="C19" s="39"/>
      <c r="D19" s="5" t="str">
        <f>IF(D$5&lt;&gt;0,VLOOKUP(D$4,components!B$3:AS$612,11,FALSE),"")</f>
        <v/>
      </c>
      <c r="E19" s="11" t="s">
        <v>848</v>
      </c>
      <c r="F19" s="11" t="s">
        <v>848</v>
      </c>
      <c r="G19" s="11" t="s">
        <v>848</v>
      </c>
      <c r="H19" s="5" t="str">
        <f>IF(H$5&lt;&gt;0,VLOOKUP(H$4,components!B$3:AW$612,11,FALSE),"")</f>
        <v/>
      </c>
      <c r="I19" s="5" t="str">
        <f>IF(I$5&lt;&gt;0,VLOOKUP(I$4,components!B$3:AX$612,11,FALSE),"")</f>
        <v/>
      </c>
      <c r="J19" s="5" t="str">
        <f>IF(J$5&lt;&gt;0,VLOOKUP(J$4,components!B$3:AY$612,11,FALSE),"")</f>
        <v/>
      </c>
    </row>
    <row r="20" spans="1:10" x14ac:dyDescent="0.25">
      <c r="A20" s="40"/>
      <c r="B20" s="78" t="s">
        <v>956</v>
      </c>
      <c r="C20" s="39"/>
      <c r="D20" s="5" t="str">
        <f>IF(D$5&lt;&gt;0,VLOOKUP(D$4,components!B$3:AS$612,12,FALSE),"")</f>
        <v/>
      </c>
      <c r="E20" s="11" t="s">
        <v>848</v>
      </c>
      <c r="F20" s="11" t="s">
        <v>848</v>
      </c>
      <c r="G20" s="11" t="s">
        <v>848</v>
      </c>
      <c r="H20" s="5" t="str">
        <f>IF(H$5&lt;&gt;0,VLOOKUP(H$4,components!B$3:AW$612,12,FALSE),"")</f>
        <v/>
      </c>
      <c r="I20" s="5" t="str">
        <f>IF(I$5&lt;&gt;0,VLOOKUP(I$4,components!B$3:AX$612,12,FALSE),"")</f>
        <v/>
      </c>
      <c r="J20" s="5" t="str">
        <f>IF(J$5&lt;&gt;0,VLOOKUP(J$4,components!B$3:AY$612,12,FALSE),"")</f>
        <v/>
      </c>
    </row>
    <row r="21" spans="1:10" x14ac:dyDescent="0.25">
      <c r="A21" s="39"/>
      <c r="B21" s="78" t="s">
        <v>789</v>
      </c>
      <c r="C21" s="39"/>
      <c r="D21" s="10" t="str">
        <f>IF(D$5&lt;&gt;0,VLOOKUP(D$4,components!B$3:AS$612,13,FALSE),"")</f>
        <v/>
      </c>
      <c r="E21" s="10" t="str">
        <f>IF(D$5&lt;&gt;0,VLOOKUP(E$5,counties!A$2:AM$89,7,FALSE),"")</f>
        <v/>
      </c>
      <c r="F21" s="10" t="str">
        <f>IF(D$5&lt;&gt;0,VLOOKUP(D$4,sim_dist!A$2:AM$608,7,FALSE),"")</f>
        <v/>
      </c>
      <c r="G21" s="11" t="str">
        <f>IF(D$5&lt;&gt;0,state!F$2,"")</f>
        <v/>
      </c>
      <c r="H21" s="10" t="str">
        <f>IF(H$5&lt;&gt;0,VLOOKUP(H$4,components!B$3:AW$612,13,FALSE),"")</f>
        <v/>
      </c>
      <c r="I21" s="13" t="str">
        <f>IF(I$5&lt;&gt;0,VLOOKUP(I$4,components!B$3:AX$612,13,FALSE),"")</f>
        <v/>
      </c>
      <c r="J21" s="13" t="str">
        <f>IF(J$5&lt;&gt;0,VLOOKUP(J$4,components!B$3:AY$612,13,FALSE),"")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IF(D$5&lt;&gt;0,VLOOKUP(D$4,components!B$3:AS$612,14,FALSE),"")</f>
        <v/>
      </c>
      <c r="E22" s="10" t="str">
        <f>IF(D$5&lt;&gt;0,VLOOKUP(E$5,counties!A$2:AM$89,8,FALSE),"")</f>
        <v/>
      </c>
      <c r="F22" s="10" t="str">
        <f>IF(D$5&lt;&gt;0,VLOOKUP(D$4,sim_dist!A$2:AM$608,8,FALSE),"")</f>
        <v/>
      </c>
      <c r="G22" s="11" t="str">
        <f>IF(D$5&lt;&gt;0,state!G$2,"")</f>
        <v/>
      </c>
      <c r="H22" s="10" t="str">
        <f>IF(H$5&lt;&gt;0,VLOOKUP(H$4,components!B$3:AW$612,14,FALSE),"")</f>
        <v/>
      </c>
      <c r="I22" s="13" t="str">
        <f>IF(I$5&lt;&gt;0,VLOOKUP(I$4,components!B$3:AX$612,14,FALSE),"")</f>
        <v/>
      </c>
      <c r="J22" s="13" t="str">
        <f>IF(J$5&lt;&gt;0,VLOOKUP(J$4,components!B$3:AY$612,14,FALSE),"")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IF(D$5&lt;&gt;0,VLOOKUP(D$4,components!B$3:AS$612,15,FALSE),"")</f>
        <v/>
      </c>
      <c r="E23" s="10" t="str">
        <f>IF(D$5&lt;&gt;0,VLOOKUP(E$5,counties!A$2:AM$89,9,FALSE),"")</f>
        <v/>
      </c>
      <c r="F23" s="10" t="str">
        <f>IF(D$5&lt;&gt;0,VLOOKUP(D$4,sim_dist!A$2:AM$608,9,FALSE),"")</f>
        <v/>
      </c>
      <c r="G23" s="11" t="str">
        <f>IF(D$5&lt;&gt;0,state!H$2,"")</f>
        <v/>
      </c>
      <c r="H23" s="10" t="str">
        <f>IF(H$5&lt;&gt;0,VLOOKUP(H$4,components!B$3:AW$612,15,FALSE),"")</f>
        <v/>
      </c>
      <c r="I23" s="13" t="str">
        <f>IF(I$5&lt;&gt;0,VLOOKUP(I$4,components!B$3:AX$612,15,FALSE),"")</f>
        <v/>
      </c>
      <c r="J23" s="13" t="str">
        <f>IF(J$5&lt;&gt;0,VLOOKUP(J$4,components!B$3:AY$612,15,FALSE),"")</f>
        <v/>
      </c>
    </row>
    <row r="24" spans="1:10" x14ac:dyDescent="0.25">
      <c r="A24" s="39"/>
      <c r="B24" s="78" t="s">
        <v>844</v>
      </c>
      <c r="C24" s="39"/>
      <c r="D24" s="10" t="str">
        <f>IF(D$5&lt;&gt;0,VLOOKUP(D$4,components!B$3:AS$612,16,FALSE),"")</f>
        <v/>
      </c>
      <c r="E24" s="10" t="str">
        <f>IF(D$5&lt;&gt;0,VLOOKUP(E$5,counties!A$2:AM$89,10,FALSE),"")</f>
        <v/>
      </c>
      <c r="F24" s="10" t="str">
        <f>IF(D$5&lt;&gt;0,VLOOKUP(D$4,sim_dist!A$2:AM$608,10,FALSE),"")</f>
        <v/>
      </c>
      <c r="G24" s="11" t="str">
        <f>IF(D$5&lt;&gt;0,state!I$2,"")</f>
        <v/>
      </c>
      <c r="H24" s="10" t="str">
        <f>IF(H$5&lt;&gt;0,VLOOKUP(H$4,components!B$3:AW$612,16,FALSE),"")</f>
        <v/>
      </c>
      <c r="I24" s="13" t="str">
        <f>IF(I$5&lt;&gt;0,VLOOKUP(I$4,components!B$3:AX$612,16,FALSE),"")</f>
        <v/>
      </c>
      <c r="J24" s="13" t="str">
        <f>IF(J$5&lt;&gt;0,VLOOKUP(J$4,components!B$3:AY$612,16,FALSE),"")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IF(D$5&lt;&gt;0,VLOOKUP(D$4,components!B$3:AS$612,17,FALSE),"")</f>
        <v/>
      </c>
      <c r="E27" s="5" t="str">
        <f>IF(D$5&lt;&gt;0,VLOOKUP(E$5,counties!A$2:AM$89,11,FALSE),"")</f>
        <v/>
      </c>
      <c r="F27" s="5" t="str">
        <f>IF(D$5&lt;&gt;0,VLOOKUP(D$4,sim_dist!A$2:AM$608,11,FALSE),"")</f>
        <v/>
      </c>
      <c r="G27" s="6" t="str">
        <f>IF(D$5&lt;&gt;0,state!J$2,"")</f>
        <v/>
      </c>
      <c r="H27" s="5" t="str">
        <f>IF(H$5&lt;&gt;0,VLOOKUP(H$4,components!B$3:AW$612,17,FALSE),"")</f>
        <v/>
      </c>
      <c r="I27" s="5" t="str">
        <f>IF(I$5&lt;&gt;0,VLOOKUP(I$4,components!B$3:AX$612,17,FALSE),"")</f>
        <v/>
      </c>
      <c r="J27" s="5" t="str">
        <f>IF(J$5&lt;&gt;0,VLOOKUP(J$4,components!B$3:AY$612,17,FALSE),"")</f>
        <v/>
      </c>
    </row>
    <row r="28" spans="1:10" x14ac:dyDescent="0.25">
      <c r="A28" s="39"/>
      <c r="B28" s="78" t="s">
        <v>906</v>
      </c>
      <c r="C28" s="39"/>
      <c r="D28" s="10" t="str">
        <f>IF(D$5&lt;&gt;0,VLOOKUP(D$4,components!B$3:AS$612,18,FALSE),"")</f>
        <v/>
      </c>
      <c r="E28" s="10" t="str">
        <f>IF(D$5&lt;&gt;0,VLOOKUP(E$5,counties!A$2:AM$89,12,FALSE),"")</f>
        <v/>
      </c>
      <c r="F28" s="10" t="str">
        <f>IF(D$5&lt;&gt;0,VLOOKUP(D$4,sim_dist!A$2:AM$608,12,FALSE),"")</f>
        <v/>
      </c>
      <c r="G28" s="10" t="str">
        <f>IF(D$5&lt;&gt;0,state!K$2,"")</f>
        <v/>
      </c>
      <c r="H28" s="10" t="str">
        <f>IF(H$5&lt;&gt;0,VLOOKUP(H$4,components!B$3:AW$612,18,FALSE),"")</f>
        <v/>
      </c>
      <c r="I28" s="13" t="str">
        <f>IF(I$5&lt;&gt;0,VLOOKUP(I$4,components!B$3:AX$612,18,FALSE),"")</f>
        <v/>
      </c>
      <c r="J28" s="13" t="str">
        <f>IF(J$5&lt;&gt;0,VLOOKUP(J$4,components!B$3:AY$612,18,FALSE),"")</f>
        <v/>
      </c>
    </row>
    <row r="29" spans="1:10" x14ac:dyDescent="0.25">
      <c r="A29" s="39"/>
      <c r="B29" s="78" t="s">
        <v>907</v>
      </c>
      <c r="C29" s="39"/>
      <c r="D29" s="10" t="str">
        <f>IF(D$5&lt;&gt;0,VLOOKUP(D$4,components!B$3:AS$612,19,FALSE),"")</f>
        <v/>
      </c>
      <c r="E29" s="10" t="str">
        <f>IF(D$5&lt;&gt;0,VLOOKUP(E$5,counties!A$2:AM$89,13,FALSE),"")</f>
        <v/>
      </c>
      <c r="F29" s="10" t="str">
        <f>IF(D$5&lt;&gt;0,VLOOKUP(D$4,sim_dist!A$2:AM$608,13,FALSE),"")</f>
        <v/>
      </c>
      <c r="G29" s="10" t="str">
        <f>IF(D$5&lt;&gt;0,state!L$2,"")</f>
        <v/>
      </c>
      <c r="H29" s="10" t="str">
        <f>IF(H$5&lt;&gt;0,VLOOKUP(H$4,components!B$3:AW$612,19,FALSE),"")</f>
        <v/>
      </c>
      <c r="I29" s="13" t="str">
        <f>IF(I$5&lt;&gt;0,VLOOKUP(I$4,components!B$3:AX$612,19,FALSE),"")</f>
        <v/>
      </c>
      <c r="J29" s="13" t="str">
        <f>IF(J$5&lt;&gt;0,VLOOKUP(J$4,components!B$3:AY$612,19,FALSE),"")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IF(D$5&lt;&gt;0,VLOOKUP(D$4,components!B$3:AS$612,20,FALSE),"")</f>
        <v/>
      </c>
      <c r="E30" s="7" t="str">
        <f>IF(D$5&lt;&gt;0,VLOOKUP(E$5,counties!A$2:AM$89,14,FALSE),"")</f>
        <v/>
      </c>
      <c r="F30" s="7" t="str">
        <f>IF(D$5&lt;&gt;0,VLOOKUP(D$4,sim_dist!A$2:AM$608,14,FALSE),"")</f>
        <v/>
      </c>
      <c r="G30" s="8" t="str">
        <f>IF(D$5&lt;&gt;0,state!M$2,"")</f>
        <v/>
      </c>
      <c r="H30" s="7" t="str">
        <f>IF(H$5&lt;&gt;0,VLOOKUP(H$4,components!B$3:AW$612,20,FALSE),"")</f>
        <v/>
      </c>
      <c r="I30" s="7" t="str">
        <f>IF(I$5&lt;&gt;0,VLOOKUP(I$4,components!B$3:AX$612,20,FALSE),"")</f>
        <v/>
      </c>
      <c r="J30" s="7" t="str">
        <f>IF(J$5&lt;&gt;0,VLOOKUP(J$4,components!B$3:AY$612,20,FALSE),"")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IF(D$5&lt;&gt;0,VLOOKUP(D$4,components!B$3:AS$612,21,FALSE),"")</f>
        <v/>
      </c>
      <c r="E31" s="7" t="str">
        <f>IF(D$5&lt;&gt;0,VLOOKUP(E$5,counties!A$2:AM$89,15,FALSE),"")</f>
        <v/>
      </c>
      <c r="F31" s="7" t="str">
        <f>IF(D$5&lt;&gt;0,VLOOKUP(D$4,sim_dist!A$2:AM$608,15,FALSE),"")</f>
        <v/>
      </c>
      <c r="G31" s="8" t="str">
        <f>IF(D$5&lt;&gt;0,state!N$2,"")</f>
        <v/>
      </c>
      <c r="H31" s="7" t="str">
        <f>IF(H$5&lt;&gt;0,VLOOKUP(H$4,components!B$3:AW$612,21,FALSE),"")</f>
        <v/>
      </c>
      <c r="I31" s="7" t="str">
        <f>IF(I$5&lt;&gt;0,VLOOKUP(I$4,components!B$3:AX$612,21,FALSE),"")</f>
        <v/>
      </c>
      <c r="J31" s="7" t="str">
        <f>IF(J$5&lt;&gt;0,VLOOKUP(J$4,components!B$3:AY$612,21,FALSE),"")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IF(D$5&lt;&gt;0,VLOOKUP(D$4,components!B$3:AS$612,22,FALSE),"")</f>
        <v/>
      </c>
      <c r="E32" s="7" t="str">
        <f>IF(D$5&lt;&gt;0,VLOOKUP(E$5,counties!A$2:AM$89,16,FALSE),"")</f>
        <v/>
      </c>
      <c r="F32" s="7" t="str">
        <f>IF(D$5&lt;&gt;0,VLOOKUP(D$4,sim_dist!A$2:AM$608,16,FALSE),"")</f>
        <v/>
      </c>
      <c r="G32" s="8" t="str">
        <f>IF(D$5&lt;&gt;0,state!O$2,"")</f>
        <v/>
      </c>
      <c r="H32" s="7" t="str">
        <f>IF(H$5&lt;&gt;0,VLOOKUP(H$4,components!B$3:AW$612,22,FALSE),"")</f>
        <v/>
      </c>
      <c r="I32" s="7" t="str">
        <f>IF(I$5&lt;&gt;0,VLOOKUP(I$4,components!B$3:AX$612,22,FALSE),"")</f>
        <v/>
      </c>
      <c r="J32" s="7" t="str">
        <f>IF(J$5&lt;&gt;0,VLOOKUP(J$4,components!B$3:AY$612,22,FALSE),"")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IF(D$5&lt;&gt;0,VLOOKUP(D$4,components!B$3:AS$612,23,FALSE),"")</f>
        <v/>
      </c>
      <c r="E33" s="5" t="str">
        <f>IF(D$5&lt;&gt;0,VLOOKUP(E$5,counties!A$2:AM$89,17,FALSE),"")</f>
        <v/>
      </c>
      <c r="F33" s="5" t="str">
        <f>IF(D$5&lt;&gt;0,VLOOKUP(D$4,sim_dist!A$2:AM$608,17,FALSE),"")</f>
        <v/>
      </c>
      <c r="G33" s="6" t="str">
        <f>IF(D$5&lt;&gt;0,state!P$2,"")</f>
        <v/>
      </c>
      <c r="H33" s="5" t="str">
        <f>IF(H$5&lt;&gt;0,VLOOKUP(H$4,components!B$3:AW$612,23,FALSE),"")</f>
        <v/>
      </c>
      <c r="I33" s="5" t="str">
        <f>IF(I$5&lt;&gt;0,VLOOKUP(I$4,components!B$3:AX$612,23,FALSE),"")</f>
        <v/>
      </c>
      <c r="J33" s="5" t="str">
        <f>IF(J$5&lt;&gt;0,VLOOKUP(J$4,components!B$3:AY$612,23,FALSE),"")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IF(D$5&lt;&gt;0,VLOOKUP(D$4,components!B$3:AS$612,24,FALSE),"")</f>
        <v/>
      </c>
      <c r="E37" s="10" t="str">
        <f>IF(D$5&lt;&gt;0,VLOOKUP(E$5,counties!A$2:AM$89,18,FALSE),"")</f>
        <v/>
      </c>
      <c r="F37" s="10" t="str">
        <f>IF(D$5&lt;&gt;0,VLOOKUP(D$4,sim_dist!A$2:AM$608,18,FALSE),"")</f>
        <v/>
      </c>
      <c r="G37" s="10" t="str">
        <f>IF(D$5&lt;&gt;0,state!Q$2,"")</f>
        <v/>
      </c>
      <c r="H37" s="10" t="str">
        <f>IF(H$5&lt;&gt;0,VLOOKUP(H$4,components!B$3:AW$612,24,FALSE),"")</f>
        <v/>
      </c>
      <c r="I37" s="10" t="str">
        <f>IF(I$5&lt;&gt;0,VLOOKUP(I$4,components!B$3:AX$612,24,FALSE),"")</f>
        <v/>
      </c>
      <c r="J37" s="10" t="str">
        <f>IF(J$5&lt;&gt;0,VLOOKUP(J$4,components!B$3:AY$612,24,FALSE),"")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IF(D$5&lt;&gt;0,VLOOKUP(D$4,components!B$3:AS$612,25,FALSE),"")</f>
        <v/>
      </c>
      <c r="E38" s="5" t="str">
        <f>IF(D$5&lt;&gt;0,VLOOKUP(E$5,counties!A$2:AM$89,19,FALSE),"")</f>
        <v/>
      </c>
      <c r="F38" s="5" t="str">
        <f>IF(D$5&lt;&gt;0,VLOOKUP(D$4,sim_dist!A$2:AM$608,19,FALSE),"")</f>
        <v/>
      </c>
      <c r="G38" s="6" t="str">
        <f>IF(D$5&lt;&gt;0,state!R$2,"")</f>
        <v/>
      </c>
      <c r="H38" s="5" t="str">
        <f>IF(H$5&lt;&gt;0,VLOOKUP(H$4,components!B$3:AW$612,25,FALSE),"")</f>
        <v/>
      </c>
      <c r="I38" s="5" t="str">
        <f>IF(I$5&lt;&gt;0,VLOOKUP(I$4,components!B$3:AX$612,25,FALSE),"")</f>
        <v/>
      </c>
      <c r="J38" s="5" t="str">
        <f>IF(J$5&lt;&gt;0,VLOOKUP(J$4,components!B$3:AY$612,25,FALSE),"")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IF(D$5&lt;&gt;0,VLOOKUP(D$4,components!B$3:AS$612,26,FALSE),"")</f>
        <v/>
      </c>
      <c r="E39" s="10" t="str">
        <f>IF(D$5&lt;&gt;0,VLOOKUP(E$5,counties!A$2:AM$89,20,FALSE),"")</f>
        <v/>
      </c>
      <c r="F39" s="10" t="str">
        <f>IF(D$5&lt;&gt;0,VLOOKUP(D$4,sim_dist!A$2:AM$608,20,FALSE),"")</f>
        <v/>
      </c>
      <c r="G39" s="10" t="str">
        <f>IF(D$5&lt;&gt;0,state!S$2,"")</f>
        <v/>
      </c>
      <c r="H39" s="10" t="str">
        <f>IF(H$5&lt;&gt;0,VLOOKUP(H$4,components!B$3:AW$612,26,FALSE),"")</f>
        <v/>
      </c>
      <c r="I39" s="10" t="str">
        <f>IF(I$5&lt;&gt;0,VLOOKUP(I$4,components!B$3:AX$612,26,FALSE),"")</f>
        <v/>
      </c>
      <c r="J39" s="10" t="str">
        <f>IF(J$5&lt;&gt;0,VLOOKUP(J$4,components!B$3:AY$612,26,FALSE),"")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IF(D$5&lt;&gt;0,VLOOKUP(D$4,components!B$3:AS$612,27,FALSE),"")</f>
        <v/>
      </c>
      <c r="E40" s="10" t="str">
        <f>IF(D$5&lt;&gt;0,VLOOKUP(E$5,counties!A$2:AM$89,21,FALSE),"")</f>
        <v/>
      </c>
      <c r="F40" s="10" t="str">
        <f>IF(D$5&lt;&gt;0,VLOOKUP(D$4,sim_dist!A$2:AM$608,21,FALSE),"")</f>
        <v/>
      </c>
      <c r="G40" s="10" t="str">
        <f>IF(D$5&lt;&gt;0,state!T$2,"")</f>
        <v/>
      </c>
      <c r="H40" s="10" t="str">
        <f>IF(H$5&lt;&gt;0,VLOOKUP(H$4,components!B$3:AW$612,27,FALSE),"")</f>
        <v/>
      </c>
      <c r="I40" s="10" t="str">
        <f>IF(I$5&lt;&gt;0,VLOOKUP(I$4,components!B$3:AX$612,27,FALSE),"")</f>
        <v/>
      </c>
      <c r="J40" s="10" t="str">
        <f>IF(J$5&lt;&gt;0,VLOOKUP(J$4,components!B$3:AY$612,27,FALSE),"")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IF(D$5&lt;&gt;0,VLOOKUP(D$4,components!B$3:AS$612,28,FALSE),"")</f>
        <v/>
      </c>
      <c r="E42" s="10" t="str">
        <f>IF(D$5&lt;&gt;0,VLOOKUP(E$5,counties!A$2:AM$89,22,FALSE),"")</f>
        <v/>
      </c>
      <c r="F42" s="10" t="str">
        <f>IF(D$5&lt;&gt;0,VLOOKUP(D$4,sim_dist!A$2:AM$608,22,FALSE),"")</f>
        <v/>
      </c>
      <c r="G42" s="10" t="str">
        <f>IF(D$5&lt;&gt;0,state!U$2,"")</f>
        <v/>
      </c>
      <c r="H42" s="10" t="str">
        <f>IF(H$5&lt;&gt;0,VLOOKUP(H$4,components!B$3:AW$612,28,FALSE),"")</f>
        <v/>
      </c>
      <c r="I42" s="10" t="str">
        <f>IF(I$5&lt;&gt;0,VLOOKUP(I$4,components!B$3:AX$612,28,FALSE),"")</f>
        <v/>
      </c>
      <c r="J42" s="10" t="str">
        <f>IF(J$5&lt;&gt;0,VLOOKUP(J$4,components!B$3:AY$612,28,FALSE),"")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IF(D$5&lt;&gt;0,VLOOKUP(D$4,components!B$3:AS$612,29,FALSE),"")</f>
        <v/>
      </c>
      <c r="E43" s="10" t="str">
        <f>IF(D$5&lt;&gt;0,VLOOKUP(E$5,counties!A$2:AM$89,23,FALSE),"")</f>
        <v/>
      </c>
      <c r="F43" s="10" t="str">
        <f>IF(D$5&lt;&gt;0,VLOOKUP(D$4,sim_dist!A$2:AM$608,23,FALSE),"")</f>
        <v/>
      </c>
      <c r="G43" s="10" t="str">
        <f>IF(D$5&lt;&gt;0,state!V$2,"")</f>
        <v/>
      </c>
      <c r="H43" s="10" t="str">
        <f>IF(H$5&lt;&gt;0,VLOOKUP(H$4,components!B$3:AW$612,29,FALSE),"")</f>
        <v/>
      </c>
      <c r="I43" s="10" t="str">
        <f>IF(I$5&lt;&gt;0,VLOOKUP(I$4,components!B$3:AX$612,29,FALSE),"")</f>
        <v/>
      </c>
      <c r="J43" s="10" t="str">
        <f>IF(J$5&lt;&gt;0,VLOOKUP(J$4,components!B$3:AY$612,29,FALSE),"")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IF(D$5&lt;&gt;0,VLOOKUP(D$4,components!B$3:AS$612,30,FALSE),"")</f>
        <v/>
      </c>
      <c r="E44" s="11" t="s">
        <v>848</v>
      </c>
      <c r="F44" s="11" t="s">
        <v>848</v>
      </c>
      <c r="G44" s="11" t="s">
        <v>848</v>
      </c>
      <c r="H44" s="13" t="str">
        <f>IF(H$5&lt;&gt;0,VLOOKUP(H$4,components!B$3:AW$612,30,FALSE),"")</f>
        <v/>
      </c>
      <c r="I44" s="13" t="str">
        <f>IF(I$5&lt;&gt;0,VLOOKUP(I$4,components!B$3:AX$612,30,FALSE),"")</f>
        <v/>
      </c>
      <c r="J44" s="13" t="str">
        <f>IF(J$5&lt;&gt;0,VLOOKUP(J$4,components!B$3:AY$612,30,FALSE),"")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IF(D$5&lt;&gt;0,VLOOKUP(D$4,components!B$3:AS$612,31,FALSE),"")</f>
        <v/>
      </c>
      <c r="E46" s="7" t="str">
        <f>IF(D$5&lt;&gt;0,VLOOKUP(E$5,counties!A$2:AM$89,24,FALSE),"")</f>
        <v/>
      </c>
      <c r="F46" s="7" t="str">
        <f>IF(D$5&lt;&gt;0,VLOOKUP(D$4,sim_dist!A$2:AM$608,24,FALSE),"")</f>
        <v/>
      </c>
      <c r="G46" s="7" t="str">
        <f>IF(D$5&lt;&gt;0,state!W$2,"")</f>
        <v/>
      </c>
      <c r="H46" s="7" t="str">
        <f>IF(H$5&lt;&gt;0,VLOOKUP(H$4,components!B$3:AW$612,31,FALSE),"")</f>
        <v/>
      </c>
      <c r="I46" s="7" t="str">
        <f>IF(I$5&lt;&gt;0,VLOOKUP(I$4,components!B$3:AX$612,31,FALSE),"")</f>
        <v/>
      </c>
      <c r="J46" s="7" t="str">
        <f>IF(J$5&lt;&gt;0,VLOOKUP(J$4,components!B$3:AY$612,31,FALSE),"")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IF(D$5&lt;&gt;0,VLOOKUP(D$4,components!B$3:AS$612,32,FALSE),"")</f>
        <v/>
      </c>
      <c r="E47" s="7" t="str">
        <f>IF(D$5&lt;&gt;0,VLOOKUP(E$5,counties!A$2:AM$89,25,FALSE),"")</f>
        <v/>
      </c>
      <c r="F47" s="7" t="str">
        <f>IF(D$5&lt;&gt;0,VLOOKUP(D$4,sim_dist!A$2:AM$608,25,FALSE),"")</f>
        <v/>
      </c>
      <c r="G47" s="7" t="str">
        <f>IF(D$5&lt;&gt;0,state!X$2,"")</f>
        <v/>
      </c>
      <c r="H47" s="7" t="str">
        <f>IF(H$5&lt;&gt;0,VLOOKUP(H$4,components!B$3:AW$612,32,FALSE),"")</f>
        <v/>
      </c>
      <c r="I47" s="7" t="str">
        <f>IF(I$5&lt;&gt;0,VLOOKUP(I$4,components!B$3:AX$612,32,FALSE),"")</f>
        <v/>
      </c>
      <c r="J47" s="7" t="str">
        <f>IF(J$5&lt;&gt;0,VLOOKUP(J$4,components!B$3:AY$612,32,FALSE),"")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IF(D$5&lt;&gt;0,VLOOKUP(D$4,components!B$3:AS$612,33,FALSE),"")</f>
        <v/>
      </c>
      <c r="E48" s="7" t="str">
        <f>IF(D$5&lt;&gt;0,VLOOKUP(E$5,counties!A$2:AM$89,26,FALSE),"")</f>
        <v/>
      </c>
      <c r="F48" s="7" t="str">
        <f>IF(D$5&lt;&gt;0,VLOOKUP(D$4,sim_dist!A$2:AM$608,26,FALSE),"")</f>
        <v/>
      </c>
      <c r="G48" s="7" t="str">
        <f>IF(D$5&lt;&gt;0,state!Y$2,"")</f>
        <v/>
      </c>
      <c r="H48" s="7" t="str">
        <f>IF(H$5&lt;&gt;0,VLOOKUP(H$4,components!B$3:AW$612,33,FALSE),"")</f>
        <v/>
      </c>
      <c r="I48" s="7" t="str">
        <f>IF(I$5&lt;&gt;0,VLOOKUP(I$4,components!B$3:AX$612,33,FALSE),"")</f>
        <v/>
      </c>
      <c r="J48" s="7" t="str">
        <f>IF(J$5&lt;&gt;0,VLOOKUP(J$4,components!B$3:AY$612,33,FALSE),"")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IF(D$5&lt;&gt;0,VLOOKUP(D$4,components!B$3:AS$612,34,FALSE),"")</f>
        <v/>
      </c>
      <c r="E50" s="13" t="str">
        <f>IF(D$5&lt;&gt;0,VLOOKUP(E$5,counties!A$2:AM$89,27,FALSE),"")</f>
        <v/>
      </c>
      <c r="F50" s="13" t="str">
        <f>IF(D$5&lt;&gt;0,VLOOKUP(D$4,sim_dist!A$2:AM$608,27,FALSE),"")</f>
        <v/>
      </c>
      <c r="G50" s="6" t="str">
        <f>IF(D$5&lt;&gt;0,state!Z$2,"")</f>
        <v/>
      </c>
      <c r="H50" s="13" t="str">
        <f>IF(H$5&lt;&gt;0,VLOOKUP(H$4,components!B$3:AW$612,34,FALSE),"")</f>
        <v/>
      </c>
      <c r="I50" s="13" t="str">
        <f>IF(I$5&lt;&gt;0,VLOOKUP(I$4,components!B$3:AX$612,34,FALSE),"")</f>
        <v/>
      </c>
      <c r="J50" s="13" t="str">
        <f>IF(J$5&lt;&gt;0,VLOOKUP(J$4,components!B$3:AY$612,34,FALSE),"")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IF(D$5&lt;&gt;0,VLOOKUP(D$4,components!B$3:AS$612,35,FALSE),"")</f>
        <v/>
      </c>
      <c r="E51" s="17" t="str">
        <f>IF(D$5&lt;&gt;0,VLOOKUP(E$5,counties!A$2:AM$89,28,FALSE),"")</f>
        <v/>
      </c>
      <c r="F51" s="17" t="str">
        <f>IF(D$5&lt;&gt;0,VLOOKUP(D$4,sim_dist!A$2:AM$608,28,FALSE),"")</f>
        <v/>
      </c>
      <c r="G51" s="6" t="str">
        <f>IF(D$5&lt;&gt;0,state!AA$2,"")</f>
        <v/>
      </c>
      <c r="H51" s="17" t="str">
        <f>IF(H$5&lt;&gt;0,VLOOKUP(H$4,components!B$3:AW$612,35,FALSE),"")</f>
        <v/>
      </c>
      <c r="I51" s="17" t="str">
        <f>IF(I$5&lt;&gt;0,VLOOKUP(I$4,components!B$3:AX$612,35,FALSE),"")</f>
        <v/>
      </c>
      <c r="J51" s="17" t="str">
        <f>IF(J$5&lt;&gt;0,VLOOKUP(J$4,components!B$3:AY$612,35,FALSE),"")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IF(D$5&lt;&gt;0,VLOOKUP(D$4,components!B$3:AS$612,36,FALSE),"")</f>
        <v/>
      </c>
      <c r="E52" s="17" t="str">
        <f>IF(D$5&lt;&gt;0,VLOOKUP(E$5,counties!A$2:AM$89,29,FALSE),"")</f>
        <v/>
      </c>
      <c r="F52" s="17" t="str">
        <f>IF(D$5&lt;&gt;0,VLOOKUP(D$4,sim_dist!A$2:AM$608,29,FALSE),"")</f>
        <v/>
      </c>
      <c r="G52" s="6" t="str">
        <f>IF(D$5&lt;&gt;0,state!AB$2,"")</f>
        <v/>
      </c>
      <c r="H52" s="17" t="str">
        <f>IF(H$5&lt;&gt;0,VLOOKUP(H$4,components!B$3:AW$612,36,FALSE),"")</f>
        <v/>
      </c>
      <c r="I52" s="17" t="str">
        <f>IF(I$5&lt;&gt;0,VLOOKUP(I$4,components!B$3:AX$612,36,FALSE),"")</f>
        <v/>
      </c>
      <c r="J52" s="17" t="str">
        <f>IF(J$5&lt;&gt;0,VLOOKUP(J$4,components!B$3:AY$612,36,FALSE),"")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IF(D$5&lt;&gt;0,VLOOKUP(D$4,components!B$3:AS$612,37,FALSE),"")</f>
        <v/>
      </c>
      <c r="E53" s="17" t="str">
        <f>IF(D$5&lt;&gt;0,VLOOKUP(E$5,counties!A$2:AM$89,30,FALSE),"")</f>
        <v/>
      </c>
      <c r="F53" s="17" t="str">
        <f>IF(D$5&lt;&gt;0,VLOOKUP(D$4,sim_dist!A$2:AM$608,30,FALSE),"")</f>
        <v/>
      </c>
      <c r="G53" s="6" t="str">
        <f>IF(D$5&lt;&gt;0,state!AC$2,"")</f>
        <v/>
      </c>
      <c r="H53" s="17" t="str">
        <f>IF(H$5&lt;&gt;0,VLOOKUP(H$4,components!B$3:AW$612,37,FALSE),"")</f>
        <v/>
      </c>
      <c r="I53" s="17" t="str">
        <f>IF(I$5&lt;&gt;0,VLOOKUP(I$4,components!B$3:AX$612,37,FALSE),"")</f>
        <v/>
      </c>
      <c r="J53" s="17" t="str">
        <f>IF(J$5&lt;&gt;0,VLOOKUP(J$4,components!B$3:AY$612,37,FALSE),"")</f>
        <v/>
      </c>
    </row>
    <row r="54" spans="1:10" x14ac:dyDescent="0.25">
      <c r="A54" s="38"/>
      <c r="B54" s="39"/>
      <c r="C54" s="39" t="s">
        <v>957</v>
      </c>
      <c r="D54" s="13" t="str">
        <f>IF(D$5&lt;&gt;0,VLOOKUP(D$4,components!B$3:AS$612,38,FALSE),"")</f>
        <v/>
      </c>
      <c r="E54" s="11" t="s">
        <v>848</v>
      </c>
      <c r="F54" s="11" t="s">
        <v>848</v>
      </c>
      <c r="G54" s="11" t="s">
        <v>848</v>
      </c>
      <c r="H54" s="13" t="str">
        <f>IF(H$5&lt;&gt;0,VLOOKUP(H$4,components!B$3:AW$612,38,FALSE),"")</f>
        <v/>
      </c>
      <c r="I54" s="13" t="str">
        <f>IF(I$5&lt;&gt;0,VLOOKUP(I$4,components!B$3:AX$612,38,FALSE),"")</f>
        <v/>
      </c>
      <c r="J54" s="13" t="str">
        <f>IF(J$5&lt;&gt;0,VLOOKUP(J$4,components!B$3:AY$612,38,FALSE),"")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IF(D$5&lt;&gt;0,VLOOKUP(D$4,components!B$3:AS$612,39,FALSE),"")</f>
        <v/>
      </c>
      <c r="E56" s="79" t="str">
        <f>IF(D$5&lt;&gt;0,VLOOKUP(E$5,counties!A$2:AM$89,31,FALSE),"")</f>
        <v/>
      </c>
      <c r="F56" s="79" t="str">
        <f>IF(D$5&lt;&gt;0,VLOOKUP(D$4,sim_dist!A$2:AM$608,31,FALSE),"")</f>
        <v/>
      </c>
      <c r="G56" s="81" t="str">
        <f>IF(D$5&lt;&gt;0,1,"")</f>
        <v/>
      </c>
      <c r="H56" s="15" t="str">
        <f>IF(H$5&lt;&gt;0,VLOOKUP(H$4,components!B$3:AW$612,39,FALSE),"")</f>
        <v/>
      </c>
      <c r="I56" s="15" t="str">
        <f>IF(I$5&lt;&gt;0,VLOOKUP(I$4,components!B$3:AX$612,39,FALSE),"")</f>
        <v/>
      </c>
      <c r="J56" s="15" t="str">
        <f>IF(J$5&lt;&gt;0,VLOOKUP(J$4,components!B$3:AY$612,39,FALSE),"")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IF(D$5&lt;&gt;0,VLOOKUP(D$4,components!B$3:AS$612,40,FALSE),"")</f>
        <v/>
      </c>
      <c r="E57" s="13" t="str">
        <f>IF(D$5&lt;&gt;0,VLOOKUP(E$5,counties!A$2:AM$89,32,FALSE),"")</f>
        <v/>
      </c>
      <c r="F57" s="13" t="str">
        <f>IF(D$5&lt;&gt;0,VLOOKUP(D$4,sim_dist!A$2:AM$608,32,FALSE),"")</f>
        <v/>
      </c>
      <c r="G57" s="13" t="str">
        <f>IF(D$5&lt;&gt;0,state!AE$2,"")</f>
        <v/>
      </c>
      <c r="H57" s="16" t="str">
        <f>IF(H$5&lt;&gt;0,VLOOKUP(H$4,components!B$3:AW$612,40,FALSE),"")</f>
        <v/>
      </c>
      <c r="I57" s="16" t="str">
        <f>IF(I$5&lt;&gt;0,VLOOKUP(I$4,components!B$3:AX$612,40,FALSE),"")</f>
        <v/>
      </c>
      <c r="J57" s="16" t="str">
        <f>IF(J$5&lt;&gt;0,VLOOKUP(J$4,components!B$3:AY$612,40,FALSE),"")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IF(D$5&lt;&gt;0,VLOOKUP(D$4,components!B$3:AS$612,41,FALSE),"")</f>
        <v/>
      </c>
      <c r="E58" s="7" t="str">
        <f>IF(D$5&lt;&gt;0,VLOOKUP(E$5,counties!A$2:AM$89,33,FALSE),"")</f>
        <v/>
      </c>
      <c r="F58" s="7" t="str">
        <f>IF(D$5&lt;&gt;0,VLOOKUP(D$4,sim_dist!A$2:AM$608,33,FALSE),"")</f>
        <v/>
      </c>
      <c r="G58" s="7" t="str">
        <f>IF(D$5&lt;&gt;0,state!AF$2,"")</f>
        <v/>
      </c>
      <c r="H58" s="7" t="str">
        <f>IF(H$5&lt;&gt;0,VLOOKUP(H$4,components!B$3:AW$612,41,FALSE),"")</f>
        <v/>
      </c>
      <c r="I58" s="7" t="str">
        <f>IF(I$5&lt;&gt;0,VLOOKUP(I$4,components!B$3:AX$612,41,FALSE),"")</f>
        <v/>
      </c>
      <c r="J58" s="7" t="str">
        <f>IF(J$5&lt;&gt;0,VLOOKUP(J$4,components!B$3:AY$612,41,FALSE),"")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IF(D$5&lt;&gt;0,VLOOKUP(D$4,components!B$3:AS$612,42,FALSE),"")</f>
        <v/>
      </c>
      <c r="E59" s="10" t="str">
        <f>IF(D$5&lt;&gt;0,VLOOKUP(E$5,counties!A$2:AM$89,34,FALSE),"")</f>
        <v/>
      </c>
      <c r="F59" s="10" t="str">
        <f>IF(D$5&lt;&gt;0,VLOOKUP(D$4,sim_dist!A$2:AM$608,34,FALSE),"")</f>
        <v/>
      </c>
      <c r="G59" s="10" t="str">
        <f>IF(D$5&lt;&gt;0,state!AG$2,"")</f>
        <v/>
      </c>
      <c r="H59" s="13" t="str">
        <f>IF(H$5&lt;&gt;0,VLOOKUP(H$4,components!B$3:AW$612,42,FALSE),"")</f>
        <v/>
      </c>
      <c r="I59" s="13" t="str">
        <f>IF(I$5&lt;&gt;0,VLOOKUP(I$4,components!B$3:AX$612,42,FALSE),"")</f>
        <v/>
      </c>
      <c r="J59" s="13" t="str">
        <f>IF(J$5&lt;&gt;0,VLOOKUP(J$4,components!B$3:AY$612,42,FALSE),"")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IF(D$5&lt;&gt;0,VLOOKUP(D$4,components!B$3:AS$612,43,FALSE),"")</f>
        <v/>
      </c>
      <c r="E61" s="17" t="str">
        <f>IF(D$5&lt;&gt;0,VLOOKUP(E$5,counties!A$2:AM$89,35,FALSE),"")</f>
        <v/>
      </c>
      <c r="F61" s="17" t="str">
        <f>IF(D$5&lt;&gt;0,VLOOKUP(D$4,sim_dist!A$2:AM$608,35,FALSE),"")</f>
        <v/>
      </c>
      <c r="G61" s="6" t="str">
        <f>IF(D$5&lt;&gt;0,state!AH$2,"")</f>
        <v/>
      </c>
      <c r="H61" s="17" t="str">
        <f>IF(H$5&lt;&gt;0,VLOOKUP(H$4,components!B$3:AW$612,43,FALSE),"")</f>
        <v/>
      </c>
      <c r="I61" s="17" t="str">
        <f>IF(I$5&lt;&gt;0,VLOOKUP(I$4,components!B$3:AX$612,43,FALSE),"")</f>
        <v/>
      </c>
      <c r="J61" s="17" t="str">
        <f>IF(J$5&lt;&gt;0,VLOOKUP(J$4,components!B$3:AY$612,43,FALSE),"")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IF(D$5&lt;&gt;0,VLOOKUP(D$4,components!B$3:AS$612,44,FALSE),"")</f>
        <v/>
      </c>
      <c r="E62" s="5" t="str">
        <f>IF(D$5&lt;&gt;0,VLOOKUP(E$5,counties!A$2:AM$89,36,FALSE),"")</f>
        <v/>
      </c>
      <c r="F62" s="5" t="str">
        <f>IF(D$5&lt;&gt;0,VLOOKUP(D$4,sim_dist!A$2:AM$608,36,FALSE),"")</f>
        <v/>
      </c>
      <c r="G62" s="6" t="str">
        <f>IF(D$5&lt;&gt;0,state!AI$2,"")</f>
        <v/>
      </c>
      <c r="H62" s="5" t="str">
        <f>IF(H$5&lt;&gt;0,VLOOKUP(H$4,components!B$3:AW$612,44,FALSE),"")</f>
        <v/>
      </c>
      <c r="I62" s="5" t="str">
        <f>IF(I$5&lt;&gt;0,VLOOKUP(I$4,components!B$3:AX$612,44,FALSE),"")</f>
        <v/>
      </c>
      <c r="J62" s="5" t="str">
        <f>IF(J$5&lt;&gt;0,VLOOKUP(J$4,components!B$3:AY$612,44,FALSE),"")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IF(D$5&lt;&gt;0,VLOOKUP(D$4,components!B$3:AT$612,45,FALSE),"")</f>
        <v/>
      </c>
      <c r="E63" s="44" t="str">
        <f>IF(D$5&lt;&gt;0,VLOOKUP(E$5,counties!A$2:AM$89,37,FALSE),"")</f>
        <v/>
      </c>
      <c r="F63" s="44" t="str">
        <f>IF(D$5&lt;&gt;0,VLOOKUP(D$4,sim_dist!A$2:AM$608,37,FALSE),"")</f>
        <v/>
      </c>
      <c r="G63" s="44" t="str">
        <f>IF(D$5&lt;&gt;0,state!AJ$2,"")</f>
        <v/>
      </c>
      <c r="H63" s="44" t="str">
        <f>IF(H$5&lt;&gt;0,VLOOKUP(H$4,components!B$3:AX$612,45,FALSE),"")</f>
        <v/>
      </c>
      <c r="I63" s="44" t="str">
        <f>IF(I$5&lt;&gt;0,VLOOKUP(I$4,components!B$3:AY$612,45,FALSE),"")</f>
        <v/>
      </c>
      <c r="J63" s="44" t="str">
        <f>IF(J$5&lt;&gt;0,VLOOKUP(J$4,components!B$3:AY$612,45,FALSE),"")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HarJRhf0kTC4o6lQyRgrRXpFRmL8n2fjtnXmC7qOjIL0AylJsfEp3cIsCnQEGPhQZrxuzNE72Zi9Zol5gIHYwA==" saltValue="CdmxMk3Y6m7hcV48ZbFTh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40625" defaultRowHeight="12.75" x14ac:dyDescent="0.2"/>
  <cols>
    <col min="1" max="1" width="39.42578125" style="34" bestFit="1" customWidth="1"/>
    <col min="2" max="2" width="9" style="34" bestFit="1" customWidth="1"/>
    <col min="3" max="3" width="15.140625" style="34" bestFit="1" customWidth="1"/>
    <col min="4" max="4" width="18.140625" style="34" bestFit="1" customWidth="1"/>
    <col min="5" max="5" width="22.140625" style="34" bestFit="1" customWidth="1"/>
    <col min="6" max="6" width="19.28515625" style="34" bestFit="1" customWidth="1"/>
    <col min="7" max="7" width="12.28515625" style="34" bestFit="1" customWidth="1"/>
    <col min="8" max="8" width="12" style="34" bestFit="1" customWidth="1"/>
    <col min="9" max="9" width="16.140625" style="34" bestFit="1" customWidth="1"/>
    <col min="10" max="11" width="12" style="34" bestFit="1" customWidth="1"/>
    <col min="12" max="12" width="24.5703125" style="34" bestFit="1" customWidth="1"/>
    <col min="13" max="13" width="21.7109375" style="34" bestFit="1" customWidth="1"/>
    <col min="14" max="14" width="30.140625" style="34" bestFit="1" customWidth="1"/>
    <col min="15" max="15" width="12" style="34" bestFit="1" customWidth="1"/>
    <col min="16" max="16" width="15.140625" style="34" bestFit="1" customWidth="1"/>
    <col min="17" max="17" width="12.7109375" style="34" bestFit="1" customWidth="1"/>
    <col min="18" max="18" width="20.7109375" style="34" bestFit="1" customWidth="1"/>
    <col min="19" max="19" width="15.85546875" style="34" bestFit="1" customWidth="1"/>
    <col min="20" max="20" width="20.85546875" style="34" bestFit="1" customWidth="1"/>
    <col min="21" max="21" width="31.28515625" style="34" bestFit="1" customWidth="1"/>
    <col min="22" max="23" width="12" style="34" bestFit="1" customWidth="1"/>
    <col min="24" max="24" width="19" style="34" bestFit="1" customWidth="1"/>
    <col min="25" max="25" width="11.5703125" style="34" bestFit="1" customWidth="1"/>
    <col min="26" max="26" width="13.5703125" style="34" bestFit="1" customWidth="1"/>
    <col min="27" max="27" width="12.140625" style="34" bestFit="1" customWidth="1"/>
    <col min="28" max="28" width="14.140625" style="34" bestFit="1" customWidth="1"/>
    <col min="29" max="29" width="11.28515625" style="34" bestFit="1" customWidth="1"/>
    <col min="30" max="30" width="14.5703125" style="34" bestFit="1" customWidth="1"/>
    <col min="31" max="31" width="8.42578125" style="34" bestFit="1" customWidth="1"/>
    <col min="32" max="32" width="12.7109375" style="34" bestFit="1" customWidth="1"/>
    <col min="33" max="33" width="13.7109375" style="34" bestFit="1" customWidth="1"/>
    <col min="34" max="34" width="14.140625" style="34" bestFit="1" customWidth="1"/>
    <col min="35" max="38" width="12" style="34" bestFit="1" customWidth="1"/>
    <col min="39" max="39" width="14.5703125" style="34" bestFit="1" customWidth="1"/>
    <col min="40" max="40" width="13.42578125" style="34" bestFit="1" customWidth="1"/>
    <col min="41" max="42" width="12" style="34" bestFit="1" customWidth="1"/>
    <col min="43" max="43" width="21.4257812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4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65</v>
      </c>
      <c r="H1" s="42" t="s">
        <v>66</v>
      </c>
      <c r="I1" s="42" t="s">
        <v>67</v>
      </c>
      <c r="J1" s="42" t="s">
        <v>68</v>
      </c>
      <c r="K1" s="42" t="s">
        <v>69</v>
      </c>
      <c r="L1" s="42" t="s">
        <v>790</v>
      </c>
      <c r="M1" s="42" t="s">
        <v>791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70</v>
      </c>
      <c r="S1" s="42" t="s">
        <v>934</v>
      </c>
      <c r="T1" s="42" t="s">
        <v>952</v>
      </c>
      <c r="U1" s="42" t="s">
        <v>71</v>
      </c>
      <c r="V1" s="42" t="s">
        <v>72</v>
      </c>
      <c r="W1" s="42" t="s">
        <v>73</v>
      </c>
      <c r="X1" s="42" t="s">
        <v>74</v>
      </c>
      <c r="Y1" s="42" t="s">
        <v>75</v>
      </c>
      <c r="Z1" s="42" t="s">
        <v>76</v>
      </c>
      <c r="AA1" s="42" t="s">
        <v>77</v>
      </c>
      <c r="AB1" s="42" t="s">
        <v>78</v>
      </c>
      <c r="AC1" s="42" t="s">
        <v>79</v>
      </c>
      <c r="AD1" s="42" t="s">
        <v>80</v>
      </c>
      <c r="AE1" s="42" t="s">
        <v>845</v>
      </c>
      <c r="AF1" s="42" t="s">
        <v>81</v>
      </c>
      <c r="AG1" s="42" t="s">
        <v>82</v>
      </c>
      <c r="AH1" s="42" t="s">
        <v>83</v>
      </c>
      <c r="AI1" s="42" t="s">
        <v>84</v>
      </c>
      <c r="AJ1" s="42" t="s">
        <v>85</v>
      </c>
      <c r="AK1" s="42" t="s">
        <v>86</v>
      </c>
      <c r="AL1" s="42" t="s">
        <v>87</v>
      </c>
      <c r="AM1" s="42" t="s">
        <v>950</v>
      </c>
      <c r="AN1" s="42" t="s">
        <v>88</v>
      </c>
      <c r="AO1" s="42" t="s">
        <v>846</v>
      </c>
      <c r="AP1" s="42" t="s">
        <v>847</v>
      </c>
      <c r="AQ1" s="42" t="s">
        <v>89</v>
      </c>
      <c r="AR1" s="42" t="s">
        <v>90</v>
      </c>
      <c r="AS1" s="42" t="s">
        <v>91</v>
      </c>
      <c r="AT1" s="42" t="s">
        <v>92</v>
      </c>
      <c r="AU1" s="42" t="s">
        <v>93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1504</v>
      </c>
      <c r="B3" t="s">
        <v>335</v>
      </c>
      <c r="C3" t="s">
        <v>211</v>
      </c>
      <c r="D3" t="s">
        <v>949</v>
      </c>
      <c r="E3">
        <v>90.757999999999996</v>
      </c>
      <c r="F3" t="s">
        <v>971</v>
      </c>
      <c r="G3" s="129">
        <v>-2410342</v>
      </c>
      <c r="H3">
        <v>0.35246131406180098</v>
      </c>
      <c r="I3">
        <v>-2462453</v>
      </c>
      <c r="J3">
        <v>0</v>
      </c>
      <c r="K3">
        <v>0.690670051317822</v>
      </c>
      <c r="L3" s="130">
        <v>173694.641</v>
      </c>
      <c r="M3" s="129">
        <v>35940.5</v>
      </c>
      <c r="N3">
        <v>36</v>
      </c>
      <c r="O3">
        <v>25.209743</v>
      </c>
      <c r="P3">
        <v>6</v>
      </c>
      <c r="Q3">
        <v>46.123443999999999</v>
      </c>
      <c r="R3">
        <v>16572.8</v>
      </c>
      <c r="S3">
        <v>808.98195499999997</v>
      </c>
      <c r="T3">
        <v>913.91177348833105</v>
      </c>
      <c r="U3">
        <v>0.531533082218132</v>
      </c>
      <c r="V3">
        <v>8.1941859877455503E-2</v>
      </c>
      <c r="W3">
        <v>9.8889721217576502E-3</v>
      </c>
      <c r="X3">
        <v>14670</v>
      </c>
      <c r="Y3">
        <v>61.5</v>
      </c>
      <c r="Z3">
        <v>71581.674796748004</v>
      </c>
      <c r="AA3">
        <v>16.095238095238098</v>
      </c>
      <c r="AB3">
        <v>13.1541781300813</v>
      </c>
      <c r="AC3">
        <v>3</v>
      </c>
      <c r="AD3">
        <v>269.66065166666698</v>
      </c>
      <c r="AE3">
        <v>0.27939999999999998</v>
      </c>
      <c r="AF3">
        <v>0.107420888226908</v>
      </c>
      <c r="AG3">
        <v>0.18973819495309099</v>
      </c>
      <c r="AH3">
        <v>0.29896645548116901</v>
      </c>
      <c r="AI3">
        <v>171.299247336116</v>
      </c>
      <c r="AJ3">
        <v>13.218283565934</v>
      </c>
      <c r="AK3">
        <v>1.9502950684812901</v>
      </c>
      <c r="AL3">
        <v>4.2914609101011703</v>
      </c>
      <c r="AM3">
        <v>3.4</v>
      </c>
      <c r="AN3" s="129">
        <v>1.29</v>
      </c>
      <c r="AO3">
        <v>43</v>
      </c>
      <c r="AP3">
        <v>3.24675324675325E-3</v>
      </c>
      <c r="AQ3">
        <v>6.91</v>
      </c>
      <c r="AR3">
        <v>4.5062108494230397</v>
      </c>
      <c r="AS3">
        <v>-5578.9000000000196</v>
      </c>
      <c r="AT3">
        <v>0.60126323968636697</v>
      </c>
      <c r="AU3">
        <v>13407126.68</v>
      </c>
    </row>
    <row r="4" spans="1:47" ht="15" x14ac:dyDescent="0.25">
      <c r="A4" t="s">
        <v>1505</v>
      </c>
      <c r="B4" t="s">
        <v>784</v>
      </c>
      <c r="C4" t="s">
        <v>95</v>
      </c>
      <c r="D4" t="s">
        <v>946</v>
      </c>
      <c r="E4">
        <v>79.897000000000006</v>
      </c>
      <c r="F4" t="s">
        <v>972</v>
      </c>
      <c r="G4" s="129">
        <v>900726</v>
      </c>
      <c r="H4">
        <v>0.39954294625766701</v>
      </c>
      <c r="I4">
        <v>1623645</v>
      </c>
      <c r="J4">
        <v>4.75129721581901E-3</v>
      </c>
      <c r="K4">
        <v>0.80211604572590101</v>
      </c>
      <c r="L4" s="130">
        <v>150720.734</v>
      </c>
      <c r="M4" s="129">
        <v>34507</v>
      </c>
      <c r="N4">
        <v>341</v>
      </c>
      <c r="O4">
        <v>130.06032400000001</v>
      </c>
      <c r="P4">
        <v>135.11428599999999</v>
      </c>
      <c r="Q4">
        <v>-78.014847000000003</v>
      </c>
      <c r="R4">
        <v>16841</v>
      </c>
      <c r="S4">
        <v>3394.3416360000001</v>
      </c>
      <c r="T4">
        <v>4591.3824136015601</v>
      </c>
      <c r="U4">
        <v>0.99464186639108199</v>
      </c>
      <c r="V4">
        <v>0.173239305897611</v>
      </c>
      <c r="W4">
        <v>1.37673119005986E-3</v>
      </c>
      <c r="X4">
        <v>12450.3</v>
      </c>
      <c r="Y4">
        <v>249.41</v>
      </c>
      <c r="Z4">
        <v>68769.329617898198</v>
      </c>
      <c r="AA4">
        <v>15.2896825396825</v>
      </c>
      <c r="AB4">
        <v>13.609484928431099</v>
      </c>
      <c r="AC4">
        <v>30</v>
      </c>
      <c r="AD4">
        <v>113.14472120000001</v>
      </c>
      <c r="AE4">
        <v>0.26800000000000002</v>
      </c>
      <c r="AF4">
        <v>0.11175734656629401</v>
      </c>
      <c r="AG4">
        <v>0.18974783940480899</v>
      </c>
      <c r="AH4">
        <v>0.30371904895902602</v>
      </c>
      <c r="AI4">
        <v>205.462229436</v>
      </c>
      <c r="AJ4">
        <v>10.4929329561276</v>
      </c>
      <c r="AK4">
        <v>1.3654565972048001</v>
      </c>
      <c r="AL4">
        <v>2.5447262510234299</v>
      </c>
      <c r="AM4">
        <v>2.5</v>
      </c>
      <c r="AN4" s="129">
        <v>1.76</v>
      </c>
      <c r="AO4">
        <v>487</v>
      </c>
      <c r="AP4">
        <v>1.1124121779859501E-2</v>
      </c>
      <c r="AQ4">
        <v>3.44</v>
      </c>
      <c r="AR4">
        <v>4.1176994256541199</v>
      </c>
      <c r="AS4">
        <v>-115493.6</v>
      </c>
      <c r="AT4">
        <v>0.57225464790479896</v>
      </c>
      <c r="AU4">
        <v>57164020.520000003</v>
      </c>
    </row>
    <row r="5" spans="1:47" ht="15" x14ac:dyDescent="0.25">
      <c r="A5" t="s">
        <v>1506</v>
      </c>
      <c r="B5" t="s">
        <v>679</v>
      </c>
      <c r="C5" t="s">
        <v>142</v>
      </c>
      <c r="D5" t="s">
        <v>947</v>
      </c>
      <c r="E5">
        <v>76.539000000000001</v>
      </c>
      <c r="F5" t="s">
        <v>973</v>
      </c>
      <c r="G5" s="129">
        <v>-169009</v>
      </c>
      <c r="H5">
        <v>0.56899100979601602</v>
      </c>
      <c r="I5">
        <v>-169009</v>
      </c>
      <c r="J5">
        <v>2.6013260177045999E-2</v>
      </c>
      <c r="K5">
        <v>0.73854583879771696</v>
      </c>
      <c r="L5" s="130">
        <v>174524.0661</v>
      </c>
      <c r="M5" s="129">
        <v>43265</v>
      </c>
      <c r="N5">
        <v>45</v>
      </c>
      <c r="O5">
        <v>35.419525</v>
      </c>
      <c r="P5">
        <v>27.258904999999999</v>
      </c>
      <c r="Q5">
        <v>-44.423442000000001</v>
      </c>
      <c r="R5">
        <v>13873.7</v>
      </c>
      <c r="S5">
        <v>1046.1557110000001</v>
      </c>
      <c r="T5">
        <v>1231.5779649953899</v>
      </c>
      <c r="U5">
        <v>0.54636187996683405</v>
      </c>
      <c r="V5">
        <v>0.14642761817318001</v>
      </c>
      <c r="W5">
        <v>0</v>
      </c>
      <c r="X5">
        <v>11784.9</v>
      </c>
      <c r="Y5">
        <v>71.92</v>
      </c>
      <c r="Z5">
        <v>63317.217741935499</v>
      </c>
      <c r="AA5">
        <v>15.0875</v>
      </c>
      <c r="AB5">
        <v>14.546102766963299</v>
      </c>
      <c r="AC5">
        <v>14.25</v>
      </c>
      <c r="AD5">
        <v>73.414435859649103</v>
      </c>
      <c r="AE5">
        <v>0.45939999999999998</v>
      </c>
      <c r="AF5">
        <v>0.10610155544772</v>
      </c>
      <c r="AG5">
        <v>0.159517352385428</v>
      </c>
      <c r="AH5">
        <v>0.27028488954041202</v>
      </c>
      <c r="AI5">
        <v>187.285695561241</v>
      </c>
      <c r="AJ5">
        <v>8.0439186444138198</v>
      </c>
      <c r="AK5">
        <v>1.4633956515081901</v>
      </c>
      <c r="AL5">
        <v>4.0533532894401096</v>
      </c>
      <c r="AM5">
        <v>0</v>
      </c>
      <c r="AN5" s="129">
        <v>1.24</v>
      </c>
      <c r="AO5">
        <v>128</v>
      </c>
      <c r="AP5">
        <v>4.9382716049382699E-2</v>
      </c>
      <c r="AQ5">
        <v>4.84</v>
      </c>
      <c r="AR5">
        <v>3.7381149435916399</v>
      </c>
      <c r="AS5">
        <v>-46158.84</v>
      </c>
      <c r="AT5">
        <v>0.40997721036194801</v>
      </c>
      <c r="AU5">
        <v>14514043.15</v>
      </c>
    </row>
    <row r="6" spans="1:47" ht="15" x14ac:dyDescent="0.25">
      <c r="A6" t="s">
        <v>1507</v>
      </c>
      <c r="B6" t="s">
        <v>96</v>
      </c>
      <c r="C6" t="s">
        <v>97</v>
      </c>
      <c r="D6" t="s">
        <v>949</v>
      </c>
      <c r="E6">
        <v>63.375999999999998</v>
      </c>
      <c r="F6" t="s">
        <v>974</v>
      </c>
      <c r="G6" s="129">
        <v>-17398279</v>
      </c>
      <c r="H6">
        <v>0.243942718889293</v>
      </c>
      <c r="I6">
        <v>-17398279</v>
      </c>
      <c r="J6">
        <v>8.2663218888752998E-3</v>
      </c>
      <c r="K6">
        <v>0.84397516933606698</v>
      </c>
      <c r="L6" s="130">
        <v>131731.31</v>
      </c>
      <c r="M6" s="129">
        <v>32347</v>
      </c>
      <c r="N6">
        <v>373</v>
      </c>
      <c r="O6">
        <v>3575.2750850000002</v>
      </c>
      <c r="P6">
        <v>3307.4939650000001</v>
      </c>
      <c r="Q6">
        <v>-994.24239699999998</v>
      </c>
      <c r="R6">
        <v>20459.7</v>
      </c>
      <c r="S6">
        <v>19737.470339</v>
      </c>
      <c r="T6">
        <v>29161.6536319529</v>
      </c>
      <c r="U6">
        <v>1</v>
      </c>
      <c r="V6">
        <v>0.216712486024524</v>
      </c>
      <c r="W6">
        <v>0.11473325107551401</v>
      </c>
      <c r="X6">
        <v>13847.7</v>
      </c>
      <c r="Y6">
        <v>1504.96</v>
      </c>
      <c r="Z6">
        <v>80803.486690676102</v>
      </c>
      <c r="AA6">
        <v>14.2917189460477</v>
      </c>
      <c r="AB6">
        <v>13.114946801908401</v>
      </c>
      <c r="AC6">
        <v>164.96</v>
      </c>
      <c r="AD6">
        <v>119.650038427498</v>
      </c>
      <c r="AE6">
        <v>0.1172</v>
      </c>
      <c r="AF6">
        <v>0.10262988200204699</v>
      </c>
      <c r="AG6">
        <v>0.16333194160209799</v>
      </c>
      <c r="AH6">
        <v>0.28135749253091402</v>
      </c>
      <c r="AI6">
        <v>205.71045479811499</v>
      </c>
      <c r="AJ6">
        <v>8.5368840358760298</v>
      </c>
      <c r="AK6">
        <v>1.42817003776165</v>
      </c>
      <c r="AL6">
        <v>4.40143677263507</v>
      </c>
      <c r="AM6">
        <v>3.56</v>
      </c>
      <c r="AN6" s="129">
        <v>0.74</v>
      </c>
      <c r="AO6">
        <v>55</v>
      </c>
      <c r="AP6">
        <v>0.24229765013054799</v>
      </c>
      <c r="AQ6">
        <v>75.930000000000007</v>
      </c>
      <c r="AR6">
        <v>4.0875241891386302</v>
      </c>
      <c r="AS6">
        <v>-454628.75</v>
      </c>
      <c r="AT6">
        <v>0.66865964955611701</v>
      </c>
      <c r="AU6">
        <v>403822560.61000001</v>
      </c>
    </row>
    <row r="7" spans="1:47" ht="15" x14ac:dyDescent="0.25">
      <c r="A7" t="s">
        <v>1508</v>
      </c>
      <c r="B7" t="s">
        <v>407</v>
      </c>
      <c r="C7" t="s">
        <v>105</v>
      </c>
      <c r="D7" t="s">
        <v>949</v>
      </c>
      <c r="E7">
        <v>86.058000000000007</v>
      </c>
      <c r="F7" t="s">
        <v>975</v>
      </c>
      <c r="G7" s="129">
        <v>-2545944</v>
      </c>
      <c r="H7">
        <v>0.43724652228382699</v>
      </c>
      <c r="I7">
        <v>-2545945</v>
      </c>
      <c r="J7">
        <v>1.0870781171199301E-2</v>
      </c>
      <c r="K7">
        <v>0.51949417827752697</v>
      </c>
      <c r="L7" s="130">
        <v>248534.4564</v>
      </c>
      <c r="M7" s="129">
        <v>40163</v>
      </c>
      <c r="N7">
        <v>129</v>
      </c>
      <c r="O7">
        <v>53.784765999999998</v>
      </c>
      <c r="P7">
        <v>0</v>
      </c>
      <c r="Q7">
        <v>91.575068000000002</v>
      </c>
      <c r="R7">
        <v>15381.3</v>
      </c>
      <c r="S7">
        <v>1351.541119</v>
      </c>
      <c r="T7">
        <v>1840.60714018668</v>
      </c>
      <c r="U7">
        <v>0.999794387313791</v>
      </c>
      <c r="V7">
        <v>0.182825892254633</v>
      </c>
      <c r="W7">
        <v>0</v>
      </c>
      <c r="X7">
        <v>11294.4</v>
      </c>
      <c r="Y7">
        <v>99</v>
      </c>
      <c r="Z7">
        <v>71884.929292929301</v>
      </c>
      <c r="AA7">
        <v>15.2254901960784</v>
      </c>
      <c r="AB7">
        <v>13.6519304949495</v>
      </c>
      <c r="AC7">
        <v>8</v>
      </c>
      <c r="AD7">
        <v>168.942639875</v>
      </c>
      <c r="AE7">
        <v>0.17230000000000001</v>
      </c>
      <c r="AF7">
        <v>0.11614964731555701</v>
      </c>
      <c r="AG7">
        <v>0.16819098685196299</v>
      </c>
      <c r="AH7">
        <v>0.31176985571162202</v>
      </c>
      <c r="AI7">
        <v>173.90665862530801</v>
      </c>
      <c r="AJ7">
        <v>8.4256182724789603</v>
      </c>
      <c r="AK7">
        <v>1.4709364709285999</v>
      </c>
      <c r="AL7">
        <v>5.4747923349869403</v>
      </c>
      <c r="AM7">
        <v>0</v>
      </c>
      <c r="AN7" s="129">
        <v>1.1100000000000001</v>
      </c>
      <c r="AO7">
        <v>174</v>
      </c>
      <c r="AP7">
        <v>0</v>
      </c>
      <c r="AQ7">
        <v>4.9000000000000004</v>
      </c>
      <c r="AR7">
        <v>3.3955266190671698</v>
      </c>
      <c r="AS7">
        <v>-93422.59</v>
      </c>
      <c r="AT7">
        <v>0.58156655395928902</v>
      </c>
      <c r="AU7">
        <v>20788474.539999999</v>
      </c>
    </row>
    <row r="8" spans="1:47" ht="15" x14ac:dyDescent="0.25">
      <c r="A8" t="s">
        <v>1509</v>
      </c>
      <c r="B8" t="s">
        <v>395</v>
      </c>
      <c r="C8" t="s">
        <v>163</v>
      </c>
      <c r="D8" t="s">
        <v>945</v>
      </c>
      <c r="E8">
        <v>87.478999999999999</v>
      </c>
      <c r="F8" t="s">
        <v>976</v>
      </c>
      <c r="G8" s="129">
        <v>-1972984</v>
      </c>
      <c r="H8">
        <v>0.35990385723113</v>
      </c>
      <c r="I8">
        <v>-2028763</v>
      </c>
      <c r="J8">
        <v>0</v>
      </c>
      <c r="K8">
        <v>0.70581734070836799</v>
      </c>
      <c r="L8" s="130">
        <v>156934.42120000001</v>
      </c>
      <c r="M8" s="129">
        <v>45961.5</v>
      </c>
      <c r="N8">
        <v>83</v>
      </c>
      <c r="O8">
        <v>11.707416</v>
      </c>
      <c r="P8">
        <v>23</v>
      </c>
      <c r="Q8">
        <v>26.101806</v>
      </c>
      <c r="R8">
        <v>12786.4</v>
      </c>
      <c r="S8">
        <v>1035.1914469999999</v>
      </c>
      <c r="T8">
        <v>1241.9920910002299</v>
      </c>
      <c r="U8">
        <v>0.38422254758061197</v>
      </c>
      <c r="V8">
        <v>0.147097068316485</v>
      </c>
      <c r="W8">
        <v>1.9320097802160499E-3</v>
      </c>
      <c r="X8">
        <v>10657.4</v>
      </c>
      <c r="Y8">
        <v>66.45</v>
      </c>
      <c r="Z8">
        <v>62331.183596689203</v>
      </c>
      <c r="AA8">
        <v>12.1911764705882</v>
      </c>
      <c r="AB8">
        <v>15.5785018359669</v>
      </c>
      <c r="AC8">
        <v>13</v>
      </c>
      <c r="AD8">
        <v>79.630111307692303</v>
      </c>
      <c r="AE8">
        <v>0.22589999999999999</v>
      </c>
      <c r="AF8">
        <v>0.115395105250764</v>
      </c>
      <c r="AG8">
        <v>0.13995044400390899</v>
      </c>
      <c r="AH8">
        <v>0.26833664664769002</v>
      </c>
      <c r="AI8">
        <v>192.63200114133099</v>
      </c>
      <c r="AJ8">
        <v>8.0449359363325001</v>
      </c>
      <c r="AK8">
        <v>1.81435427333497</v>
      </c>
      <c r="AL8">
        <v>2.8177031357347402</v>
      </c>
      <c r="AM8">
        <v>3.25</v>
      </c>
      <c r="AN8" s="129">
        <v>1.08</v>
      </c>
      <c r="AO8">
        <v>73</v>
      </c>
      <c r="AP8">
        <v>0</v>
      </c>
      <c r="AQ8">
        <v>5.79</v>
      </c>
      <c r="AR8">
        <v>5.3184560321098999</v>
      </c>
      <c r="AS8">
        <v>-5422.4099999999198</v>
      </c>
      <c r="AT8">
        <v>0.48809543750241402</v>
      </c>
      <c r="AU8">
        <v>13236385.970000001</v>
      </c>
    </row>
    <row r="9" spans="1:47" ht="15" x14ac:dyDescent="0.25">
      <c r="A9" t="s">
        <v>1510</v>
      </c>
      <c r="B9" t="s">
        <v>98</v>
      </c>
      <c r="C9" t="s">
        <v>99</v>
      </c>
      <c r="D9" t="s">
        <v>946</v>
      </c>
      <c r="E9">
        <v>72.649000000000001</v>
      </c>
      <c r="F9" t="s">
        <v>977</v>
      </c>
      <c r="G9" s="129">
        <v>-1067135</v>
      </c>
      <c r="H9">
        <v>0.31668598879805399</v>
      </c>
      <c r="I9">
        <v>-1067135</v>
      </c>
      <c r="J9">
        <v>2.0588695505346401E-3</v>
      </c>
      <c r="K9">
        <v>0.77369424055423996</v>
      </c>
      <c r="L9" s="130">
        <v>110207.3287</v>
      </c>
      <c r="M9" s="129">
        <v>31805.5</v>
      </c>
      <c r="N9">
        <v>140</v>
      </c>
      <c r="O9">
        <v>139.526713</v>
      </c>
      <c r="P9">
        <v>90.783734999999993</v>
      </c>
      <c r="Q9">
        <v>-134.17847399999999</v>
      </c>
      <c r="R9">
        <v>17143.099999999999</v>
      </c>
      <c r="S9">
        <v>2878.0025449999998</v>
      </c>
      <c r="T9">
        <v>4061.6954185132499</v>
      </c>
      <c r="U9">
        <v>1</v>
      </c>
      <c r="V9">
        <v>0.21558561026220399</v>
      </c>
      <c r="W9">
        <v>3.4311964098697502E-3</v>
      </c>
      <c r="X9">
        <v>12147.1</v>
      </c>
      <c r="Y9">
        <v>195.9</v>
      </c>
      <c r="Z9">
        <v>69148.269525267999</v>
      </c>
      <c r="AA9">
        <v>17.323383084577099</v>
      </c>
      <c r="AB9">
        <v>14.691181955079101</v>
      </c>
      <c r="AC9">
        <v>32</v>
      </c>
      <c r="AD9">
        <v>89.937579531249995</v>
      </c>
      <c r="AE9">
        <v>0.34449999999999997</v>
      </c>
      <c r="AF9">
        <v>0.113278298551671</v>
      </c>
      <c r="AG9">
        <v>0.168635109095713</v>
      </c>
      <c r="AH9">
        <v>0.28488792190888101</v>
      </c>
      <c r="AI9">
        <v>209.269446632821</v>
      </c>
      <c r="AJ9">
        <v>9.7522766396912992</v>
      </c>
      <c r="AK9">
        <v>1.6621554332052599</v>
      </c>
      <c r="AL9">
        <v>4.32592083722135</v>
      </c>
      <c r="AM9">
        <v>4.7</v>
      </c>
      <c r="AN9" s="129">
        <v>1.1599999999999999</v>
      </c>
      <c r="AO9">
        <v>12</v>
      </c>
      <c r="AP9">
        <v>3.05291723202171E-2</v>
      </c>
      <c r="AQ9">
        <v>115.25</v>
      </c>
      <c r="AR9">
        <v>4.5101005325756596</v>
      </c>
      <c r="AS9">
        <v>-193684.34</v>
      </c>
      <c r="AT9">
        <v>0.61431109293507902</v>
      </c>
      <c r="AU9">
        <v>49338009.329999998</v>
      </c>
    </row>
    <row r="10" spans="1:47" ht="15" x14ac:dyDescent="0.25">
      <c r="A10" t="s">
        <v>1511</v>
      </c>
      <c r="B10" t="s">
        <v>478</v>
      </c>
      <c r="C10" t="s">
        <v>215</v>
      </c>
      <c r="D10" t="s">
        <v>945</v>
      </c>
      <c r="E10">
        <v>79.626999999999995</v>
      </c>
      <c r="F10" t="s">
        <v>978</v>
      </c>
      <c r="G10" s="129">
        <v>394140</v>
      </c>
      <c r="H10">
        <v>0.43608300229081498</v>
      </c>
      <c r="I10">
        <v>874139</v>
      </c>
      <c r="J10">
        <v>7.0533292682810195E-2</v>
      </c>
      <c r="K10">
        <v>0.69311892413598797</v>
      </c>
      <c r="L10" s="130">
        <v>210942.04800000001</v>
      </c>
      <c r="M10" s="129">
        <v>45720</v>
      </c>
      <c r="N10">
        <v>109</v>
      </c>
      <c r="O10">
        <v>47.202471000000003</v>
      </c>
      <c r="P10">
        <v>55.254286</v>
      </c>
      <c r="Q10">
        <v>50.057521000000001</v>
      </c>
      <c r="R10">
        <v>17062.099999999999</v>
      </c>
      <c r="S10">
        <v>1476.570984</v>
      </c>
      <c r="T10">
        <v>1843.24469368108</v>
      </c>
      <c r="U10">
        <v>0.42617818636479399</v>
      </c>
      <c r="V10">
        <v>0.179425594076282</v>
      </c>
      <c r="W10">
        <v>0</v>
      </c>
      <c r="X10">
        <v>13668</v>
      </c>
      <c r="Y10">
        <v>107.45</v>
      </c>
      <c r="Z10">
        <v>65468.046533271299</v>
      </c>
      <c r="AA10">
        <v>11.6216216216216</v>
      </c>
      <c r="AB10">
        <v>13.7419356351792</v>
      </c>
      <c r="AC10">
        <v>14</v>
      </c>
      <c r="AD10">
        <v>105.469356</v>
      </c>
      <c r="AE10">
        <v>0.245</v>
      </c>
      <c r="AF10">
        <v>0.110860458688439</v>
      </c>
      <c r="AG10">
        <v>0.17489303529445699</v>
      </c>
      <c r="AH10">
        <v>0.28816895807541998</v>
      </c>
      <c r="AI10">
        <v>82.115930296514605</v>
      </c>
      <c r="AJ10">
        <v>29.439631505154601</v>
      </c>
      <c r="AK10">
        <v>3.8843163711340201</v>
      </c>
      <c r="AL10">
        <v>9.6275259381443306</v>
      </c>
      <c r="AM10">
        <v>0</v>
      </c>
      <c r="AN10" s="129">
        <v>1.5</v>
      </c>
      <c r="AO10">
        <v>98</v>
      </c>
      <c r="AP10">
        <v>2.5730994152046799E-2</v>
      </c>
      <c r="AQ10">
        <v>8.43</v>
      </c>
      <c r="AR10">
        <v>3.993872766775</v>
      </c>
      <c r="AS10">
        <v>-277581.82</v>
      </c>
      <c r="AT10">
        <v>0.65071184022550299</v>
      </c>
      <c r="AU10">
        <v>25193451.440000001</v>
      </c>
    </row>
    <row r="11" spans="1:47" ht="15" x14ac:dyDescent="0.25">
      <c r="A11" t="s">
        <v>1512</v>
      </c>
      <c r="B11" t="s">
        <v>336</v>
      </c>
      <c r="C11" t="s">
        <v>172</v>
      </c>
      <c r="D11" t="s">
        <v>949</v>
      </c>
      <c r="E11">
        <v>92.533000000000001</v>
      </c>
      <c r="F11" t="s">
        <v>979</v>
      </c>
      <c r="G11" s="129">
        <v>-4367162</v>
      </c>
      <c r="H11">
        <v>0.33132076252917902</v>
      </c>
      <c r="I11">
        <v>-3732309</v>
      </c>
      <c r="J11">
        <v>0</v>
      </c>
      <c r="K11">
        <v>0.88505157406268398</v>
      </c>
      <c r="L11" s="130">
        <v>192472.6876</v>
      </c>
      <c r="M11" s="129">
        <v>46894</v>
      </c>
      <c r="N11">
        <v>118</v>
      </c>
      <c r="O11">
        <v>105.305871</v>
      </c>
      <c r="P11">
        <v>260.191956</v>
      </c>
      <c r="Q11">
        <v>-86.338111999999995</v>
      </c>
      <c r="R11">
        <v>13694.3</v>
      </c>
      <c r="S11">
        <v>3514.1344180000001</v>
      </c>
      <c r="T11">
        <v>4225.6035812914797</v>
      </c>
      <c r="U11">
        <v>0.29887301738382199</v>
      </c>
      <c r="V11">
        <v>0.13068412598211501</v>
      </c>
      <c r="W11">
        <v>1.0142394046578599E-2</v>
      </c>
      <c r="X11">
        <v>11388.6</v>
      </c>
      <c r="Y11">
        <v>199.97</v>
      </c>
      <c r="Z11">
        <v>77621.625643846593</v>
      </c>
      <c r="AA11">
        <v>17.087962962963001</v>
      </c>
      <c r="AB11">
        <v>17.573308086212901</v>
      </c>
      <c r="AC11">
        <v>20.329999999999998</v>
      </c>
      <c r="AD11">
        <v>172.85461967535699</v>
      </c>
      <c r="AE11">
        <v>0.46700000000000003</v>
      </c>
      <c r="AF11">
        <v>0.112366860313969</v>
      </c>
      <c r="AG11">
        <v>0.14380283504557201</v>
      </c>
      <c r="AH11">
        <v>0.26297793969139299</v>
      </c>
      <c r="AI11">
        <v>143.54288709510601</v>
      </c>
      <c r="AJ11">
        <v>9.1080340741709893</v>
      </c>
      <c r="AK11">
        <v>2.2757235606993298</v>
      </c>
      <c r="AL11">
        <v>3.8269676208148198</v>
      </c>
      <c r="AM11">
        <v>2.5</v>
      </c>
      <c r="AN11" s="129">
        <v>0.96</v>
      </c>
      <c r="AO11">
        <v>19</v>
      </c>
      <c r="AP11">
        <v>5.8295964125560498E-2</v>
      </c>
      <c r="AQ11">
        <v>73.47</v>
      </c>
      <c r="AR11">
        <v>4.4273915055423103</v>
      </c>
      <c r="AS11">
        <v>357442.66</v>
      </c>
      <c r="AT11">
        <v>0.40367456048366401</v>
      </c>
      <c r="AU11">
        <v>48123610.479999997</v>
      </c>
    </row>
    <row r="12" spans="1:47" ht="15" x14ac:dyDescent="0.25">
      <c r="A12" t="s">
        <v>1513</v>
      </c>
      <c r="B12" t="s">
        <v>699</v>
      </c>
      <c r="C12" t="s">
        <v>288</v>
      </c>
      <c r="D12" t="s">
        <v>949</v>
      </c>
      <c r="E12">
        <v>100.892</v>
      </c>
      <c r="F12" t="s">
        <v>980</v>
      </c>
      <c r="G12" s="129">
        <v>-3694009</v>
      </c>
      <c r="H12">
        <v>0.39321923764428801</v>
      </c>
      <c r="I12">
        <v>-3623056</v>
      </c>
      <c r="J12">
        <v>0</v>
      </c>
      <c r="K12">
        <v>0.69377597433365601</v>
      </c>
      <c r="L12" s="130">
        <v>258151.34520000001</v>
      </c>
      <c r="M12" s="129">
        <v>51417</v>
      </c>
      <c r="N12">
        <v>42</v>
      </c>
      <c r="O12">
        <v>5.7614039999999997</v>
      </c>
      <c r="P12">
        <v>30.92</v>
      </c>
      <c r="Q12">
        <v>176.05922699999999</v>
      </c>
      <c r="R12">
        <v>14114.2</v>
      </c>
      <c r="S12">
        <v>1058.62329</v>
      </c>
      <c r="T12">
        <v>1222.7536495267</v>
      </c>
      <c r="U12">
        <v>0.208621455891075</v>
      </c>
      <c r="V12">
        <v>0.118524518764366</v>
      </c>
      <c r="W12">
        <v>1.78177451584312E-3</v>
      </c>
      <c r="X12">
        <v>12219.6</v>
      </c>
      <c r="Y12">
        <v>67.89</v>
      </c>
      <c r="Z12">
        <v>72510.533510089896</v>
      </c>
      <c r="AA12">
        <v>16.9428571428571</v>
      </c>
      <c r="AB12">
        <v>15.5932138753867</v>
      </c>
      <c r="AC12">
        <v>8</v>
      </c>
      <c r="AD12">
        <v>132.32791125</v>
      </c>
      <c r="AE12">
        <v>0.1837</v>
      </c>
      <c r="AF12">
        <v>0.10923959833117899</v>
      </c>
      <c r="AG12">
        <v>0.177169413920547</v>
      </c>
      <c r="AH12">
        <v>0.28714196332749298</v>
      </c>
      <c r="AI12">
        <v>141.882387643295</v>
      </c>
      <c r="AJ12">
        <v>9.0733684420772303</v>
      </c>
      <c r="AK12">
        <v>1.7738522636484699</v>
      </c>
      <c r="AL12">
        <v>4.3552454727030598</v>
      </c>
      <c r="AM12">
        <v>1.5</v>
      </c>
      <c r="AN12" s="129">
        <v>1.23</v>
      </c>
      <c r="AO12">
        <v>68</v>
      </c>
      <c r="AP12">
        <v>1.8072289156626498E-2</v>
      </c>
      <c r="AQ12">
        <v>7.06</v>
      </c>
      <c r="AR12">
        <v>4.8149498568432003</v>
      </c>
      <c r="AS12">
        <v>-50529.47</v>
      </c>
      <c r="AT12">
        <v>0.68551297411943402</v>
      </c>
      <c r="AU12">
        <v>14941596.710000001</v>
      </c>
    </row>
    <row r="13" spans="1:47" ht="15" x14ac:dyDescent="0.25">
      <c r="A13" t="s">
        <v>1514</v>
      </c>
      <c r="B13" t="s">
        <v>463</v>
      </c>
      <c r="C13" t="s">
        <v>195</v>
      </c>
      <c r="D13" t="s">
        <v>945</v>
      </c>
      <c r="E13">
        <v>94.338999999999999</v>
      </c>
      <c r="F13" t="s">
        <v>981</v>
      </c>
      <c r="G13" s="129">
        <v>-818360</v>
      </c>
      <c r="H13">
        <v>0.370862055528072</v>
      </c>
      <c r="I13">
        <v>-519217</v>
      </c>
      <c r="J13">
        <v>8.0620104711070697E-3</v>
      </c>
      <c r="K13">
        <v>0.67457128192900095</v>
      </c>
      <c r="L13" s="130">
        <v>197454.21419999999</v>
      </c>
      <c r="M13" s="129">
        <v>39309</v>
      </c>
      <c r="N13">
        <v>22</v>
      </c>
      <c r="O13">
        <v>8.0496289999999995</v>
      </c>
      <c r="P13">
        <v>9.6999999999999993</v>
      </c>
      <c r="Q13">
        <v>113.395861</v>
      </c>
      <c r="R13">
        <v>14916</v>
      </c>
      <c r="S13">
        <v>804.08614499999999</v>
      </c>
      <c r="T13">
        <v>930.56551288238597</v>
      </c>
      <c r="U13">
        <v>0.40667268554913399</v>
      </c>
      <c r="V13">
        <v>0.109622302968546</v>
      </c>
      <c r="W13">
        <v>1.2436478432295301E-3</v>
      </c>
      <c r="X13">
        <v>12888.6</v>
      </c>
      <c r="Y13">
        <v>56.08</v>
      </c>
      <c r="Z13">
        <v>70789.869828815994</v>
      </c>
      <c r="AA13">
        <v>14.5</v>
      </c>
      <c r="AB13">
        <v>14.3381980206847</v>
      </c>
      <c r="AC13">
        <v>4.5</v>
      </c>
      <c r="AD13">
        <v>178.68581</v>
      </c>
      <c r="AE13">
        <v>0.1837</v>
      </c>
      <c r="AF13">
        <v>0.10847499056922601</v>
      </c>
      <c r="AG13">
        <v>0.20492026036723601</v>
      </c>
      <c r="AH13">
        <v>0.31454830765774699</v>
      </c>
      <c r="AI13">
        <v>166.979621319057</v>
      </c>
      <c r="AJ13">
        <v>7.2681550802138997</v>
      </c>
      <c r="AK13">
        <v>1.0648663101604301</v>
      </c>
      <c r="AL13">
        <v>3.13686704005482</v>
      </c>
      <c r="AM13">
        <v>2</v>
      </c>
      <c r="AN13" s="129">
        <v>1.76</v>
      </c>
      <c r="AO13">
        <v>65</v>
      </c>
      <c r="AP13">
        <v>0</v>
      </c>
      <c r="AQ13">
        <v>7.66</v>
      </c>
      <c r="AR13">
        <v>5.1482808457684301</v>
      </c>
      <c r="AS13">
        <v>-79098.929999999993</v>
      </c>
      <c r="AT13">
        <v>0.50914942701817101</v>
      </c>
      <c r="AU13">
        <v>11993720.279999999</v>
      </c>
    </row>
    <row r="14" spans="1:47" ht="15" x14ac:dyDescent="0.25">
      <c r="A14" t="s">
        <v>1515</v>
      </c>
      <c r="B14" t="s">
        <v>576</v>
      </c>
      <c r="C14" t="s">
        <v>236</v>
      </c>
      <c r="D14" t="s">
        <v>945</v>
      </c>
      <c r="E14">
        <v>103.35599999999999</v>
      </c>
      <c r="F14" t="s">
        <v>982</v>
      </c>
      <c r="G14" s="129">
        <v>285327</v>
      </c>
      <c r="H14">
        <v>3.7185522909398402E-2</v>
      </c>
      <c r="I14">
        <v>400628</v>
      </c>
      <c r="J14">
        <v>0</v>
      </c>
      <c r="K14">
        <v>0.841937152958946</v>
      </c>
      <c r="L14" s="130">
        <v>311528.84989999997</v>
      </c>
      <c r="M14" s="129">
        <v>59500.5</v>
      </c>
      <c r="N14">
        <v>0</v>
      </c>
      <c r="O14">
        <v>95.681443000000002</v>
      </c>
      <c r="P14">
        <v>654.04025200000001</v>
      </c>
      <c r="Q14">
        <v>-80.958250000000007</v>
      </c>
      <c r="R14">
        <v>14285.4</v>
      </c>
      <c r="S14">
        <v>3802.04574</v>
      </c>
      <c r="T14">
        <v>4464.8373335933702</v>
      </c>
      <c r="U14">
        <v>0.15937357581605499</v>
      </c>
      <c r="V14">
        <v>0.116945771146877</v>
      </c>
      <c r="W14">
        <v>4.99170533387639E-3</v>
      </c>
      <c r="X14">
        <v>12164.8</v>
      </c>
      <c r="Y14">
        <v>229.17</v>
      </c>
      <c r="Z14">
        <v>79672.446480778497</v>
      </c>
      <c r="AA14">
        <v>15.42</v>
      </c>
      <c r="AB14">
        <v>16.590503730854799</v>
      </c>
      <c r="AC14">
        <v>18.21</v>
      </c>
      <c r="AD14">
        <v>208.78889291598</v>
      </c>
      <c r="AE14">
        <v>0.29480000000000001</v>
      </c>
      <c r="AF14">
        <v>0.123881674648608</v>
      </c>
      <c r="AG14">
        <v>0.126258160184685</v>
      </c>
      <c r="AH14">
        <v>0.25759966349678998</v>
      </c>
      <c r="AI14">
        <v>162.770529951594</v>
      </c>
      <c r="AJ14">
        <v>8.4256997774944598</v>
      </c>
      <c r="AK14">
        <v>1.15213380710693</v>
      </c>
      <c r="AL14">
        <v>2.3510814221610299</v>
      </c>
      <c r="AM14">
        <v>2.2000000000000002</v>
      </c>
      <c r="AN14" s="129">
        <v>1.1599999999999999</v>
      </c>
      <c r="AO14">
        <v>74</v>
      </c>
      <c r="AP14">
        <v>0.129637178964533</v>
      </c>
      <c r="AQ14">
        <v>29.26</v>
      </c>
      <c r="AR14">
        <v>4.3664648525434604</v>
      </c>
      <c r="AS14">
        <v>191449.01</v>
      </c>
      <c r="AT14">
        <v>0.39441339750367599</v>
      </c>
      <c r="AU14">
        <v>54313826.649999999</v>
      </c>
    </row>
    <row r="15" spans="1:47" ht="15" x14ac:dyDescent="0.25">
      <c r="A15" t="s">
        <v>1516</v>
      </c>
      <c r="B15" t="s">
        <v>639</v>
      </c>
      <c r="C15" t="s">
        <v>383</v>
      </c>
      <c r="D15" t="s">
        <v>947</v>
      </c>
      <c r="E15">
        <v>96.680999999999997</v>
      </c>
      <c r="F15" t="s">
        <v>983</v>
      </c>
      <c r="G15" s="129">
        <v>-3440039</v>
      </c>
      <c r="H15">
        <v>0.403612740140183</v>
      </c>
      <c r="I15">
        <v>-3291686</v>
      </c>
      <c r="J15">
        <v>0</v>
      </c>
      <c r="K15">
        <v>0.63630716668569798</v>
      </c>
      <c r="L15" s="130">
        <v>181264.55480000001</v>
      </c>
      <c r="M15" s="129">
        <v>40255</v>
      </c>
      <c r="N15">
        <v>32</v>
      </c>
      <c r="O15">
        <v>12.370502</v>
      </c>
      <c r="P15">
        <v>1.292397</v>
      </c>
      <c r="Q15">
        <v>64.060942999999995</v>
      </c>
      <c r="R15">
        <v>16416.3</v>
      </c>
      <c r="S15">
        <v>656.34127699999999</v>
      </c>
      <c r="T15">
        <v>765.297549384626</v>
      </c>
      <c r="U15">
        <v>0.37554223791413299</v>
      </c>
      <c r="V15">
        <v>0.15239769386011101</v>
      </c>
      <c r="W15">
        <v>1.52359760850452E-3</v>
      </c>
      <c r="X15">
        <v>14079.1</v>
      </c>
      <c r="Y15">
        <v>53.34</v>
      </c>
      <c r="Z15">
        <v>63709.099737532801</v>
      </c>
      <c r="AA15">
        <v>13.789473684210501</v>
      </c>
      <c r="AB15">
        <v>12.304860836145499</v>
      </c>
      <c r="AC15">
        <v>9.5</v>
      </c>
      <c r="AD15">
        <v>69.088555473684195</v>
      </c>
      <c r="AE15">
        <v>0.22589999999999999</v>
      </c>
      <c r="AF15">
        <v>0.107057313554798</v>
      </c>
      <c r="AG15">
        <v>0.20623605375713</v>
      </c>
      <c r="AH15">
        <v>0.31461160190568299</v>
      </c>
      <c r="AI15">
        <v>217.764758988333</v>
      </c>
      <c r="AJ15">
        <v>10.0128615106907</v>
      </c>
      <c r="AK15">
        <v>2.0010023228478699</v>
      </c>
      <c r="AL15">
        <v>2.8529390322400099</v>
      </c>
      <c r="AM15">
        <v>2.9</v>
      </c>
      <c r="AN15" s="129">
        <v>1.1499999999999999</v>
      </c>
      <c r="AO15">
        <v>65</v>
      </c>
      <c r="AP15">
        <v>0</v>
      </c>
      <c r="AQ15">
        <v>5.6</v>
      </c>
      <c r="AR15">
        <v>5.39744232588603</v>
      </c>
      <c r="AS15">
        <v>-11633.69</v>
      </c>
      <c r="AT15">
        <v>0.42360245732004698</v>
      </c>
      <c r="AU15">
        <v>10774691.57</v>
      </c>
    </row>
    <row r="16" spans="1:47" ht="15" x14ac:dyDescent="0.25">
      <c r="A16" t="s">
        <v>1517</v>
      </c>
      <c r="B16" t="s">
        <v>517</v>
      </c>
      <c r="C16" t="s">
        <v>178</v>
      </c>
      <c r="D16" t="s">
        <v>945</v>
      </c>
      <c r="E16">
        <v>92.995000000000005</v>
      </c>
      <c r="F16" t="s">
        <v>984</v>
      </c>
      <c r="G16" s="129">
        <v>-1513004</v>
      </c>
      <c r="H16">
        <v>0.38453630877747902</v>
      </c>
      <c r="I16">
        <v>-1513005</v>
      </c>
      <c r="J16">
        <v>0</v>
      </c>
      <c r="K16">
        <v>0.73261567053529797</v>
      </c>
      <c r="L16" s="130">
        <v>467191.33929999999</v>
      </c>
      <c r="M16" s="129">
        <v>42029.5</v>
      </c>
      <c r="N16">
        <v>22</v>
      </c>
      <c r="O16">
        <v>15.456713000000001</v>
      </c>
      <c r="P16">
        <v>10</v>
      </c>
      <c r="Q16">
        <v>183.12234100000001</v>
      </c>
      <c r="R16">
        <v>16546.2</v>
      </c>
      <c r="S16">
        <v>540.22325699999999</v>
      </c>
      <c r="T16">
        <v>630.68773367839106</v>
      </c>
      <c r="U16">
        <v>0.46332781448540999</v>
      </c>
      <c r="V16">
        <v>0.110886916147707</v>
      </c>
      <c r="W16">
        <v>2.4477898403400299E-3</v>
      </c>
      <c r="X16">
        <v>14172.8</v>
      </c>
      <c r="Y16">
        <v>37.83</v>
      </c>
      <c r="Z16">
        <v>70577.082474226801</v>
      </c>
      <c r="AA16">
        <v>15.7547169811321</v>
      </c>
      <c r="AB16">
        <v>14.280286994448799</v>
      </c>
      <c r="AC16">
        <v>4.3</v>
      </c>
      <c r="AD16">
        <v>125.633315581395</v>
      </c>
      <c r="AE16">
        <v>0.245</v>
      </c>
      <c r="AF16">
        <v>0.109972004441402</v>
      </c>
      <c r="AG16">
        <v>0.21126652926966</v>
      </c>
      <c r="AH16">
        <v>0.32560100159960098</v>
      </c>
      <c r="AI16">
        <v>256.14039789479102</v>
      </c>
      <c r="AJ16">
        <v>8.9653063820253998</v>
      </c>
      <c r="AK16">
        <v>1.23343210019296</v>
      </c>
      <c r="AL16">
        <v>3.8253442506847399</v>
      </c>
      <c r="AM16">
        <v>0</v>
      </c>
      <c r="AN16" s="129">
        <v>0.87</v>
      </c>
      <c r="AO16">
        <v>61</v>
      </c>
      <c r="AP16">
        <v>4.59016393442623E-2</v>
      </c>
      <c r="AQ16">
        <v>4.67</v>
      </c>
      <c r="AR16">
        <v>5.1113905056934401</v>
      </c>
      <c r="AS16">
        <v>1082.45000000001</v>
      </c>
      <c r="AT16">
        <v>0.64989591680775904</v>
      </c>
      <c r="AU16">
        <v>8938633.4600000009</v>
      </c>
    </row>
    <row r="17" spans="1:47" ht="15" x14ac:dyDescent="0.25">
      <c r="A17" t="s">
        <v>1518</v>
      </c>
      <c r="B17" t="s">
        <v>464</v>
      </c>
      <c r="C17" t="s">
        <v>195</v>
      </c>
      <c r="D17" t="s">
        <v>946</v>
      </c>
      <c r="E17">
        <v>95.923000000000002</v>
      </c>
      <c r="F17" t="s">
        <v>985</v>
      </c>
      <c r="G17" s="129">
        <v>4653</v>
      </c>
      <c r="H17">
        <v>0.42146225368593698</v>
      </c>
      <c r="I17">
        <v>764625</v>
      </c>
      <c r="J17">
        <v>0</v>
      </c>
      <c r="K17">
        <v>0.67218716973217596</v>
      </c>
      <c r="L17" s="130">
        <v>204296.9466</v>
      </c>
      <c r="M17" s="129">
        <v>42054</v>
      </c>
      <c r="N17">
        <v>58</v>
      </c>
      <c r="O17">
        <v>14.004778</v>
      </c>
      <c r="P17">
        <v>4</v>
      </c>
      <c r="Q17">
        <v>118.295396</v>
      </c>
      <c r="R17">
        <v>13257.7</v>
      </c>
      <c r="S17">
        <v>1087.6071979999999</v>
      </c>
      <c r="T17">
        <v>1284.29986661106</v>
      </c>
      <c r="U17">
        <v>0.36584336397523498</v>
      </c>
      <c r="V17">
        <v>9.5903636158171199E-2</v>
      </c>
      <c r="W17">
        <v>2.7583487912885298E-3</v>
      </c>
      <c r="X17">
        <v>11227.3</v>
      </c>
      <c r="Y17">
        <v>67.400000000000006</v>
      </c>
      <c r="Z17">
        <v>68504.072700296703</v>
      </c>
      <c r="AA17">
        <v>15.952941176470601</v>
      </c>
      <c r="AB17">
        <v>16.136605311572701</v>
      </c>
      <c r="AC17">
        <v>11.25</v>
      </c>
      <c r="AD17">
        <v>96.676195377777802</v>
      </c>
      <c r="AE17">
        <v>0.1837</v>
      </c>
      <c r="AF17">
        <v>0.104998135860792</v>
      </c>
      <c r="AG17">
        <v>0.218230092657935</v>
      </c>
      <c r="AH17">
        <v>0.327387159284797</v>
      </c>
      <c r="AI17">
        <v>144.47403464131901</v>
      </c>
      <c r="AJ17">
        <v>8.3827907287549905</v>
      </c>
      <c r="AK17">
        <v>1.76009444348983</v>
      </c>
      <c r="AL17">
        <v>3.78595038534726</v>
      </c>
      <c r="AM17">
        <v>0.5</v>
      </c>
      <c r="AN17" s="129">
        <v>1.24</v>
      </c>
      <c r="AO17">
        <v>60</v>
      </c>
      <c r="AP17">
        <v>0</v>
      </c>
      <c r="AQ17">
        <v>5.93</v>
      </c>
      <c r="AR17">
        <v>4.7885502860393796</v>
      </c>
      <c r="AS17">
        <v>-19514.849999999999</v>
      </c>
      <c r="AT17">
        <v>0.54060571477264796</v>
      </c>
      <c r="AU17">
        <v>14419163.720000001</v>
      </c>
    </row>
    <row r="18" spans="1:47" ht="15" x14ac:dyDescent="0.25">
      <c r="A18" t="s">
        <v>1519</v>
      </c>
      <c r="B18" t="s">
        <v>494</v>
      </c>
      <c r="C18" t="s">
        <v>391</v>
      </c>
      <c r="D18" t="s">
        <v>946</v>
      </c>
      <c r="E18">
        <v>99.391999999999996</v>
      </c>
      <c r="F18" t="s">
        <v>986</v>
      </c>
      <c r="G18" s="129">
        <v>1134758</v>
      </c>
      <c r="H18">
        <v>0.255560412788916</v>
      </c>
      <c r="I18">
        <v>1112500</v>
      </c>
      <c r="J18">
        <v>0</v>
      </c>
      <c r="K18">
        <v>0.73721673150351397</v>
      </c>
      <c r="L18" s="130">
        <v>290868.74589999998</v>
      </c>
      <c r="M18" s="129">
        <v>40966.5</v>
      </c>
      <c r="N18">
        <v>0</v>
      </c>
      <c r="O18">
        <v>10.888056000000001</v>
      </c>
      <c r="P18">
        <v>6</v>
      </c>
      <c r="Q18">
        <v>22.349060000000001</v>
      </c>
      <c r="R18">
        <v>14803.4</v>
      </c>
      <c r="S18">
        <v>1101.6404250000001</v>
      </c>
      <c r="T18">
        <v>1229.4635747126799</v>
      </c>
      <c r="U18">
        <v>0.26857372722138401</v>
      </c>
      <c r="V18">
        <v>0.101330967407083</v>
      </c>
      <c r="W18">
        <v>1.1942955887807E-2</v>
      </c>
      <c r="X18">
        <v>13264.3</v>
      </c>
      <c r="Y18">
        <v>61.96</v>
      </c>
      <c r="Z18">
        <v>67439.977727566205</v>
      </c>
      <c r="AA18">
        <v>17.186666666666699</v>
      </c>
      <c r="AB18">
        <v>17.779864832149801</v>
      </c>
      <c r="AC18">
        <v>8.75</v>
      </c>
      <c r="AD18">
        <v>125.901762857143</v>
      </c>
      <c r="AE18">
        <v>0.3024</v>
      </c>
      <c r="AF18">
        <v>0.13263757917862701</v>
      </c>
      <c r="AG18">
        <v>0.16344847247783301</v>
      </c>
      <c r="AH18">
        <v>0.30033800593889898</v>
      </c>
      <c r="AI18">
        <v>277.98634931175502</v>
      </c>
      <c r="AJ18">
        <v>4.3691439421893197</v>
      </c>
      <c r="AK18">
        <v>1.248856880692</v>
      </c>
      <c r="AL18">
        <v>1.6134493095307301</v>
      </c>
      <c r="AM18">
        <v>1.8</v>
      </c>
      <c r="AN18" s="129">
        <v>1.1299999999999999</v>
      </c>
      <c r="AO18">
        <v>78</v>
      </c>
      <c r="AP18">
        <v>2.47349823321555E-2</v>
      </c>
      <c r="AQ18">
        <v>3.42</v>
      </c>
      <c r="AR18">
        <v>4.5639569937625204</v>
      </c>
      <c r="AS18">
        <v>-27337.61</v>
      </c>
      <c r="AT18">
        <v>0.530970791934118</v>
      </c>
      <c r="AU18">
        <v>16307987.82</v>
      </c>
    </row>
    <row r="19" spans="1:47" ht="15" x14ac:dyDescent="0.25">
      <c r="A19" t="s">
        <v>1520</v>
      </c>
      <c r="B19" t="s">
        <v>518</v>
      </c>
      <c r="C19" t="s">
        <v>178</v>
      </c>
      <c r="D19" t="s">
        <v>949</v>
      </c>
      <c r="E19">
        <v>95.703999999999994</v>
      </c>
      <c r="F19" t="s">
        <v>987</v>
      </c>
      <c r="G19" s="129">
        <v>-5632727</v>
      </c>
      <c r="H19">
        <v>0.10017295515229201</v>
      </c>
      <c r="I19">
        <v>-5641876</v>
      </c>
      <c r="J19">
        <v>4.60408281221091E-2</v>
      </c>
      <c r="K19">
        <v>0.59975589187855705</v>
      </c>
      <c r="L19" s="130">
        <v>197872.65640000001</v>
      </c>
      <c r="M19" s="129">
        <v>47138</v>
      </c>
      <c r="N19">
        <v>49</v>
      </c>
      <c r="O19">
        <v>10.452385</v>
      </c>
      <c r="P19">
        <v>24.5</v>
      </c>
      <c r="Q19">
        <v>15.824517</v>
      </c>
      <c r="R19">
        <v>14165.8</v>
      </c>
      <c r="S19">
        <v>594.54231200000004</v>
      </c>
      <c r="T19">
        <v>662.60984466192497</v>
      </c>
      <c r="U19">
        <v>0.28546274768750202</v>
      </c>
      <c r="V19">
        <v>9.6010815122608104E-2</v>
      </c>
      <c r="W19">
        <v>0</v>
      </c>
      <c r="X19">
        <v>12710.6</v>
      </c>
      <c r="Y19">
        <v>45.05</v>
      </c>
      <c r="Z19">
        <v>61567.913873473903</v>
      </c>
      <c r="AA19">
        <v>11.2631578947368</v>
      </c>
      <c r="AB19">
        <v>13.197387613762499</v>
      </c>
      <c r="AC19">
        <v>7.9</v>
      </c>
      <c r="AD19">
        <v>75.258520506329106</v>
      </c>
      <c r="AE19">
        <v>0.1837</v>
      </c>
      <c r="AF19">
        <v>0.114282588871713</v>
      </c>
      <c r="AG19">
        <v>0.164677210727006</v>
      </c>
      <c r="AH19">
        <v>0.28106460281569901</v>
      </c>
      <c r="AI19">
        <v>207.73458424604101</v>
      </c>
      <c r="AJ19">
        <v>6.41488458144073</v>
      </c>
      <c r="AK19">
        <v>1.04675216789332</v>
      </c>
      <c r="AL19">
        <v>2.7523839944294699</v>
      </c>
      <c r="AM19">
        <v>0.47</v>
      </c>
      <c r="AN19" s="129">
        <v>1.36</v>
      </c>
      <c r="AO19">
        <v>57</v>
      </c>
      <c r="AP19">
        <v>0.10497237569060799</v>
      </c>
      <c r="AQ19">
        <v>2.65</v>
      </c>
      <c r="AR19">
        <v>4.4331327031630998</v>
      </c>
      <c r="AS19">
        <v>-24806.35</v>
      </c>
      <c r="AT19">
        <v>0.44467445367921599</v>
      </c>
      <c r="AU19">
        <v>8422175.7899999991</v>
      </c>
    </row>
    <row r="20" spans="1:47" ht="15" x14ac:dyDescent="0.25">
      <c r="A20" t="s">
        <v>1521</v>
      </c>
      <c r="B20" t="s">
        <v>100</v>
      </c>
      <c r="C20" t="s">
        <v>101</v>
      </c>
      <c r="D20" t="s">
        <v>946</v>
      </c>
      <c r="E20">
        <v>92.057000000000002</v>
      </c>
      <c r="F20" t="s">
        <v>988</v>
      </c>
      <c r="G20" s="129">
        <v>-2735040</v>
      </c>
      <c r="H20">
        <v>0.31785532472657502</v>
      </c>
      <c r="I20">
        <v>-2674604</v>
      </c>
      <c r="J20">
        <v>0</v>
      </c>
      <c r="K20">
        <v>0.76040216681504902</v>
      </c>
      <c r="L20" s="130">
        <v>239976.1759</v>
      </c>
      <c r="M20" s="129">
        <v>37883</v>
      </c>
      <c r="N20">
        <v>223</v>
      </c>
      <c r="O20">
        <v>164.23952700000001</v>
      </c>
      <c r="P20">
        <v>194.83201199999999</v>
      </c>
      <c r="Q20">
        <v>-44.086987000000001</v>
      </c>
      <c r="R20">
        <v>13485.6</v>
      </c>
      <c r="S20">
        <v>2895.629715</v>
      </c>
      <c r="T20">
        <v>3455.2365148798299</v>
      </c>
      <c r="U20">
        <v>0.49318927437515903</v>
      </c>
      <c r="V20">
        <v>0.13402020119827401</v>
      </c>
      <c r="W20">
        <v>1.3898813716241999E-2</v>
      </c>
      <c r="X20">
        <v>11301.5</v>
      </c>
      <c r="Y20">
        <v>185.2</v>
      </c>
      <c r="Z20">
        <v>65281.560475161998</v>
      </c>
      <c r="AA20">
        <v>17.244897959183699</v>
      </c>
      <c r="AB20">
        <v>15.635149649028101</v>
      </c>
      <c r="AC20">
        <v>18</v>
      </c>
      <c r="AD20">
        <v>160.86831749999999</v>
      </c>
      <c r="AE20">
        <v>0.22589999999999999</v>
      </c>
      <c r="AF20">
        <v>0.14545885493726399</v>
      </c>
      <c r="AG20">
        <v>0.17809715907898599</v>
      </c>
      <c r="AH20">
        <v>0.32472061656010998</v>
      </c>
      <c r="AI20">
        <v>148.689246338944</v>
      </c>
      <c r="AJ20">
        <v>5.6550234700347701</v>
      </c>
      <c r="AK20">
        <v>1.1245129590360201</v>
      </c>
      <c r="AL20">
        <v>3.0140387737516501</v>
      </c>
      <c r="AM20">
        <v>1.75</v>
      </c>
      <c r="AN20" s="129">
        <v>1.4</v>
      </c>
      <c r="AO20">
        <v>76</v>
      </c>
      <c r="AP20">
        <v>9.5377842993396907E-3</v>
      </c>
      <c r="AQ20">
        <v>17.64</v>
      </c>
      <c r="AR20">
        <v>4.1470342757632199</v>
      </c>
      <c r="AS20">
        <v>-122477.27</v>
      </c>
      <c r="AT20">
        <v>0.42923881469653502</v>
      </c>
      <c r="AU20">
        <v>39049327.82</v>
      </c>
    </row>
    <row r="21" spans="1:47" ht="15" x14ac:dyDescent="0.25">
      <c r="A21" t="s">
        <v>1522</v>
      </c>
      <c r="B21" t="s">
        <v>102</v>
      </c>
      <c r="C21" t="s">
        <v>103</v>
      </c>
      <c r="D21" t="s">
        <v>946</v>
      </c>
      <c r="E21">
        <v>63.628</v>
      </c>
      <c r="F21" t="s">
        <v>989</v>
      </c>
      <c r="G21" s="129">
        <v>109356</v>
      </c>
      <c r="H21">
        <v>0.13433805143034</v>
      </c>
      <c r="I21">
        <v>109357</v>
      </c>
      <c r="J21">
        <v>0</v>
      </c>
      <c r="K21">
        <v>0.66239752097858395</v>
      </c>
      <c r="L21" s="130">
        <v>158322.8836</v>
      </c>
      <c r="M21" s="129">
        <v>32446</v>
      </c>
      <c r="N21">
        <v>171</v>
      </c>
      <c r="O21">
        <v>128.06784200000001</v>
      </c>
      <c r="P21">
        <v>358.80411099999998</v>
      </c>
      <c r="Q21">
        <v>-558.44940599999995</v>
      </c>
      <c r="R21">
        <v>18415.8</v>
      </c>
      <c r="S21">
        <v>2598.7449780000002</v>
      </c>
      <c r="T21">
        <v>3776.44140616504</v>
      </c>
      <c r="U21">
        <v>0.99948035455135797</v>
      </c>
      <c r="V21">
        <v>0.25004840163273601</v>
      </c>
      <c r="W21">
        <v>7.1870389584645103E-2</v>
      </c>
      <c r="X21">
        <v>12672.7</v>
      </c>
      <c r="Y21">
        <v>171.31</v>
      </c>
      <c r="Z21">
        <v>61665.1207752029</v>
      </c>
      <c r="AA21">
        <v>15.531073446327699</v>
      </c>
      <c r="AB21">
        <v>15.169838176405401</v>
      </c>
      <c r="AC21">
        <v>29</v>
      </c>
      <c r="AD21">
        <v>89.6118957931035</v>
      </c>
      <c r="AE21">
        <v>0.44790000000000002</v>
      </c>
      <c r="AF21">
        <v>9.2510734043604007E-2</v>
      </c>
      <c r="AG21">
        <v>0.23513665425859201</v>
      </c>
      <c r="AH21">
        <v>0.32823330776102599</v>
      </c>
      <c r="AI21">
        <v>233.16370214453599</v>
      </c>
      <c r="AJ21">
        <v>13.647042659832</v>
      </c>
      <c r="AK21">
        <v>1.8357352380543701</v>
      </c>
      <c r="AL21">
        <v>3.9877903827650898</v>
      </c>
      <c r="AM21">
        <v>4.25</v>
      </c>
      <c r="AN21" s="129">
        <v>1.23</v>
      </c>
      <c r="AO21">
        <v>62</v>
      </c>
      <c r="AP21">
        <v>8.8983050847457598E-2</v>
      </c>
      <c r="AQ21">
        <v>24.66</v>
      </c>
      <c r="AR21">
        <v>4.7532800384417904</v>
      </c>
      <c r="AS21">
        <v>-140676.38</v>
      </c>
      <c r="AT21">
        <v>0.67876995046953004</v>
      </c>
      <c r="AU21">
        <v>47857886.990000002</v>
      </c>
    </row>
    <row r="22" spans="1:47" ht="15" x14ac:dyDescent="0.25">
      <c r="A22" t="s">
        <v>1523</v>
      </c>
      <c r="B22" t="s">
        <v>104</v>
      </c>
      <c r="C22" t="s">
        <v>105</v>
      </c>
      <c r="D22" t="s">
        <v>948</v>
      </c>
      <c r="E22">
        <v>86.177999999999997</v>
      </c>
      <c r="F22" t="s">
        <v>990</v>
      </c>
      <c r="G22" s="129">
        <v>-6197986</v>
      </c>
      <c r="H22">
        <v>0.33368318776038403</v>
      </c>
      <c r="I22">
        <v>-6197986</v>
      </c>
      <c r="J22">
        <v>0</v>
      </c>
      <c r="K22">
        <v>0.82942559783571301</v>
      </c>
      <c r="L22" s="130">
        <v>326006.31579999998</v>
      </c>
      <c r="M22" s="129">
        <v>33590</v>
      </c>
      <c r="N22">
        <v>123</v>
      </c>
      <c r="O22">
        <v>108.96831899999999</v>
      </c>
      <c r="P22">
        <v>8.0465110000000006</v>
      </c>
      <c r="Q22">
        <v>44.621045000000002</v>
      </c>
      <c r="R22">
        <v>19648.900000000001</v>
      </c>
      <c r="S22">
        <v>2214.7097020000001</v>
      </c>
      <c r="T22">
        <v>3303.6754906781798</v>
      </c>
      <c r="U22">
        <v>0.99973940738170797</v>
      </c>
      <c r="V22">
        <v>0.246147121452399</v>
      </c>
      <c r="W22">
        <v>2.6824037004196E-2</v>
      </c>
      <c r="X22">
        <v>13172.2</v>
      </c>
      <c r="Y22">
        <v>168</v>
      </c>
      <c r="Z22">
        <v>77682.547619047604</v>
      </c>
      <c r="AA22">
        <v>16.556213017751499</v>
      </c>
      <c r="AB22">
        <v>13.1827958452381</v>
      </c>
      <c r="AC22">
        <v>18.399999999999999</v>
      </c>
      <c r="AD22">
        <v>120.364657717391</v>
      </c>
      <c r="AE22">
        <v>0.5091</v>
      </c>
      <c r="AF22">
        <v>0.115877439176634</v>
      </c>
      <c r="AG22">
        <v>0.20403532723713899</v>
      </c>
      <c r="AH22">
        <v>0.32464594668138602</v>
      </c>
      <c r="AI22">
        <v>192.91964071596399</v>
      </c>
      <c r="AJ22">
        <v>7.8171390555187603</v>
      </c>
      <c r="AK22">
        <v>1.6955591547087101</v>
      </c>
      <c r="AL22">
        <v>4.5514847599008599</v>
      </c>
      <c r="AM22">
        <v>3.12</v>
      </c>
      <c r="AN22" s="129">
        <v>1.1499999999999999</v>
      </c>
      <c r="AO22">
        <v>89</v>
      </c>
      <c r="AP22">
        <v>6.9930069930069904E-3</v>
      </c>
      <c r="AQ22">
        <v>14.33</v>
      </c>
      <c r="AR22">
        <v>3.3208178107547099</v>
      </c>
      <c r="AS22">
        <v>-208973.2</v>
      </c>
      <c r="AT22">
        <v>0.57542530239929401</v>
      </c>
      <c r="AU22">
        <v>43516661.759999998</v>
      </c>
    </row>
    <row r="23" spans="1:47" ht="15" x14ac:dyDescent="0.25">
      <c r="A23" t="s">
        <v>1524</v>
      </c>
      <c r="B23" t="s">
        <v>651</v>
      </c>
      <c r="C23" t="s">
        <v>209</v>
      </c>
      <c r="D23" t="s">
        <v>948</v>
      </c>
      <c r="E23">
        <v>104.191</v>
      </c>
      <c r="F23" t="s">
        <v>991</v>
      </c>
      <c r="G23" s="129">
        <v>760723</v>
      </c>
      <c r="H23">
        <v>0.27516188223162402</v>
      </c>
      <c r="I23">
        <v>760723</v>
      </c>
      <c r="J23">
        <v>8.1565755713442697E-3</v>
      </c>
      <c r="K23">
        <v>0.86546209424224196</v>
      </c>
      <c r="L23" s="130">
        <v>307969.93949999998</v>
      </c>
      <c r="M23" s="129">
        <v>64578</v>
      </c>
      <c r="N23">
        <v>30</v>
      </c>
      <c r="O23">
        <v>29.911207000000001</v>
      </c>
      <c r="P23">
        <v>134.92605800000001</v>
      </c>
      <c r="Q23">
        <v>-15.213018</v>
      </c>
      <c r="R23">
        <v>17218.099999999999</v>
      </c>
      <c r="S23">
        <v>2998.2867030000002</v>
      </c>
      <c r="T23">
        <v>3648.40787131872</v>
      </c>
      <c r="U23">
        <v>0.104550830541438</v>
      </c>
      <c r="V23">
        <v>0.14474024534270799</v>
      </c>
      <c r="W23">
        <v>2.24663288312625E-2</v>
      </c>
      <c r="X23">
        <v>14150</v>
      </c>
      <c r="Y23">
        <v>195.35</v>
      </c>
      <c r="Z23">
        <v>91103.204504735098</v>
      </c>
      <c r="AA23">
        <v>18.786407766990301</v>
      </c>
      <c r="AB23">
        <v>15.3482810493985</v>
      </c>
      <c r="AC23">
        <v>16</v>
      </c>
      <c r="AD23">
        <v>187.39291893750001</v>
      </c>
      <c r="AE23">
        <v>0.1837</v>
      </c>
      <c r="AF23">
        <v>0.106696261166787</v>
      </c>
      <c r="AG23">
        <v>0.18744144892647699</v>
      </c>
      <c r="AH23">
        <v>0.29579694147565799</v>
      </c>
      <c r="AI23">
        <v>149.846243706601</v>
      </c>
      <c r="AJ23">
        <v>9.6422519264070203</v>
      </c>
      <c r="AK23">
        <v>1.80247216670154</v>
      </c>
      <c r="AL23">
        <v>3.1601364844351698</v>
      </c>
      <c r="AM23">
        <v>1.5</v>
      </c>
      <c r="AN23" s="129">
        <v>1.1200000000000001</v>
      </c>
      <c r="AO23">
        <v>24</v>
      </c>
      <c r="AP23">
        <v>2.1264367816091999E-2</v>
      </c>
      <c r="AQ23">
        <v>70.13</v>
      </c>
      <c r="AR23">
        <v>7.3862780628708604</v>
      </c>
      <c r="AS23">
        <v>173283.04</v>
      </c>
      <c r="AT23">
        <v>0.29571888475936697</v>
      </c>
      <c r="AU23">
        <v>51624863.229999997</v>
      </c>
    </row>
    <row r="24" spans="1:47" ht="15" x14ac:dyDescent="0.25">
      <c r="A24" t="s">
        <v>1525</v>
      </c>
      <c r="B24" t="s">
        <v>583</v>
      </c>
      <c r="C24" t="s">
        <v>135</v>
      </c>
      <c r="D24" t="s">
        <v>946</v>
      </c>
      <c r="E24">
        <v>88.137</v>
      </c>
      <c r="F24" t="s">
        <v>992</v>
      </c>
      <c r="G24" s="129">
        <v>3217777</v>
      </c>
      <c r="H24">
        <v>0.41522383424435499</v>
      </c>
      <c r="I24">
        <v>3217777</v>
      </c>
      <c r="J24">
        <v>0</v>
      </c>
      <c r="K24">
        <v>0.725466225920675</v>
      </c>
      <c r="L24" s="130">
        <v>219565.45300000001</v>
      </c>
      <c r="M24" s="129">
        <v>37137</v>
      </c>
      <c r="N24">
        <v>90</v>
      </c>
      <c r="O24">
        <v>129.72962999999999</v>
      </c>
      <c r="P24">
        <v>166.06394599999999</v>
      </c>
      <c r="Q24">
        <v>128.80777599999999</v>
      </c>
      <c r="R24">
        <v>12813.6</v>
      </c>
      <c r="S24">
        <v>4092.3297779999998</v>
      </c>
      <c r="T24">
        <v>5537.3947599282001</v>
      </c>
      <c r="U24">
        <v>0.99987691852139904</v>
      </c>
      <c r="V24">
        <v>0.16737521733518501</v>
      </c>
      <c r="W24">
        <v>1.2157310798230601E-2</v>
      </c>
      <c r="X24">
        <v>9469.7000000000007</v>
      </c>
      <c r="Y24">
        <v>281.82</v>
      </c>
      <c r="Z24">
        <v>65355.977574338198</v>
      </c>
      <c r="AA24">
        <v>14.644827586206899</v>
      </c>
      <c r="AB24">
        <v>14.5210764956355</v>
      </c>
      <c r="AC24">
        <v>31.2</v>
      </c>
      <c r="AD24">
        <v>131.164415961538</v>
      </c>
      <c r="AE24">
        <v>0.40189999999999998</v>
      </c>
      <c r="AF24">
        <v>0.117868781491829</v>
      </c>
      <c r="AG24">
        <v>0.17316219661889601</v>
      </c>
      <c r="AH24">
        <v>0.29502824809882</v>
      </c>
      <c r="AI24">
        <v>157.39640618962801</v>
      </c>
      <c r="AJ24">
        <v>7.15809669967304</v>
      </c>
      <c r="AK24">
        <v>1.6448247370823399</v>
      </c>
      <c r="AL24">
        <v>4.1920384308465204</v>
      </c>
      <c r="AM24">
        <v>0.5</v>
      </c>
      <c r="AN24" s="129">
        <v>1.03</v>
      </c>
      <c r="AO24">
        <v>27</v>
      </c>
      <c r="AP24">
        <v>1.9690576652602002E-2</v>
      </c>
      <c r="AQ24">
        <v>73.89</v>
      </c>
      <c r="AR24">
        <v>3.9222236531869799</v>
      </c>
      <c r="AS24">
        <v>-60811.519999999997</v>
      </c>
      <c r="AT24">
        <v>0.60363197618897102</v>
      </c>
      <c r="AU24">
        <v>52437572.68</v>
      </c>
    </row>
    <row r="25" spans="1:47" ht="15" x14ac:dyDescent="0.25">
      <c r="A25" t="s">
        <v>1526</v>
      </c>
      <c r="B25" t="s">
        <v>570</v>
      </c>
      <c r="C25" t="s">
        <v>172</v>
      </c>
      <c r="D25" t="s">
        <v>949</v>
      </c>
      <c r="E25">
        <v>102.029</v>
      </c>
      <c r="F25" t="s">
        <v>993</v>
      </c>
      <c r="G25" s="129">
        <v>-2964407</v>
      </c>
      <c r="H25">
        <v>0.120210784361707</v>
      </c>
      <c r="I25">
        <v>-2706290</v>
      </c>
      <c r="J25">
        <v>0</v>
      </c>
      <c r="K25">
        <v>0.80232965787794197</v>
      </c>
      <c r="L25" s="130">
        <v>339785.7573</v>
      </c>
      <c r="M25" s="129">
        <v>61282</v>
      </c>
      <c r="N25">
        <v>37</v>
      </c>
      <c r="O25">
        <v>26.712564</v>
      </c>
      <c r="P25">
        <v>626.11771599999997</v>
      </c>
      <c r="Q25">
        <v>-8.1845239999999997</v>
      </c>
      <c r="R25">
        <v>16493.2</v>
      </c>
      <c r="S25">
        <v>3417.1687900000002</v>
      </c>
      <c r="T25">
        <v>3911.1309138204201</v>
      </c>
      <c r="U25">
        <v>0.14723659494736299</v>
      </c>
      <c r="V25">
        <v>0.104946902842338</v>
      </c>
      <c r="W25">
        <v>1.4856507278354299E-2</v>
      </c>
      <c r="X25">
        <v>14410.1</v>
      </c>
      <c r="Y25">
        <v>211.6</v>
      </c>
      <c r="Z25">
        <v>84144.294801512297</v>
      </c>
      <c r="AA25">
        <v>18.777310924369701</v>
      </c>
      <c r="AB25">
        <v>16.149190879016999</v>
      </c>
      <c r="AC25">
        <v>20.75</v>
      </c>
      <c r="AD25">
        <v>164.68283325301201</v>
      </c>
      <c r="AE25">
        <v>0.31390000000000001</v>
      </c>
      <c r="AF25">
        <v>0.119255133452802</v>
      </c>
      <c r="AG25">
        <v>0.150218487196456</v>
      </c>
      <c r="AH25">
        <v>0.287834733105503</v>
      </c>
      <c r="AI25">
        <v>206.83204238208</v>
      </c>
      <c r="AJ25">
        <v>10.821833427657801</v>
      </c>
      <c r="AK25">
        <v>1.6322685135402799</v>
      </c>
      <c r="AL25">
        <v>3.5660814114717501</v>
      </c>
      <c r="AM25">
        <v>1.5</v>
      </c>
      <c r="AN25" s="129">
        <v>0.86</v>
      </c>
      <c r="AO25">
        <v>11</v>
      </c>
      <c r="AP25">
        <v>0.15678214914856101</v>
      </c>
      <c r="AQ25">
        <v>148.36000000000001</v>
      </c>
      <c r="AR25">
        <v>5.6885377103197996</v>
      </c>
      <c r="AS25">
        <v>-62659.29</v>
      </c>
      <c r="AT25">
        <v>0.40853183088512901</v>
      </c>
      <c r="AU25">
        <v>56359926.460000001</v>
      </c>
    </row>
    <row r="26" spans="1:47" ht="15" x14ac:dyDescent="0.25">
      <c r="A26" t="s">
        <v>1527</v>
      </c>
      <c r="B26" t="s">
        <v>569</v>
      </c>
      <c r="C26" t="s">
        <v>172</v>
      </c>
      <c r="D26" t="s">
        <v>949</v>
      </c>
      <c r="E26">
        <v>101.834</v>
      </c>
      <c r="F26" t="s">
        <v>994</v>
      </c>
      <c r="G26" s="129">
        <v>-2996285</v>
      </c>
      <c r="H26">
        <v>0.40800629014203399</v>
      </c>
      <c r="I26">
        <v>-3196284</v>
      </c>
      <c r="J26">
        <v>0</v>
      </c>
      <c r="K26">
        <v>0.72267477094430799</v>
      </c>
      <c r="L26" s="130">
        <v>259501.09229999999</v>
      </c>
      <c r="M26" s="129">
        <v>64445</v>
      </c>
      <c r="N26">
        <v>60</v>
      </c>
      <c r="O26">
        <v>53.861857000000001</v>
      </c>
      <c r="P26">
        <v>661.39123099999995</v>
      </c>
      <c r="Q26">
        <v>-16.619047999999999</v>
      </c>
      <c r="R26">
        <v>13431.5</v>
      </c>
      <c r="S26">
        <v>4218.9602949999999</v>
      </c>
      <c r="T26">
        <v>5022.7658908303401</v>
      </c>
      <c r="U26">
        <v>0.15736203153815201</v>
      </c>
      <c r="V26">
        <v>0.111802951916617</v>
      </c>
      <c r="W26">
        <v>2.2803985881075899E-2</v>
      </c>
      <c r="X26">
        <v>11282</v>
      </c>
      <c r="Y26">
        <v>229.98</v>
      </c>
      <c r="Z26">
        <v>67226.723802069799</v>
      </c>
      <c r="AA26">
        <v>14.535864978903</v>
      </c>
      <c r="AB26">
        <v>18.344900839203401</v>
      </c>
      <c r="AC26">
        <v>28</v>
      </c>
      <c r="AD26">
        <v>150.67715339285701</v>
      </c>
      <c r="AE26">
        <v>0.29480000000000001</v>
      </c>
      <c r="AF26">
        <v>0.111506732164238</v>
      </c>
      <c r="AG26">
        <v>0.17853655559628101</v>
      </c>
      <c r="AH26">
        <v>0.29147283030547599</v>
      </c>
      <c r="AI26">
        <v>164.67019156908199</v>
      </c>
      <c r="AJ26">
        <v>8.3006047756201298</v>
      </c>
      <c r="AK26">
        <v>2.1138734082105901</v>
      </c>
      <c r="AL26">
        <v>2.8619412813769798</v>
      </c>
      <c r="AM26">
        <v>1.25</v>
      </c>
      <c r="AN26" s="129">
        <v>0.95</v>
      </c>
      <c r="AO26">
        <v>21</v>
      </c>
      <c r="AP26">
        <v>8.0862533692722394E-2</v>
      </c>
      <c r="AQ26">
        <v>102.33</v>
      </c>
      <c r="AR26">
        <v>4.91302476717813</v>
      </c>
      <c r="AS26">
        <v>30317.639999999901</v>
      </c>
      <c r="AT26">
        <v>0.35473326386342702</v>
      </c>
      <c r="AU26">
        <v>56667025.509999998</v>
      </c>
    </row>
    <row r="27" spans="1:47" ht="15" x14ac:dyDescent="0.25">
      <c r="A27" t="s">
        <v>1528</v>
      </c>
      <c r="B27" t="s">
        <v>468</v>
      </c>
      <c r="C27" t="s">
        <v>159</v>
      </c>
      <c r="D27" t="s">
        <v>946</v>
      </c>
      <c r="E27">
        <v>97.498000000000005</v>
      </c>
      <c r="F27" t="s">
        <v>995</v>
      </c>
      <c r="G27" s="129">
        <v>-1077300</v>
      </c>
      <c r="H27">
        <v>0.43844445864576898</v>
      </c>
      <c r="I27">
        <v>-1077300</v>
      </c>
      <c r="J27">
        <v>0</v>
      </c>
      <c r="K27">
        <v>0.66880598121810497</v>
      </c>
      <c r="L27" s="130">
        <v>229983.6808</v>
      </c>
      <c r="M27" s="129">
        <v>44667.5</v>
      </c>
      <c r="N27">
        <v>32</v>
      </c>
      <c r="O27">
        <v>4.972124</v>
      </c>
      <c r="P27">
        <v>7</v>
      </c>
      <c r="Q27">
        <v>89.101664</v>
      </c>
      <c r="R27">
        <v>15029.3</v>
      </c>
      <c r="S27">
        <v>624.21838600000001</v>
      </c>
      <c r="T27">
        <v>715.52235960369705</v>
      </c>
      <c r="U27">
        <v>0.277210452112508</v>
      </c>
      <c r="V27">
        <v>0.12507088985360301</v>
      </c>
      <c r="W27">
        <v>8.9738401265226399E-3</v>
      </c>
      <c r="X27">
        <v>13111.5</v>
      </c>
      <c r="Y27">
        <v>46.16</v>
      </c>
      <c r="Z27">
        <v>71216.960138648195</v>
      </c>
      <c r="AA27">
        <v>14.96</v>
      </c>
      <c r="AB27">
        <v>13.522928639514699</v>
      </c>
      <c r="AC27">
        <v>5</v>
      </c>
      <c r="AD27">
        <v>124.8436772</v>
      </c>
      <c r="AE27">
        <v>0.3024</v>
      </c>
      <c r="AF27">
        <v>0.110157913707986</v>
      </c>
      <c r="AG27">
        <v>0.178055649011085</v>
      </c>
      <c r="AH27">
        <v>0.29313371956996498</v>
      </c>
      <c r="AI27">
        <v>323.604694335293</v>
      </c>
      <c r="AJ27">
        <v>4.7669763861386096</v>
      </c>
      <c r="AK27">
        <v>1.6555792079207901</v>
      </c>
      <c r="AL27">
        <v>1.3310099009901</v>
      </c>
      <c r="AM27">
        <v>2.5</v>
      </c>
      <c r="AN27" s="129">
        <v>1.1000000000000001</v>
      </c>
      <c r="AO27">
        <v>52</v>
      </c>
      <c r="AP27">
        <v>0</v>
      </c>
      <c r="AQ27">
        <v>4.96</v>
      </c>
      <c r="AR27">
        <v>6.1187261720191897</v>
      </c>
      <c r="AS27">
        <v>-52769.81</v>
      </c>
      <c r="AT27">
        <v>0.54920237838400099</v>
      </c>
      <c r="AU27">
        <v>9381593.8399999999</v>
      </c>
    </row>
    <row r="28" spans="1:47" ht="15" x14ac:dyDescent="0.25">
      <c r="A28" t="s">
        <v>1529</v>
      </c>
      <c r="B28" t="s">
        <v>106</v>
      </c>
      <c r="C28" t="s">
        <v>97</v>
      </c>
      <c r="D28" t="s">
        <v>946</v>
      </c>
      <c r="E28">
        <v>75.340999999999994</v>
      </c>
      <c r="F28" t="s">
        <v>996</v>
      </c>
      <c r="G28" s="129">
        <v>-5492552</v>
      </c>
      <c r="H28">
        <v>0.24038221670245299</v>
      </c>
      <c r="I28">
        <v>-4666868</v>
      </c>
      <c r="J28">
        <v>1.10538302333586E-2</v>
      </c>
      <c r="K28">
        <v>0.84827953760815</v>
      </c>
      <c r="L28" s="130">
        <v>148168.60250000001</v>
      </c>
      <c r="M28" s="129">
        <v>34355</v>
      </c>
      <c r="N28">
        <v>113</v>
      </c>
      <c r="O28">
        <v>231.49628000000001</v>
      </c>
      <c r="P28">
        <v>155.82781199999999</v>
      </c>
      <c r="Q28">
        <v>-209.006122</v>
      </c>
      <c r="R28">
        <v>19000.900000000001</v>
      </c>
      <c r="S28">
        <v>3253.6323659999998</v>
      </c>
      <c r="T28">
        <v>4456.4173731741703</v>
      </c>
      <c r="U28">
        <v>0.76653642281845902</v>
      </c>
      <c r="V28">
        <v>0.19387094669687099</v>
      </c>
      <c r="W28">
        <v>1.3331096178307401E-2</v>
      </c>
      <c r="X28">
        <v>13872.5</v>
      </c>
      <c r="Y28">
        <v>233</v>
      </c>
      <c r="Z28">
        <v>80707.828326180301</v>
      </c>
      <c r="AA28">
        <v>14.373390557939899</v>
      </c>
      <c r="AB28">
        <v>13.9640874077253</v>
      </c>
      <c r="AC28">
        <v>21.25</v>
      </c>
      <c r="AD28">
        <v>153.11211134117599</v>
      </c>
      <c r="AE28">
        <v>0.43640000000000001</v>
      </c>
      <c r="AF28">
        <v>0.107630842653548</v>
      </c>
      <c r="AG28">
        <v>0.19872394206119601</v>
      </c>
      <c r="AH28">
        <v>0.30935851666457898</v>
      </c>
      <c r="AI28">
        <v>197.40337190879799</v>
      </c>
      <c r="AJ28">
        <v>8.1937422891645095</v>
      </c>
      <c r="AK28">
        <v>1.66451158221206</v>
      </c>
      <c r="AL28">
        <v>4.4844974450315904</v>
      </c>
      <c r="AM28">
        <v>0.9</v>
      </c>
      <c r="AN28" s="129">
        <v>0.79</v>
      </c>
      <c r="AO28">
        <v>9</v>
      </c>
      <c r="AP28">
        <v>8.6428571428571396E-2</v>
      </c>
      <c r="AQ28">
        <v>141.33000000000001</v>
      </c>
      <c r="AR28">
        <v>4.4299594480209903</v>
      </c>
      <c r="AS28">
        <v>-117975.39</v>
      </c>
      <c r="AT28">
        <v>0.59063389448577797</v>
      </c>
      <c r="AU28">
        <v>61821830.289999999</v>
      </c>
    </row>
    <row r="29" spans="1:47" ht="15" x14ac:dyDescent="0.25">
      <c r="A29" t="s">
        <v>1530</v>
      </c>
      <c r="B29" t="s">
        <v>337</v>
      </c>
      <c r="C29" t="s">
        <v>112</v>
      </c>
      <c r="D29" t="s">
        <v>945</v>
      </c>
      <c r="E29">
        <v>84.171999999999997</v>
      </c>
      <c r="F29" t="s">
        <v>997</v>
      </c>
      <c r="G29" s="129">
        <v>-535198</v>
      </c>
      <c r="H29">
        <v>0.32006799891780502</v>
      </c>
      <c r="I29">
        <v>-1209993</v>
      </c>
      <c r="J29">
        <v>2.3182287786627301E-2</v>
      </c>
      <c r="K29">
        <v>0.56318124426528604</v>
      </c>
      <c r="L29" s="130">
        <v>217832.60320000001</v>
      </c>
      <c r="M29" s="129">
        <v>38424</v>
      </c>
      <c r="N29">
        <v>20</v>
      </c>
      <c r="O29">
        <v>19.215185000000002</v>
      </c>
      <c r="P29">
        <v>10.74</v>
      </c>
      <c r="Q29">
        <v>122.65123</v>
      </c>
      <c r="R29">
        <v>14671.2</v>
      </c>
      <c r="S29">
        <v>1263.6890060000001</v>
      </c>
      <c r="T29">
        <v>1595.2502079322601</v>
      </c>
      <c r="U29">
        <v>0.99996066118101601</v>
      </c>
      <c r="V29">
        <v>8.6929601348397403E-2</v>
      </c>
      <c r="W29">
        <v>0</v>
      </c>
      <c r="X29">
        <v>11621.9</v>
      </c>
      <c r="Y29">
        <v>74.41</v>
      </c>
      <c r="Z29">
        <v>72303.208574116405</v>
      </c>
      <c r="AA29">
        <v>17.634146341463399</v>
      </c>
      <c r="AB29">
        <v>16.9827846526005</v>
      </c>
      <c r="AC29">
        <v>7</v>
      </c>
      <c r="AD29">
        <v>180.52700085714301</v>
      </c>
      <c r="AE29">
        <v>0.4173</v>
      </c>
      <c r="AF29">
        <v>9.9545463392806205E-2</v>
      </c>
      <c r="AG29">
        <v>0.22926468416740201</v>
      </c>
      <c r="AH29">
        <v>0.36533731757337901</v>
      </c>
      <c r="AI29">
        <v>201.71102129537701</v>
      </c>
      <c r="AJ29">
        <v>8.3008691251471198</v>
      </c>
      <c r="AK29">
        <v>1.4525560219694</v>
      </c>
      <c r="AL29">
        <v>5.3750675951353504</v>
      </c>
      <c r="AM29">
        <v>1.25</v>
      </c>
      <c r="AN29" s="129">
        <v>1.57</v>
      </c>
      <c r="AO29">
        <v>125</v>
      </c>
      <c r="AP29">
        <v>4.7961630695443598E-3</v>
      </c>
      <c r="AQ29">
        <v>3.34</v>
      </c>
      <c r="AR29">
        <v>3.8434258312820702</v>
      </c>
      <c r="AS29">
        <v>-146345.12</v>
      </c>
      <c r="AT29">
        <v>0.49422321590130602</v>
      </c>
      <c r="AU29">
        <v>18539826.75</v>
      </c>
    </row>
    <row r="30" spans="1:47" ht="15" x14ac:dyDescent="0.25">
      <c r="A30" t="s">
        <v>1531</v>
      </c>
      <c r="B30" t="s">
        <v>438</v>
      </c>
      <c r="C30" t="s">
        <v>374</v>
      </c>
      <c r="D30" t="s">
        <v>949</v>
      </c>
      <c r="E30">
        <v>84.388000000000005</v>
      </c>
      <c r="F30" t="s">
        <v>998</v>
      </c>
      <c r="G30" s="129">
        <v>1160346</v>
      </c>
      <c r="H30">
        <v>0.14355685561942599</v>
      </c>
      <c r="I30">
        <v>878507</v>
      </c>
      <c r="J30">
        <v>1.4109105647419099E-3</v>
      </c>
      <c r="K30">
        <v>0.69208577337947896</v>
      </c>
      <c r="L30" s="130">
        <v>155473.85310000001</v>
      </c>
      <c r="M30" s="129">
        <v>46158</v>
      </c>
      <c r="N30">
        <v>110</v>
      </c>
      <c r="O30">
        <v>99.441417000000001</v>
      </c>
      <c r="P30">
        <v>239.47850600000001</v>
      </c>
      <c r="Q30">
        <v>-23.484143</v>
      </c>
      <c r="R30">
        <v>11489.9</v>
      </c>
      <c r="S30">
        <v>2419.8516330000002</v>
      </c>
      <c r="T30">
        <v>3119.5539116012101</v>
      </c>
      <c r="U30">
        <v>0.45932777152209803</v>
      </c>
      <c r="V30">
        <v>0.186269764994307</v>
      </c>
      <c r="W30">
        <v>9.0802319036226604E-3</v>
      </c>
      <c r="X30">
        <v>8912.7999999999993</v>
      </c>
      <c r="Y30">
        <v>150.77000000000001</v>
      </c>
      <c r="Z30">
        <v>68456.758638986503</v>
      </c>
      <c r="AA30">
        <v>11.677018633540399</v>
      </c>
      <c r="AB30">
        <v>16.049954453803799</v>
      </c>
      <c r="AC30">
        <v>15</v>
      </c>
      <c r="AD30">
        <v>161.32344219999999</v>
      </c>
      <c r="AE30">
        <v>0.42109999999999997</v>
      </c>
      <c r="AF30">
        <v>0.116808139327457</v>
      </c>
      <c r="AG30">
        <v>0.18635619448107399</v>
      </c>
      <c r="AH30">
        <v>0.30675702241316299</v>
      </c>
      <c r="AI30">
        <v>140.51935885773401</v>
      </c>
      <c r="AJ30">
        <v>6.2869298250773502</v>
      </c>
      <c r="AK30">
        <v>1.62123313413874</v>
      </c>
      <c r="AL30">
        <v>3.2731158171487702</v>
      </c>
      <c r="AM30">
        <v>1.5</v>
      </c>
      <c r="AN30" s="129">
        <v>1.4</v>
      </c>
      <c r="AO30">
        <v>26</v>
      </c>
      <c r="AP30">
        <v>2.8891509433962299E-2</v>
      </c>
      <c r="AQ30">
        <v>64.040000000000006</v>
      </c>
      <c r="AR30">
        <v>3.74407018468525</v>
      </c>
      <c r="AS30">
        <v>-78395.759999999995</v>
      </c>
      <c r="AT30">
        <v>0.49310874424175899</v>
      </c>
      <c r="AU30">
        <v>27803873.600000001</v>
      </c>
    </row>
    <row r="31" spans="1:47" ht="15" x14ac:dyDescent="0.25">
      <c r="A31" t="s">
        <v>1532</v>
      </c>
      <c r="B31" t="s">
        <v>396</v>
      </c>
      <c r="C31" t="s">
        <v>163</v>
      </c>
      <c r="D31" t="s">
        <v>946</v>
      </c>
      <c r="E31">
        <v>99.201999999999998</v>
      </c>
      <c r="F31" t="s">
        <v>999</v>
      </c>
      <c r="G31" s="129">
        <v>-9035088</v>
      </c>
      <c r="H31">
        <v>0.31685154073470501</v>
      </c>
      <c r="I31">
        <v>-8834732</v>
      </c>
      <c r="J31">
        <v>2.2478949189156201E-3</v>
      </c>
      <c r="K31">
        <v>0.76470913652028905</v>
      </c>
      <c r="L31" s="130">
        <v>200731.5742</v>
      </c>
      <c r="M31" s="129">
        <v>43482.5</v>
      </c>
      <c r="N31">
        <v>58</v>
      </c>
      <c r="O31">
        <v>33.454726999999998</v>
      </c>
      <c r="P31">
        <v>45.978200999999999</v>
      </c>
      <c r="Q31">
        <v>73.634293999999997</v>
      </c>
      <c r="R31">
        <v>15826.6</v>
      </c>
      <c r="S31">
        <v>1550.844711</v>
      </c>
      <c r="T31">
        <v>1844.66785486969</v>
      </c>
      <c r="U31">
        <v>0.50596952256685401</v>
      </c>
      <c r="V31">
        <v>0.11423722681155001</v>
      </c>
      <c r="W31">
        <v>1.1429242963062899E-2</v>
      </c>
      <c r="X31">
        <v>13305.7</v>
      </c>
      <c r="Y31">
        <v>103.2</v>
      </c>
      <c r="Z31">
        <v>71713.587209302306</v>
      </c>
      <c r="AA31">
        <v>14.846153846153801</v>
      </c>
      <c r="AB31">
        <v>15.0275650290698</v>
      </c>
      <c r="AC31">
        <v>16</v>
      </c>
      <c r="AD31">
        <v>96.927794437499998</v>
      </c>
      <c r="AE31">
        <v>0.32919999999999999</v>
      </c>
      <c r="AF31">
        <v>0.114041191047431</v>
      </c>
      <c r="AG31">
        <v>0.13488755560058899</v>
      </c>
      <c r="AH31">
        <v>0.25339244618895701</v>
      </c>
      <c r="AI31">
        <v>221.06533140828401</v>
      </c>
      <c r="AJ31">
        <v>14.783743167326801</v>
      </c>
      <c r="AK31">
        <v>1.5068571453572801</v>
      </c>
      <c r="AL31">
        <v>4.1037904491334096</v>
      </c>
      <c r="AM31">
        <v>3.25</v>
      </c>
      <c r="AN31" s="129">
        <v>1.32</v>
      </c>
      <c r="AO31">
        <v>46</v>
      </c>
      <c r="AP31">
        <v>9.86547085201794E-3</v>
      </c>
      <c r="AQ31">
        <v>23.24</v>
      </c>
      <c r="AR31">
        <v>5.0193439090619298</v>
      </c>
      <c r="AS31">
        <v>-36313.8100000001</v>
      </c>
      <c r="AT31">
        <v>0.54606441580153198</v>
      </c>
      <c r="AU31">
        <v>24544655.32</v>
      </c>
    </row>
    <row r="32" spans="1:47" ht="15" x14ac:dyDescent="0.25">
      <c r="A32" t="s">
        <v>1533</v>
      </c>
      <c r="B32" t="s">
        <v>107</v>
      </c>
      <c r="C32" t="s">
        <v>108</v>
      </c>
      <c r="D32" t="s">
        <v>949</v>
      </c>
      <c r="E32">
        <v>106.1</v>
      </c>
      <c r="F32" t="s">
        <v>1000</v>
      </c>
      <c r="G32" s="129">
        <v>-6417065</v>
      </c>
      <c r="H32">
        <v>0.22648993140291701</v>
      </c>
      <c r="I32">
        <v>-6557470</v>
      </c>
      <c r="J32">
        <v>0</v>
      </c>
      <c r="K32">
        <v>0.776559912015785</v>
      </c>
      <c r="L32" s="130">
        <v>317367.50959999999</v>
      </c>
      <c r="M32" s="129">
        <v>70798.5</v>
      </c>
      <c r="N32">
        <v>30</v>
      </c>
      <c r="O32">
        <v>8.2935739999999996</v>
      </c>
      <c r="P32">
        <v>424.331818</v>
      </c>
      <c r="Q32">
        <v>-1</v>
      </c>
      <c r="R32">
        <v>17820.099999999999</v>
      </c>
      <c r="S32">
        <v>2327.1005879999998</v>
      </c>
      <c r="T32">
        <v>2698.6783568521701</v>
      </c>
      <c r="U32">
        <v>9.4211628895862806E-2</v>
      </c>
      <c r="V32">
        <v>0.11574321083880899</v>
      </c>
      <c r="W32">
        <v>7.9927786946182508E-3</v>
      </c>
      <c r="X32">
        <v>15366.5</v>
      </c>
      <c r="Y32">
        <v>170.96</v>
      </c>
      <c r="Z32">
        <v>90536.342887225095</v>
      </c>
      <c r="AA32">
        <v>17.897142857142899</v>
      </c>
      <c r="AB32">
        <v>13.6119594525035</v>
      </c>
      <c r="AC32">
        <v>28</v>
      </c>
      <c r="AD32">
        <v>83.110735285714298</v>
      </c>
      <c r="AE32">
        <v>0.39429999999999998</v>
      </c>
      <c r="AF32">
        <v>0.118245735012192</v>
      </c>
      <c r="AG32">
        <v>0.141110817125226</v>
      </c>
      <c r="AH32">
        <v>0.26241547358594702</v>
      </c>
      <c r="AI32">
        <v>195.327611682938</v>
      </c>
      <c r="AJ32">
        <v>7.8309796786690899</v>
      </c>
      <c r="AK32">
        <v>1.52478256373928</v>
      </c>
      <c r="AL32">
        <v>5.8820321990905198</v>
      </c>
      <c r="AM32">
        <v>0</v>
      </c>
      <c r="AN32" s="129">
        <v>1.43</v>
      </c>
      <c r="AO32">
        <v>5</v>
      </c>
      <c r="AP32">
        <v>0.181614349775785</v>
      </c>
      <c r="AQ32">
        <v>166.6</v>
      </c>
      <c r="AR32">
        <v>8.0502248137108801</v>
      </c>
      <c r="AS32">
        <v>-62083.049999999901</v>
      </c>
      <c r="AT32">
        <v>0.32037960000530702</v>
      </c>
      <c r="AU32">
        <v>41469161.75</v>
      </c>
    </row>
    <row r="33" spans="1:47" ht="15" x14ac:dyDescent="0.25">
      <c r="A33" t="s">
        <v>1534</v>
      </c>
      <c r="B33" t="s">
        <v>109</v>
      </c>
      <c r="C33" t="s">
        <v>108</v>
      </c>
      <c r="D33" t="s">
        <v>948</v>
      </c>
      <c r="E33">
        <v>104.988</v>
      </c>
      <c r="F33" t="s">
        <v>1001</v>
      </c>
      <c r="G33" s="129">
        <v>-459677</v>
      </c>
      <c r="H33">
        <v>0.398359308229773</v>
      </c>
      <c r="I33">
        <v>-585230</v>
      </c>
      <c r="J33">
        <v>0</v>
      </c>
      <c r="K33">
        <v>0.61358937086209897</v>
      </c>
      <c r="L33" s="130">
        <v>597079.4105</v>
      </c>
      <c r="M33" s="129">
        <v>68991.5</v>
      </c>
      <c r="N33">
        <v>7</v>
      </c>
      <c r="O33">
        <v>11.230687</v>
      </c>
      <c r="P33">
        <v>466.35477300000002</v>
      </c>
      <c r="Q33">
        <v>-1.9723329999999999</v>
      </c>
      <c r="R33">
        <v>26252.7</v>
      </c>
      <c r="S33">
        <v>1525.2086429999999</v>
      </c>
      <c r="T33">
        <v>1955.42338664252</v>
      </c>
      <c r="U33">
        <v>0.17100316418807501</v>
      </c>
      <c r="V33">
        <v>0.15541065223297501</v>
      </c>
      <c r="W33">
        <v>5.3573328721295499E-2</v>
      </c>
      <c r="X33">
        <v>20476.8</v>
      </c>
      <c r="Y33">
        <v>138.52000000000001</v>
      </c>
      <c r="Z33">
        <v>99147.1449610165</v>
      </c>
      <c r="AA33">
        <v>16.915584415584402</v>
      </c>
      <c r="AB33">
        <v>11.010746773029201</v>
      </c>
      <c r="AC33">
        <v>19</v>
      </c>
      <c r="AD33">
        <v>80.274139105263203</v>
      </c>
      <c r="AE33">
        <v>0.31769999999999998</v>
      </c>
      <c r="AF33">
        <v>0.117890257466214</v>
      </c>
      <c r="AG33">
        <v>0.122896551146355</v>
      </c>
      <c r="AH33">
        <v>0.24651525171025701</v>
      </c>
      <c r="AI33">
        <v>336.20449395788</v>
      </c>
      <c r="AJ33">
        <v>8.8755570593351596</v>
      </c>
      <c r="AK33">
        <v>2.10758887792473</v>
      </c>
      <c r="AL33">
        <v>0.93091097191399097</v>
      </c>
      <c r="AM33">
        <v>2.7</v>
      </c>
      <c r="AN33" s="129">
        <v>0.5</v>
      </c>
      <c r="AO33">
        <v>5</v>
      </c>
      <c r="AP33">
        <v>0.32432432432432401</v>
      </c>
      <c r="AQ33">
        <v>211.4</v>
      </c>
      <c r="AR33">
        <v>11.3526969142297</v>
      </c>
      <c r="AS33">
        <v>-240662.19</v>
      </c>
      <c r="AT33">
        <v>0.25272680749627202</v>
      </c>
      <c r="AU33">
        <v>40040892.200000003</v>
      </c>
    </row>
    <row r="34" spans="1:47" ht="15" x14ac:dyDescent="0.25">
      <c r="A34" t="s">
        <v>1535</v>
      </c>
      <c r="B34" t="s">
        <v>448</v>
      </c>
      <c r="C34" t="s">
        <v>167</v>
      </c>
      <c r="D34" t="s">
        <v>949</v>
      </c>
      <c r="E34">
        <v>92.421000000000006</v>
      </c>
      <c r="F34" t="s">
        <v>1002</v>
      </c>
      <c r="G34" s="129">
        <v>-2929249</v>
      </c>
      <c r="H34">
        <v>0.14245607171545999</v>
      </c>
      <c r="I34">
        <v>-3063832</v>
      </c>
      <c r="J34">
        <v>0</v>
      </c>
      <c r="K34">
        <v>0.82311870778130702</v>
      </c>
      <c r="L34" s="130">
        <v>225470.3903</v>
      </c>
      <c r="M34" s="129">
        <v>40603</v>
      </c>
      <c r="N34">
        <v>67</v>
      </c>
      <c r="O34">
        <v>43.873418000000001</v>
      </c>
      <c r="P34">
        <v>41.37</v>
      </c>
      <c r="Q34">
        <v>113.459721</v>
      </c>
      <c r="R34">
        <v>13281.3</v>
      </c>
      <c r="S34">
        <v>1671.285329</v>
      </c>
      <c r="T34">
        <v>2021.14361288857</v>
      </c>
      <c r="U34">
        <v>0.551464728378526</v>
      </c>
      <c r="V34">
        <v>0.148165672673119</v>
      </c>
      <c r="W34">
        <v>1.1966837530948001E-3</v>
      </c>
      <c r="X34">
        <v>10982.3</v>
      </c>
      <c r="Y34">
        <v>111.53</v>
      </c>
      <c r="Z34">
        <v>65114.476822379598</v>
      </c>
      <c r="AA34">
        <v>16.8684210526316</v>
      </c>
      <c r="AB34">
        <v>14.9850742311486</v>
      </c>
      <c r="AC34">
        <v>12.25</v>
      </c>
      <c r="AD34">
        <v>136.43145542857101</v>
      </c>
      <c r="AE34">
        <v>0.1837</v>
      </c>
      <c r="AF34">
        <v>0.100141242996513</v>
      </c>
      <c r="AG34">
        <v>0.21493615566398699</v>
      </c>
      <c r="AH34">
        <v>0.31703005910679699</v>
      </c>
      <c r="AI34">
        <v>147.426651646267</v>
      </c>
      <c r="AJ34">
        <v>11.6952640101951</v>
      </c>
      <c r="AK34">
        <v>2.2307964544303398</v>
      </c>
      <c r="AL34">
        <v>6.9398339231793198</v>
      </c>
      <c r="AM34">
        <v>0.5</v>
      </c>
      <c r="AN34" s="129">
        <v>1.1100000000000001</v>
      </c>
      <c r="AO34">
        <v>112</v>
      </c>
      <c r="AP34">
        <v>0</v>
      </c>
      <c r="AQ34">
        <v>7.6</v>
      </c>
      <c r="AR34">
        <v>3.6434633671708898</v>
      </c>
      <c r="AS34">
        <v>35787.25</v>
      </c>
      <c r="AT34">
        <v>0.36504505476003302</v>
      </c>
      <c r="AU34">
        <v>22196783.489999998</v>
      </c>
    </row>
    <row r="35" spans="1:47" ht="15" x14ac:dyDescent="0.25">
      <c r="A35" t="s">
        <v>1536</v>
      </c>
      <c r="B35" t="s">
        <v>506</v>
      </c>
      <c r="C35" t="s">
        <v>175</v>
      </c>
      <c r="D35" t="s">
        <v>949</v>
      </c>
      <c r="E35">
        <v>97.147000000000006</v>
      </c>
      <c r="F35" t="s">
        <v>1003</v>
      </c>
      <c r="G35" s="129">
        <v>-17627577</v>
      </c>
      <c r="H35">
        <v>0.28346586409462898</v>
      </c>
      <c r="I35">
        <v>-17977943</v>
      </c>
      <c r="J35">
        <v>0</v>
      </c>
      <c r="K35">
        <v>0.74853140219642</v>
      </c>
      <c r="L35" s="130">
        <v>326360.82270000002</v>
      </c>
      <c r="M35" s="129">
        <v>61250.5</v>
      </c>
      <c r="N35">
        <v>595</v>
      </c>
      <c r="O35">
        <v>279.86839700000002</v>
      </c>
      <c r="P35">
        <v>779.92318499999999</v>
      </c>
      <c r="Q35">
        <v>-38.838284000000002</v>
      </c>
      <c r="R35">
        <v>14494.5</v>
      </c>
      <c r="S35">
        <v>7822.2514170000004</v>
      </c>
      <c r="T35">
        <v>9840.3602704883706</v>
      </c>
      <c r="U35">
        <v>0.209667638582372</v>
      </c>
      <c r="V35">
        <v>0.17735728910284401</v>
      </c>
      <c r="W35">
        <v>3.0003765474724602E-2</v>
      </c>
      <c r="X35">
        <v>11521.9</v>
      </c>
      <c r="Y35">
        <v>461.85</v>
      </c>
      <c r="Z35">
        <v>84343.840727508898</v>
      </c>
      <c r="AA35">
        <v>15.0308008213552</v>
      </c>
      <c r="AB35">
        <v>16.936779077622599</v>
      </c>
      <c r="AC35">
        <v>46.4</v>
      </c>
      <c r="AD35">
        <v>168.58300467672399</v>
      </c>
      <c r="AE35" t="s">
        <v>943</v>
      </c>
      <c r="AF35">
        <v>0.123311565072249</v>
      </c>
      <c r="AG35">
        <v>0.13351656442554199</v>
      </c>
      <c r="AH35">
        <v>0.26403992095469703</v>
      </c>
      <c r="AI35">
        <v>152.66461487094401</v>
      </c>
      <c r="AJ35">
        <v>6.0932548499766801</v>
      </c>
      <c r="AK35">
        <v>0.99808638723945498</v>
      </c>
      <c r="AL35">
        <v>2.9868346171978999</v>
      </c>
      <c r="AM35">
        <v>2</v>
      </c>
      <c r="AN35" s="129">
        <v>1.02</v>
      </c>
      <c r="AO35">
        <v>47</v>
      </c>
      <c r="AP35">
        <v>4.1457286432160803E-2</v>
      </c>
      <c r="AQ35">
        <v>109</v>
      </c>
      <c r="AR35">
        <v>4.8790161519244197</v>
      </c>
      <c r="AS35">
        <v>-197707.43</v>
      </c>
      <c r="AT35">
        <v>0.47225249878180697</v>
      </c>
      <c r="AU35">
        <v>113379466.56</v>
      </c>
    </row>
    <row r="36" spans="1:47" ht="15" x14ac:dyDescent="0.25">
      <c r="A36" t="s">
        <v>1537</v>
      </c>
      <c r="B36" t="s">
        <v>110</v>
      </c>
      <c r="C36" t="s">
        <v>108</v>
      </c>
      <c r="D36" t="s">
        <v>949</v>
      </c>
      <c r="E36">
        <v>63.517000000000003</v>
      </c>
      <c r="F36" t="s">
        <v>1004</v>
      </c>
      <c r="G36" s="129">
        <v>-2306854</v>
      </c>
      <c r="H36">
        <v>0.22005517532417801</v>
      </c>
      <c r="I36">
        <v>-2121969</v>
      </c>
      <c r="J36">
        <v>9.8563465848715108E-4</v>
      </c>
      <c r="K36">
        <v>0.86233012628896899</v>
      </c>
      <c r="L36" s="130">
        <v>263247.9362</v>
      </c>
      <c r="M36" s="129">
        <v>36846</v>
      </c>
      <c r="N36">
        <v>60</v>
      </c>
      <c r="O36">
        <v>283.72722299999998</v>
      </c>
      <c r="P36">
        <v>293.29197599999998</v>
      </c>
      <c r="Q36">
        <v>-41.832560999999998</v>
      </c>
      <c r="R36">
        <v>22355.5</v>
      </c>
      <c r="S36">
        <v>2847.407463</v>
      </c>
      <c r="T36">
        <v>4250.1197125506897</v>
      </c>
      <c r="U36">
        <v>0.97729174210568504</v>
      </c>
      <c r="V36">
        <v>0.238054304067124</v>
      </c>
      <c r="W36">
        <v>4.4838213939878302E-2</v>
      </c>
      <c r="X36">
        <v>14977.3</v>
      </c>
      <c r="Y36">
        <v>239.51</v>
      </c>
      <c r="Z36">
        <v>77846.352344369705</v>
      </c>
      <c r="AA36">
        <v>10.437262357414401</v>
      </c>
      <c r="AB36">
        <v>11.88847005553</v>
      </c>
      <c r="AC36">
        <v>41</v>
      </c>
      <c r="AD36">
        <v>69.448962512195095</v>
      </c>
      <c r="AE36">
        <v>0.4708</v>
      </c>
      <c r="AF36">
        <v>0.13414135273293701</v>
      </c>
      <c r="AG36">
        <v>0.116066203082724</v>
      </c>
      <c r="AH36">
        <v>0.25725677595257701</v>
      </c>
      <c r="AI36">
        <v>278.19025211285702</v>
      </c>
      <c r="AJ36">
        <v>6.1608483047413198</v>
      </c>
      <c r="AK36">
        <v>1.37518932082346</v>
      </c>
      <c r="AL36">
        <v>3.4904859737338101</v>
      </c>
      <c r="AM36">
        <v>1</v>
      </c>
      <c r="AN36" s="129">
        <v>0.64</v>
      </c>
      <c r="AO36">
        <v>20</v>
      </c>
      <c r="AP36">
        <v>8.5828343313373301E-2</v>
      </c>
      <c r="AQ36">
        <v>60</v>
      </c>
      <c r="AR36">
        <v>4.0181606368151401</v>
      </c>
      <c r="AS36">
        <v>-180914.55</v>
      </c>
      <c r="AT36">
        <v>0.56717480682454002</v>
      </c>
      <c r="AU36">
        <v>63655218.420000002</v>
      </c>
    </row>
    <row r="37" spans="1:47" ht="15" x14ac:dyDescent="0.25">
      <c r="A37" t="s">
        <v>1538</v>
      </c>
      <c r="B37" t="s">
        <v>111</v>
      </c>
      <c r="C37" t="s">
        <v>112</v>
      </c>
      <c r="D37" t="s">
        <v>945</v>
      </c>
      <c r="E37">
        <v>88.198999999999998</v>
      </c>
      <c r="F37" t="s">
        <v>1005</v>
      </c>
      <c r="G37" s="129">
        <v>-16206676</v>
      </c>
      <c r="H37">
        <v>0.36264107974075299</v>
      </c>
      <c r="I37">
        <v>-16206676</v>
      </c>
      <c r="J37">
        <v>0</v>
      </c>
      <c r="K37">
        <v>0.52477385135522203</v>
      </c>
      <c r="L37" s="130">
        <v>266425.03240000003</v>
      </c>
      <c r="M37" s="129">
        <v>35852</v>
      </c>
      <c r="N37">
        <v>9</v>
      </c>
      <c r="O37">
        <v>25.653181</v>
      </c>
      <c r="P37">
        <v>44.243326000000003</v>
      </c>
      <c r="Q37">
        <v>-60.379966000000003</v>
      </c>
      <c r="R37">
        <v>15474.9</v>
      </c>
      <c r="S37">
        <v>1162.55115</v>
      </c>
      <c r="T37">
        <v>1634.9429454924</v>
      </c>
      <c r="U37">
        <v>0.72148192275238798</v>
      </c>
      <c r="V37">
        <v>0.23196697366821201</v>
      </c>
      <c r="W37">
        <v>0</v>
      </c>
      <c r="X37">
        <v>11003.7</v>
      </c>
      <c r="Y37">
        <v>80.290000000000006</v>
      </c>
      <c r="Z37">
        <v>66500.521110972695</v>
      </c>
      <c r="AA37">
        <v>14.9879518072289</v>
      </c>
      <c r="AB37">
        <v>14.479401544401499</v>
      </c>
      <c r="AC37">
        <v>7</v>
      </c>
      <c r="AD37">
        <v>166.07873571428601</v>
      </c>
      <c r="AE37">
        <v>0.245</v>
      </c>
      <c r="AF37">
        <v>0.126149631436723</v>
      </c>
      <c r="AG37">
        <v>0.229536573579668</v>
      </c>
      <c r="AH37">
        <v>0.35707676813886502</v>
      </c>
      <c r="AI37">
        <v>265.84636727596899</v>
      </c>
      <c r="AJ37">
        <v>7.93814353200026</v>
      </c>
      <c r="AK37">
        <v>1.50130728661101</v>
      </c>
      <c r="AL37">
        <v>3.6122987445803401</v>
      </c>
      <c r="AM37">
        <v>4</v>
      </c>
      <c r="AN37" s="129">
        <v>0.96</v>
      </c>
      <c r="AO37">
        <v>44</v>
      </c>
      <c r="AP37">
        <v>1.35746606334842E-2</v>
      </c>
      <c r="AQ37">
        <v>15.02</v>
      </c>
      <c r="AR37">
        <v>4.6813498313420103</v>
      </c>
      <c r="AS37">
        <v>-147687.24</v>
      </c>
      <c r="AT37">
        <v>0.41135107617988798</v>
      </c>
      <c r="AU37">
        <v>17990397.859999999</v>
      </c>
    </row>
    <row r="38" spans="1:47" ht="15" x14ac:dyDescent="0.25">
      <c r="A38" t="s">
        <v>1539</v>
      </c>
      <c r="B38" t="s">
        <v>509</v>
      </c>
      <c r="C38" t="s">
        <v>175</v>
      </c>
      <c r="D38" t="s">
        <v>948</v>
      </c>
      <c r="E38">
        <v>101.604</v>
      </c>
      <c r="F38" t="s">
        <v>1006</v>
      </c>
      <c r="G38" s="129">
        <v>-2505685</v>
      </c>
      <c r="H38">
        <v>0.40324934197346202</v>
      </c>
      <c r="I38">
        <v>-1902147</v>
      </c>
      <c r="J38">
        <v>5.1063486376142896E-3</v>
      </c>
      <c r="K38">
        <v>0.67643090369921799</v>
      </c>
      <c r="L38" s="130">
        <v>309332.8187</v>
      </c>
      <c r="M38" s="129">
        <v>63971</v>
      </c>
      <c r="N38">
        <v>158</v>
      </c>
      <c r="O38">
        <v>69.849857</v>
      </c>
      <c r="P38">
        <v>224.61697599999999</v>
      </c>
      <c r="Q38">
        <v>5.4019310000000003</v>
      </c>
      <c r="R38">
        <v>14084.7</v>
      </c>
      <c r="S38">
        <v>2572.4396860000002</v>
      </c>
      <c r="T38">
        <v>2985.53653431562</v>
      </c>
      <c r="U38">
        <v>0.18534787991138199</v>
      </c>
      <c r="V38">
        <v>0.12115874657673099</v>
      </c>
      <c r="W38">
        <v>2.78433898333195E-2</v>
      </c>
      <c r="X38">
        <v>12135.9</v>
      </c>
      <c r="Y38">
        <v>150.99</v>
      </c>
      <c r="Z38">
        <v>75806.983773759799</v>
      </c>
      <c r="AA38">
        <v>14.6312849162011</v>
      </c>
      <c r="AB38">
        <v>17.0371526988542</v>
      </c>
      <c r="AC38">
        <v>16</v>
      </c>
      <c r="AD38">
        <v>160.77748037500001</v>
      </c>
      <c r="AE38">
        <v>0.21049999999999999</v>
      </c>
      <c r="AF38">
        <v>0.12136688887620101</v>
      </c>
      <c r="AG38">
        <v>0.10663581642211301</v>
      </c>
      <c r="AH38">
        <v>0.23806849432904401</v>
      </c>
      <c r="AI38">
        <v>213.928436493574</v>
      </c>
      <c r="AJ38">
        <v>5.69948793243179</v>
      </c>
      <c r="AK38">
        <v>1.21523192045327</v>
      </c>
      <c r="AL38">
        <v>1.5942181974785501</v>
      </c>
      <c r="AM38">
        <v>2</v>
      </c>
      <c r="AN38" s="129">
        <v>0.85</v>
      </c>
      <c r="AO38">
        <v>29</v>
      </c>
      <c r="AP38">
        <v>0.15184944841012299</v>
      </c>
      <c r="AQ38">
        <v>43.21</v>
      </c>
      <c r="AR38">
        <v>4.8485233854619203</v>
      </c>
      <c r="AS38">
        <v>-31584.6499999999</v>
      </c>
      <c r="AT38">
        <v>0.39149821900063603</v>
      </c>
      <c r="AU38">
        <v>36232108.219999999</v>
      </c>
    </row>
    <row r="39" spans="1:47" ht="15" x14ac:dyDescent="0.25">
      <c r="A39" t="s">
        <v>1540</v>
      </c>
      <c r="B39" t="s">
        <v>113</v>
      </c>
      <c r="C39" t="s">
        <v>114</v>
      </c>
      <c r="D39" t="s">
        <v>946</v>
      </c>
      <c r="E39">
        <v>82.206999999999994</v>
      </c>
      <c r="F39" t="s">
        <v>1007</v>
      </c>
      <c r="G39" s="129">
        <v>-456353</v>
      </c>
      <c r="H39">
        <v>0.24672644619318099</v>
      </c>
      <c r="I39">
        <v>-456353</v>
      </c>
      <c r="J39">
        <v>0</v>
      </c>
      <c r="K39">
        <v>0.81961097472815003</v>
      </c>
      <c r="L39" s="130">
        <v>158224.16759999999</v>
      </c>
      <c r="M39" s="129">
        <v>39996</v>
      </c>
      <c r="N39">
        <v>124</v>
      </c>
      <c r="O39">
        <v>72.192166999999998</v>
      </c>
      <c r="P39">
        <v>112.71</v>
      </c>
      <c r="Q39">
        <v>-170.94741300000001</v>
      </c>
      <c r="R39">
        <v>13718.7</v>
      </c>
      <c r="S39">
        <v>2163.7995190000001</v>
      </c>
      <c r="T39">
        <v>2805.0083474773401</v>
      </c>
      <c r="U39">
        <v>0.58989862174934704</v>
      </c>
      <c r="V39">
        <v>0.17595324828242601</v>
      </c>
      <c r="W39">
        <v>2.1514489947531999E-2</v>
      </c>
      <c r="X39">
        <v>10582.7</v>
      </c>
      <c r="Y39">
        <v>154.19</v>
      </c>
      <c r="Z39">
        <v>63340.026201439803</v>
      </c>
      <c r="AA39">
        <v>13.4787878787879</v>
      </c>
      <c r="AB39">
        <v>14.0333323756404</v>
      </c>
      <c r="AC39">
        <v>18</v>
      </c>
      <c r="AD39">
        <v>120.21108438888901</v>
      </c>
      <c r="AE39">
        <v>0.30620000000000003</v>
      </c>
      <c r="AF39">
        <v>0.117253191733562</v>
      </c>
      <c r="AG39">
        <v>0.183517139018951</v>
      </c>
      <c r="AH39">
        <v>0.30399357392287302</v>
      </c>
      <c r="AI39">
        <v>222.299707424974</v>
      </c>
      <c r="AJ39">
        <v>5.4747900883969596</v>
      </c>
      <c r="AK39">
        <v>1.0504674311659601</v>
      </c>
      <c r="AL39">
        <v>2.0198990253881401</v>
      </c>
      <c r="AM39">
        <v>1.25</v>
      </c>
      <c r="AN39" s="129">
        <v>1.48</v>
      </c>
      <c r="AO39">
        <v>31</v>
      </c>
      <c r="AP39">
        <v>2.4714828897338399E-2</v>
      </c>
      <c r="AQ39">
        <v>31.58</v>
      </c>
      <c r="AR39">
        <v>3.98685932655339</v>
      </c>
      <c r="AS39">
        <v>-62982.330000000104</v>
      </c>
      <c r="AT39">
        <v>0.46991414457376102</v>
      </c>
      <c r="AU39">
        <v>29684464.870000001</v>
      </c>
    </row>
    <row r="40" spans="1:47" ht="15" x14ac:dyDescent="0.25">
      <c r="A40" t="s">
        <v>1541</v>
      </c>
      <c r="B40" t="s">
        <v>115</v>
      </c>
      <c r="C40" t="s">
        <v>116</v>
      </c>
      <c r="D40" t="s">
        <v>945</v>
      </c>
      <c r="E40">
        <v>91.995999999999995</v>
      </c>
      <c r="F40" t="s">
        <v>1008</v>
      </c>
      <c r="G40" s="129">
        <v>207</v>
      </c>
      <c r="H40">
        <v>0.41527272488995598</v>
      </c>
      <c r="I40">
        <v>-42957</v>
      </c>
      <c r="J40">
        <v>7.1029589689509398E-3</v>
      </c>
      <c r="K40">
        <v>0.82648339177838703</v>
      </c>
      <c r="L40" s="130">
        <v>196131.2733</v>
      </c>
      <c r="M40" s="129">
        <v>39476</v>
      </c>
      <c r="N40">
        <v>82</v>
      </c>
      <c r="O40">
        <v>78.422426999999999</v>
      </c>
      <c r="P40">
        <v>163.741412</v>
      </c>
      <c r="Q40">
        <v>-61.420962000000003</v>
      </c>
      <c r="R40">
        <v>14760.1</v>
      </c>
      <c r="S40">
        <v>1664.997073</v>
      </c>
      <c r="T40">
        <v>2114.50077754018</v>
      </c>
      <c r="U40">
        <v>0.46409482486819997</v>
      </c>
      <c r="V40">
        <v>0.18097195237531799</v>
      </c>
      <c r="W40">
        <v>4.3828083053933401E-3</v>
      </c>
      <c r="X40">
        <v>11622.4</v>
      </c>
      <c r="Y40">
        <v>122.18</v>
      </c>
      <c r="Z40">
        <v>70041.987968571004</v>
      </c>
      <c r="AA40">
        <v>16.230769230769202</v>
      </c>
      <c r="AB40">
        <v>13.6274109756098</v>
      </c>
      <c r="AC40">
        <v>11</v>
      </c>
      <c r="AD40">
        <v>151.363370272727</v>
      </c>
      <c r="AE40">
        <v>0.40579999999999999</v>
      </c>
      <c r="AF40">
        <v>0.11131448065046</v>
      </c>
      <c r="AG40">
        <v>0.158294496142003</v>
      </c>
      <c r="AH40">
        <v>0.27664807863648599</v>
      </c>
      <c r="AI40">
        <v>178.18169461730901</v>
      </c>
      <c r="AJ40">
        <v>8.7171474894833292</v>
      </c>
      <c r="AK40">
        <v>1.77173585643404</v>
      </c>
      <c r="AL40">
        <v>4.4569482795814901</v>
      </c>
      <c r="AM40">
        <v>2.5</v>
      </c>
      <c r="AN40" s="129">
        <v>1.53</v>
      </c>
      <c r="AO40">
        <v>115</v>
      </c>
      <c r="AP40">
        <v>7.57062146892655E-2</v>
      </c>
      <c r="AQ40">
        <v>7.4</v>
      </c>
      <c r="AR40">
        <v>4.9537868264891101</v>
      </c>
      <c r="AS40">
        <v>-49279.719999999899</v>
      </c>
      <c r="AT40">
        <v>0.59059162882584404</v>
      </c>
      <c r="AU40">
        <v>24575509.27</v>
      </c>
    </row>
    <row r="41" spans="1:47" ht="15" x14ac:dyDescent="0.25">
      <c r="A41" t="s">
        <v>1542</v>
      </c>
      <c r="B41" t="s">
        <v>117</v>
      </c>
      <c r="C41" t="s">
        <v>118</v>
      </c>
      <c r="D41" t="s">
        <v>946</v>
      </c>
      <c r="E41">
        <v>79.36</v>
      </c>
      <c r="F41" t="s">
        <v>1009</v>
      </c>
      <c r="G41" s="129">
        <v>-2505342</v>
      </c>
      <c r="H41">
        <v>0.45139421801188201</v>
      </c>
      <c r="I41">
        <v>-2150234</v>
      </c>
      <c r="J41">
        <v>3.6312440316733298E-3</v>
      </c>
      <c r="K41">
        <v>0.67283297136048303</v>
      </c>
      <c r="L41" s="130">
        <v>249000.68369999999</v>
      </c>
      <c r="M41" s="129">
        <v>34901</v>
      </c>
      <c r="N41">
        <v>45</v>
      </c>
      <c r="O41">
        <v>28.157322000000001</v>
      </c>
      <c r="P41">
        <v>1.56</v>
      </c>
      <c r="Q41">
        <v>-56.796349999999997</v>
      </c>
      <c r="R41">
        <v>16153.9</v>
      </c>
      <c r="S41">
        <v>870.45155699999998</v>
      </c>
      <c r="T41">
        <v>1153.7729198308</v>
      </c>
      <c r="U41">
        <v>0.60896071095200499</v>
      </c>
      <c r="V41">
        <v>0.195768771541183</v>
      </c>
      <c r="W41">
        <v>6.7639146057613402E-4</v>
      </c>
      <c r="X41">
        <v>12187.2</v>
      </c>
      <c r="Y41">
        <v>64.45</v>
      </c>
      <c r="Z41">
        <v>64347.368502715297</v>
      </c>
      <c r="AA41">
        <v>14.1044776119403</v>
      </c>
      <c r="AB41">
        <v>13.5058426221877</v>
      </c>
      <c r="AC41">
        <v>12.5</v>
      </c>
      <c r="AD41">
        <v>69.636124559999999</v>
      </c>
      <c r="AE41">
        <v>0.49</v>
      </c>
      <c r="AF41">
        <v>0.112072962804126</v>
      </c>
      <c r="AG41">
        <v>0.208203329639778</v>
      </c>
      <c r="AH41">
        <v>0.32629453725124502</v>
      </c>
      <c r="AI41">
        <v>216.81275480790501</v>
      </c>
      <c r="AJ41">
        <v>6.0159690555040397</v>
      </c>
      <c r="AK41">
        <v>1.03166114717181</v>
      </c>
      <c r="AL41">
        <v>2.3875129950986902</v>
      </c>
      <c r="AM41">
        <v>0</v>
      </c>
      <c r="AN41" s="129">
        <v>0.95</v>
      </c>
      <c r="AO41">
        <v>21</v>
      </c>
      <c r="AP41">
        <v>0</v>
      </c>
      <c r="AQ41">
        <v>16.86</v>
      </c>
      <c r="AR41">
        <v>3.48937137530379</v>
      </c>
      <c r="AS41">
        <v>-19830.310000000001</v>
      </c>
      <c r="AT41">
        <v>0.49015427926399302</v>
      </c>
      <c r="AU41">
        <v>14061215.689999999</v>
      </c>
    </row>
    <row r="42" spans="1:47" ht="15" x14ac:dyDescent="0.25">
      <c r="A42" t="s">
        <v>1543</v>
      </c>
      <c r="B42" t="s">
        <v>566</v>
      </c>
      <c r="C42" t="s">
        <v>114</v>
      </c>
      <c r="D42" t="s">
        <v>945</v>
      </c>
      <c r="E42">
        <v>91.62</v>
      </c>
      <c r="F42" t="s">
        <v>1010</v>
      </c>
      <c r="G42" s="129">
        <v>62341</v>
      </c>
      <c r="H42">
        <v>0.29507504273346802</v>
      </c>
      <c r="I42">
        <v>178244</v>
      </c>
      <c r="J42">
        <v>0</v>
      </c>
      <c r="K42">
        <v>0.72692042078608099</v>
      </c>
      <c r="L42" s="130">
        <v>312557.39789999998</v>
      </c>
      <c r="M42" s="129">
        <v>47247</v>
      </c>
      <c r="N42">
        <v>143</v>
      </c>
      <c r="O42">
        <v>36.441858000000003</v>
      </c>
      <c r="P42">
        <v>124.981926</v>
      </c>
      <c r="Q42">
        <v>77.305142000000004</v>
      </c>
      <c r="R42">
        <v>13997.9</v>
      </c>
      <c r="S42">
        <v>1538.8102369999999</v>
      </c>
      <c r="T42">
        <v>1827.09446154597</v>
      </c>
      <c r="U42">
        <v>0.40391902591690398</v>
      </c>
      <c r="V42">
        <v>0.127444779274626</v>
      </c>
      <c r="W42">
        <v>1.9495581247553099E-3</v>
      </c>
      <c r="X42">
        <v>11789.2</v>
      </c>
      <c r="Y42">
        <v>105.48</v>
      </c>
      <c r="Z42">
        <v>66493.579161926406</v>
      </c>
      <c r="AA42">
        <v>15.7982456140351</v>
      </c>
      <c r="AB42">
        <v>14.5886446435343</v>
      </c>
      <c r="AC42">
        <v>17</v>
      </c>
      <c r="AD42">
        <v>90.518249235294107</v>
      </c>
      <c r="AE42">
        <v>0.22589999999999999</v>
      </c>
      <c r="AF42">
        <v>0.13371689524602401</v>
      </c>
      <c r="AG42">
        <v>0.14987662985321101</v>
      </c>
      <c r="AH42">
        <v>0.28672877894212401</v>
      </c>
      <c r="AI42">
        <v>193.421510231349</v>
      </c>
      <c r="AJ42">
        <v>6.1537024381885397</v>
      </c>
      <c r="AK42">
        <v>1.38630972419609</v>
      </c>
      <c r="AL42">
        <v>3.30563716448449</v>
      </c>
      <c r="AM42">
        <v>2</v>
      </c>
      <c r="AN42" s="129">
        <v>1.1499999999999999</v>
      </c>
      <c r="AO42">
        <v>220</v>
      </c>
      <c r="AP42">
        <v>1.51869158878505E-2</v>
      </c>
      <c r="AQ42">
        <v>3.85</v>
      </c>
      <c r="AR42">
        <v>4.6846038630608797</v>
      </c>
      <c r="AS42">
        <v>-87954.29</v>
      </c>
      <c r="AT42">
        <v>0.48780110457072101</v>
      </c>
      <c r="AU42">
        <v>21540060.359999999</v>
      </c>
    </row>
    <row r="43" spans="1:47" ht="15" x14ac:dyDescent="0.25">
      <c r="A43" t="s">
        <v>1544</v>
      </c>
      <c r="B43" t="s">
        <v>635</v>
      </c>
      <c r="C43" t="s">
        <v>273</v>
      </c>
      <c r="D43" t="s">
        <v>949</v>
      </c>
      <c r="E43">
        <v>97.046999999999997</v>
      </c>
      <c r="F43" t="s">
        <v>1011</v>
      </c>
      <c r="G43" s="129">
        <v>-2711486</v>
      </c>
      <c r="H43">
        <v>0.275659081156165</v>
      </c>
      <c r="I43">
        <v>-2936466</v>
      </c>
      <c r="J43">
        <v>0</v>
      </c>
      <c r="K43">
        <v>0.66607409057962896</v>
      </c>
      <c r="L43" s="130">
        <v>281453.36499999999</v>
      </c>
      <c r="M43" s="129">
        <v>44311</v>
      </c>
      <c r="N43">
        <v>57</v>
      </c>
      <c r="O43">
        <v>37.448402999999999</v>
      </c>
      <c r="P43">
        <v>43.34</v>
      </c>
      <c r="Q43">
        <v>59.718539999999997</v>
      </c>
      <c r="R43">
        <v>17603.599999999999</v>
      </c>
      <c r="S43">
        <v>1216.9167689999999</v>
      </c>
      <c r="T43">
        <v>1436.9940364335901</v>
      </c>
      <c r="U43">
        <v>0.36201673789244998</v>
      </c>
      <c r="V43">
        <v>0.17444527465460499</v>
      </c>
      <c r="W43">
        <v>1.4566485113494201E-4</v>
      </c>
      <c r="X43">
        <v>14907.6</v>
      </c>
      <c r="Y43">
        <v>94.41</v>
      </c>
      <c r="Z43">
        <v>70103.699396250406</v>
      </c>
      <c r="AA43">
        <v>15.418367346938799</v>
      </c>
      <c r="AB43">
        <v>12.8897020336829</v>
      </c>
      <c r="AC43">
        <v>16</v>
      </c>
      <c r="AD43">
        <v>76.057298062499996</v>
      </c>
      <c r="AE43">
        <v>0.36749999999999999</v>
      </c>
      <c r="AF43">
        <v>0.118668132201301</v>
      </c>
      <c r="AG43">
        <v>0.14198810454684199</v>
      </c>
      <c r="AH43">
        <v>0.265533788683123</v>
      </c>
      <c r="AI43">
        <v>238.613689446168</v>
      </c>
      <c r="AJ43">
        <v>8.5009392057801492</v>
      </c>
      <c r="AK43">
        <v>2.20473635634167</v>
      </c>
      <c r="AL43">
        <v>3.65051220326959</v>
      </c>
      <c r="AM43">
        <v>1.5</v>
      </c>
      <c r="AN43" s="129">
        <v>1.1299999999999999</v>
      </c>
      <c r="AO43">
        <v>116</v>
      </c>
      <c r="AP43">
        <v>1.0504201680672299E-2</v>
      </c>
      <c r="AQ43">
        <v>3.91</v>
      </c>
      <c r="AR43">
        <v>5.03206463314097</v>
      </c>
      <c r="AS43">
        <v>-72676.13</v>
      </c>
      <c r="AT43">
        <v>0.52622059534349896</v>
      </c>
      <c r="AU43">
        <v>21422125.280000001</v>
      </c>
    </row>
    <row r="44" spans="1:47" ht="15" x14ac:dyDescent="0.25">
      <c r="A44" t="s">
        <v>1545</v>
      </c>
      <c r="B44" t="s">
        <v>119</v>
      </c>
      <c r="C44" t="s">
        <v>108</v>
      </c>
      <c r="D44" t="s">
        <v>949</v>
      </c>
      <c r="E44">
        <v>85.533000000000001</v>
      </c>
      <c r="F44" t="s">
        <v>1012</v>
      </c>
      <c r="G44" s="129">
        <v>2893521</v>
      </c>
      <c r="H44">
        <v>0.33527790399983498</v>
      </c>
      <c r="I44">
        <v>3085907</v>
      </c>
      <c r="J44">
        <v>1.82671103675274E-2</v>
      </c>
      <c r="K44">
        <v>0.79314769621348802</v>
      </c>
      <c r="L44" s="130">
        <v>307072.24080000003</v>
      </c>
      <c r="M44" s="129">
        <v>43626</v>
      </c>
      <c r="N44">
        <v>142</v>
      </c>
      <c r="O44">
        <v>296.31417299999998</v>
      </c>
      <c r="P44">
        <v>706.78443700000003</v>
      </c>
      <c r="Q44">
        <v>-31.225794</v>
      </c>
      <c r="R44">
        <v>17134.2</v>
      </c>
      <c r="S44">
        <v>5049.8625750000001</v>
      </c>
      <c r="T44">
        <v>7146.8241549315699</v>
      </c>
      <c r="U44">
        <v>1</v>
      </c>
      <c r="V44">
        <v>0.17613428618896601</v>
      </c>
      <c r="W44">
        <v>3.4870581799941403E-2</v>
      </c>
      <c r="X44">
        <v>12106.8</v>
      </c>
      <c r="Y44">
        <v>350.78</v>
      </c>
      <c r="Z44">
        <v>81647.209219453798</v>
      </c>
      <c r="AA44">
        <v>17.593175853018401</v>
      </c>
      <c r="AB44">
        <v>14.3960960573579</v>
      </c>
      <c r="AC44">
        <v>45</v>
      </c>
      <c r="AD44">
        <v>112.219168333333</v>
      </c>
      <c r="AE44">
        <v>0.60099999999999998</v>
      </c>
      <c r="AF44">
        <v>0.148094606191463</v>
      </c>
      <c r="AG44">
        <v>0.173138150359886</v>
      </c>
      <c r="AH44">
        <v>0.32511000130142098</v>
      </c>
      <c r="AI44">
        <v>181.45582902322801</v>
      </c>
      <c r="AJ44">
        <v>7.4285796009503198</v>
      </c>
      <c r="AK44">
        <v>1.6914074669850401</v>
      </c>
      <c r="AL44">
        <v>4.7002809804796799</v>
      </c>
      <c r="AM44">
        <v>1.9</v>
      </c>
      <c r="AN44" s="129">
        <v>0.7</v>
      </c>
      <c r="AO44">
        <v>21</v>
      </c>
      <c r="AP44">
        <v>8.2205029013539696E-2</v>
      </c>
      <c r="AQ44">
        <v>137.62</v>
      </c>
      <c r="AR44">
        <v>3.57346890353003</v>
      </c>
      <c r="AS44">
        <v>-401042.11</v>
      </c>
      <c r="AT44">
        <v>0.52023087864810702</v>
      </c>
      <c r="AU44">
        <v>86525277.420000002</v>
      </c>
    </row>
    <row r="45" spans="1:47" ht="15" x14ac:dyDescent="0.25">
      <c r="A45" t="s">
        <v>1546</v>
      </c>
      <c r="B45" t="s">
        <v>500</v>
      </c>
      <c r="C45" t="s">
        <v>501</v>
      </c>
      <c r="D45" t="s">
        <v>945</v>
      </c>
      <c r="E45">
        <v>85.93</v>
      </c>
      <c r="F45" t="s">
        <v>1013</v>
      </c>
      <c r="G45" s="129">
        <v>-1161175</v>
      </c>
      <c r="H45">
        <v>0.124927934490294</v>
      </c>
      <c r="I45">
        <v>-745103</v>
      </c>
      <c r="J45">
        <v>0</v>
      </c>
      <c r="K45">
        <v>0.69284448767214202</v>
      </c>
      <c r="L45" s="130">
        <v>393877.41279999999</v>
      </c>
      <c r="M45" s="129">
        <v>41403</v>
      </c>
      <c r="N45">
        <v>165</v>
      </c>
      <c r="O45">
        <v>36.498621</v>
      </c>
      <c r="P45">
        <v>98.951026999999996</v>
      </c>
      <c r="Q45">
        <v>111.240123</v>
      </c>
      <c r="R45">
        <v>17212.7</v>
      </c>
      <c r="S45">
        <v>1294.362646</v>
      </c>
      <c r="T45">
        <v>1503.56518589233</v>
      </c>
      <c r="U45">
        <v>0.367182758796335</v>
      </c>
      <c r="V45">
        <v>0.13223772781232401</v>
      </c>
      <c r="W45">
        <v>0</v>
      </c>
      <c r="X45">
        <v>14817.8</v>
      </c>
      <c r="Y45">
        <v>77.209999999999994</v>
      </c>
      <c r="Z45">
        <v>74227.892241937603</v>
      </c>
      <c r="AA45">
        <v>14.609756097561</v>
      </c>
      <c r="AB45">
        <v>16.764183991710901</v>
      </c>
      <c r="AC45">
        <v>12.67</v>
      </c>
      <c r="AD45">
        <v>102.159640568272</v>
      </c>
      <c r="AE45">
        <v>0.39810000000000001</v>
      </c>
      <c r="AF45">
        <v>0.109399801900987</v>
      </c>
      <c r="AG45">
        <v>0.13315093082646901</v>
      </c>
      <c r="AH45">
        <v>0.245247299280551</v>
      </c>
      <c r="AI45">
        <v>158.771578147041</v>
      </c>
      <c r="AJ45">
        <v>7.2262530412441404</v>
      </c>
      <c r="AK45">
        <v>1.3577789672421501</v>
      </c>
      <c r="AL45">
        <v>1.61071228370672</v>
      </c>
      <c r="AM45">
        <v>2.5</v>
      </c>
      <c r="AN45" s="129">
        <v>0.93</v>
      </c>
      <c r="AO45">
        <v>118</v>
      </c>
      <c r="AP45">
        <v>1.7647058823529401E-2</v>
      </c>
      <c r="AQ45">
        <v>5.53</v>
      </c>
      <c r="AR45">
        <v>4.74759999576849</v>
      </c>
      <c r="AS45">
        <v>20229.14</v>
      </c>
      <c r="AT45">
        <v>0.267909633589829</v>
      </c>
      <c r="AU45">
        <v>22279468.620000001</v>
      </c>
    </row>
    <row r="46" spans="1:47" ht="15" x14ac:dyDescent="0.25">
      <c r="A46" t="s">
        <v>1547</v>
      </c>
      <c r="B46" t="s">
        <v>479</v>
      </c>
      <c r="C46" t="s">
        <v>215</v>
      </c>
      <c r="D46" t="s">
        <v>945</v>
      </c>
      <c r="E46">
        <v>85.290999999999997</v>
      </c>
      <c r="F46" t="s">
        <v>1014</v>
      </c>
      <c r="G46" s="129">
        <v>-393273</v>
      </c>
      <c r="H46">
        <v>0.29936305430996901</v>
      </c>
      <c r="I46">
        <v>-543272</v>
      </c>
      <c r="J46">
        <v>5.3597863008790901E-2</v>
      </c>
      <c r="K46">
        <v>0.60931755473315696</v>
      </c>
      <c r="L46" s="130">
        <v>437624.62729999999</v>
      </c>
      <c r="M46" s="129">
        <v>42931</v>
      </c>
      <c r="N46">
        <v>40</v>
      </c>
      <c r="O46">
        <v>13.46153</v>
      </c>
      <c r="P46">
        <v>26.046783000000001</v>
      </c>
      <c r="Q46">
        <v>45.453561999999998</v>
      </c>
      <c r="R46">
        <v>18131.599999999999</v>
      </c>
      <c r="S46">
        <v>801.80840599999999</v>
      </c>
      <c r="T46">
        <v>929.97906530636897</v>
      </c>
      <c r="U46">
        <v>0.41068748286482798</v>
      </c>
      <c r="V46">
        <v>0.129364136399438</v>
      </c>
      <c r="W46">
        <v>0</v>
      </c>
      <c r="X46">
        <v>15632.6</v>
      </c>
      <c r="Y46">
        <v>47.64</v>
      </c>
      <c r="Z46">
        <v>76020.557514693501</v>
      </c>
      <c r="AA46">
        <v>6.1320754716981103</v>
      </c>
      <c r="AB46">
        <v>16.8305710747271</v>
      </c>
      <c r="AC46">
        <v>8.1999999999999993</v>
      </c>
      <c r="AD46">
        <v>97.781512926829294</v>
      </c>
      <c r="AE46">
        <v>0.22589999999999999</v>
      </c>
      <c r="AF46">
        <v>0.121615505188363</v>
      </c>
      <c r="AG46">
        <v>0.19357667438242501</v>
      </c>
      <c r="AH46">
        <v>0.31823746620958798</v>
      </c>
      <c r="AI46">
        <v>213.523578349714</v>
      </c>
      <c r="AJ46">
        <v>8.2689448906281893</v>
      </c>
      <c r="AK46">
        <v>1.4391115329575701</v>
      </c>
      <c r="AL46">
        <v>3.683990362431</v>
      </c>
      <c r="AM46">
        <v>0</v>
      </c>
      <c r="AN46" s="129">
        <v>1.24</v>
      </c>
      <c r="AO46">
        <v>46</v>
      </c>
      <c r="AP46">
        <v>4.64646464646465E-2</v>
      </c>
      <c r="AQ46">
        <v>10</v>
      </c>
      <c r="AR46">
        <v>2.49687201145837</v>
      </c>
      <c r="AS46">
        <v>11406.31</v>
      </c>
      <c r="AT46">
        <v>0.60929629227270599</v>
      </c>
      <c r="AU46">
        <v>14538031.279999999</v>
      </c>
    </row>
    <row r="47" spans="1:47" ht="15" x14ac:dyDescent="0.25">
      <c r="A47" t="s">
        <v>1548</v>
      </c>
      <c r="B47" t="s">
        <v>610</v>
      </c>
      <c r="C47" t="s">
        <v>271</v>
      </c>
      <c r="D47" t="s">
        <v>945</v>
      </c>
      <c r="E47">
        <v>89.733000000000004</v>
      </c>
      <c r="F47" t="s">
        <v>1015</v>
      </c>
      <c r="G47" s="129">
        <v>-935035</v>
      </c>
      <c r="H47">
        <v>0.26640570597177199</v>
      </c>
      <c r="I47">
        <v>-885184</v>
      </c>
      <c r="J47">
        <v>0</v>
      </c>
      <c r="K47">
        <v>0.67469185006514099</v>
      </c>
      <c r="L47" s="130">
        <v>99980.689499999993</v>
      </c>
      <c r="M47" s="129">
        <v>50237</v>
      </c>
      <c r="N47">
        <v>125</v>
      </c>
      <c r="O47">
        <v>56.530931000000002</v>
      </c>
      <c r="P47">
        <v>108.88674399999999</v>
      </c>
      <c r="Q47">
        <v>-29.585129999999999</v>
      </c>
      <c r="R47">
        <v>12352.7</v>
      </c>
      <c r="S47">
        <v>1963.4636740000001</v>
      </c>
      <c r="T47">
        <v>2373.1587101974401</v>
      </c>
      <c r="U47">
        <v>0.41384391968129702</v>
      </c>
      <c r="V47">
        <v>8.6146198292232801E-2</v>
      </c>
      <c r="W47">
        <v>0.183000730167825</v>
      </c>
      <c r="X47">
        <v>10220.200000000001</v>
      </c>
      <c r="Y47">
        <v>108.56</v>
      </c>
      <c r="Z47">
        <v>65274.283345615302</v>
      </c>
      <c r="AA47">
        <v>10.9322033898305</v>
      </c>
      <c r="AB47">
        <v>18.086437675018399</v>
      </c>
      <c r="AC47">
        <v>19.7</v>
      </c>
      <c r="AD47">
        <v>99.668206802030497</v>
      </c>
      <c r="AE47">
        <v>0.4632</v>
      </c>
      <c r="AF47">
        <v>0.124372535795564</v>
      </c>
      <c r="AG47">
        <v>0.15710560004679799</v>
      </c>
      <c r="AH47">
        <v>0.28653362092124302</v>
      </c>
      <c r="AI47">
        <v>145.626834754469</v>
      </c>
      <c r="AJ47">
        <v>6.2738543994572202</v>
      </c>
      <c r="AK47">
        <v>1.50092951845362</v>
      </c>
      <c r="AL47">
        <v>3.7262448895370599</v>
      </c>
      <c r="AM47">
        <v>4</v>
      </c>
      <c r="AN47" s="129">
        <v>1.29</v>
      </c>
      <c r="AO47">
        <v>34</v>
      </c>
      <c r="AP47">
        <v>3.3012379642365898E-2</v>
      </c>
      <c r="AQ47">
        <v>40.79</v>
      </c>
      <c r="AR47">
        <v>5.6028500691195697</v>
      </c>
      <c r="AS47">
        <v>79197.269999999902</v>
      </c>
      <c r="AT47">
        <v>0.362282117666404</v>
      </c>
      <c r="AU47">
        <v>24254144.010000002</v>
      </c>
    </row>
    <row r="48" spans="1:47" ht="15" x14ac:dyDescent="0.25">
      <c r="A48" t="s">
        <v>1549</v>
      </c>
      <c r="B48" t="s">
        <v>439</v>
      </c>
      <c r="C48" t="s">
        <v>374</v>
      </c>
      <c r="D48" t="s">
        <v>948</v>
      </c>
      <c r="E48">
        <v>91.427000000000007</v>
      </c>
      <c r="F48" t="s">
        <v>1016</v>
      </c>
      <c r="G48" s="129">
        <v>-1026426</v>
      </c>
      <c r="H48">
        <v>8.6707644705523806E-2</v>
      </c>
      <c r="I48">
        <v>-883979</v>
      </c>
      <c r="J48">
        <v>1.6370785445819099E-2</v>
      </c>
      <c r="K48">
        <v>0.76594201497917103</v>
      </c>
      <c r="L48" s="130">
        <v>192207.79579999999</v>
      </c>
      <c r="M48" s="129">
        <v>41102</v>
      </c>
      <c r="N48">
        <v>137</v>
      </c>
      <c r="O48">
        <v>58.225473000000001</v>
      </c>
      <c r="P48">
        <v>33.047907000000002</v>
      </c>
      <c r="Q48">
        <v>67.333917999999997</v>
      </c>
      <c r="R48">
        <v>14166.4</v>
      </c>
      <c r="S48">
        <v>1271.296143</v>
      </c>
      <c r="T48">
        <v>1625.1223290304799</v>
      </c>
      <c r="U48">
        <v>0.52017922782292303</v>
      </c>
      <c r="V48">
        <v>0.18662807506055701</v>
      </c>
      <c r="W48">
        <v>2.9843959024738399E-3</v>
      </c>
      <c r="X48">
        <v>11082.1</v>
      </c>
      <c r="Y48">
        <v>97.84</v>
      </c>
      <c r="Z48">
        <v>66811.565719542094</v>
      </c>
      <c r="AA48">
        <v>15.5233644859813</v>
      </c>
      <c r="AB48">
        <v>12.993623701962401</v>
      </c>
      <c r="AC48">
        <v>11</v>
      </c>
      <c r="AD48">
        <v>115.572376636364</v>
      </c>
      <c r="AE48">
        <v>0.32919999999999999</v>
      </c>
      <c r="AF48">
        <v>0.112980168229132</v>
      </c>
      <c r="AG48">
        <v>0.159284839132079</v>
      </c>
      <c r="AH48">
        <v>0.28450735136506</v>
      </c>
      <c r="AI48">
        <v>226.66158596219401</v>
      </c>
      <c r="AJ48">
        <v>5.6840552621167904</v>
      </c>
      <c r="AK48">
        <v>1.28091353928802</v>
      </c>
      <c r="AL48">
        <v>3.2078627400626099</v>
      </c>
      <c r="AM48">
        <v>0</v>
      </c>
      <c r="AN48" s="129">
        <v>0.84</v>
      </c>
      <c r="AO48">
        <v>48</v>
      </c>
      <c r="AP48">
        <v>1.69491525423729E-3</v>
      </c>
      <c r="AQ48">
        <v>11.25</v>
      </c>
      <c r="AR48">
        <v>4.3541213876213902</v>
      </c>
      <c r="AS48">
        <v>-60620.52</v>
      </c>
      <c r="AT48">
        <v>0.45994178889145099</v>
      </c>
      <c r="AU48">
        <v>18009735.940000001</v>
      </c>
    </row>
    <row r="49" spans="1:47" ht="15" x14ac:dyDescent="0.25">
      <c r="A49" t="s">
        <v>1550</v>
      </c>
      <c r="B49" t="s">
        <v>120</v>
      </c>
      <c r="C49" t="s">
        <v>121</v>
      </c>
      <c r="D49" t="s">
        <v>948</v>
      </c>
      <c r="E49">
        <v>100.526</v>
      </c>
      <c r="F49" t="s">
        <v>1017</v>
      </c>
      <c r="G49" s="129">
        <v>-6794017</v>
      </c>
      <c r="H49">
        <v>0.35529981075813499</v>
      </c>
      <c r="I49">
        <v>-7122262</v>
      </c>
      <c r="J49">
        <v>0</v>
      </c>
      <c r="K49">
        <v>0.76091172038272703</v>
      </c>
      <c r="L49" s="130">
        <v>327697.54739999998</v>
      </c>
      <c r="M49" s="129">
        <v>80168</v>
      </c>
      <c r="N49">
        <v>31</v>
      </c>
      <c r="O49">
        <v>17.641922000000001</v>
      </c>
      <c r="P49">
        <v>91.818053000000006</v>
      </c>
      <c r="Q49">
        <v>0</v>
      </c>
      <c r="R49">
        <v>21025.599999999999</v>
      </c>
      <c r="S49">
        <v>2481.91221</v>
      </c>
      <c r="T49">
        <v>3108.5503977481699</v>
      </c>
      <c r="U49">
        <v>0.13525268567013499</v>
      </c>
      <c r="V49">
        <v>0.15874439450861999</v>
      </c>
      <c r="W49">
        <v>1.16037694177749E-2</v>
      </c>
      <c r="X49">
        <v>16787.099999999999</v>
      </c>
      <c r="Y49">
        <v>185.38</v>
      </c>
      <c r="Z49">
        <v>95565.234599201605</v>
      </c>
      <c r="AA49">
        <v>15.282051282051301</v>
      </c>
      <c r="AB49">
        <v>13.3882415039379</v>
      </c>
      <c r="AC49">
        <v>21.11</v>
      </c>
      <c r="AD49">
        <v>117.570450497395</v>
      </c>
      <c r="AE49">
        <v>0.37509999999999999</v>
      </c>
      <c r="AF49">
        <v>0.120321057496243</v>
      </c>
      <c r="AG49">
        <v>0.161727412885037</v>
      </c>
      <c r="AH49">
        <v>0.28647748291580299</v>
      </c>
      <c r="AI49">
        <v>156.28594695539201</v>
      </c>
      <c r="AJ49">
        <v>12.511589634121201</v>
      </c>
      <c r="AK49">
        <v>2.1678598203605199</v>
      </c>
      <c r="AL49">
        <v>6.5802572134224304</v>
      </c>
      <c r="AM49">
        <v>1.38</v>
      </c>
      <c r="AN49" s="129">
        <v>0.22</v>
      </c>
      <c r="AO49">
        <v>2</v>
      </c>
      <c r="AP49">
        <v>0.78461538461538505</v>
      </c>
      <c r="AQ49">
        <v>50</v>
      </c>
      <c r="AR49">
        <v>6.61628453570862</v>
      </c>
      <c r="AS49">
        <v>-164269.68</v>
      </c>
      <c r="AT49">
        <v>0.284433464666701</v>
      </c>
      <c r="AU49">
        <v>52183605.490000002</v>
      </c>
    </row>
    <row r="50" spans="1:47" ht="15" x14ac:dyDescent="0.25">
      <c r="A50" t="s">
        <v>1551</v>
      </c>
      <c r="B50" t="s">
        <v>471</v>
      </c>
      <c r="C50" t="s">
        <v>161</v>
      </c>
      <c r="D50" t="s">
        <v>945</v>
      </c>
      <c r="E50">
        <v>93.936999999999998</v>
      </c>
      <c r="F50" t="s">
        <v>1018</v>
      </c>
      <c r="G50" s="129">
        <v>-8020308</v>
      </c>
      <c r="H50">
        <v>0.38107487879911101</v>
      </c>
      <c r="I50">
        <v>-7780652</v>
      </c>
      <c r="J50">
        <v>0</v>
      </c>
      <c r="K50">
        <v>0.65560535868874004</v>
      </c>
      <c r="L50" s="130">
        <v>404244.98739999998</v>
      </c>
      <c r="M50" s="129">
        <v>64559</v>
      </c>
      <c r="N50">
        <v>298</v>
      </c>
      <c r="O50">
        <v>64.728126000000003</v>
      </c>
      <c r="P50">
        <v>344.923205</v>
      </c>
      <c r="Q50">
        <v>-23.654419999999998</v>
      </c>
      <c r="R50">
        <v>14239.3</v>
      </c>
      <c r="S50">
        <v>4102.1353680000002</v>
      </c>
      <c r="T50">
        <v>4857.3960228445903</v>
      </c>
      <c r="U50">
        <v>0.18438745120416999</v>
      </c>
      <c r="V50">
        <v>0.124203483379537</v>
      </c>
      <c r="W50">
        <v>2.0009351870808399E-2</v>
      </c>
      <c r="X50">
        <v>12025.2</v>
      </c>
      <c r="Y50">
        <v>260.7</v>
      </c>
      <c r="Z50">
        <v>72185.550019179107</v>
      </c>
      <c r="AA50">
        <v>12.1598513011152</v>
      </c>
      <c r="AB50">
        <v>15.7350800460299</v>
      </c>
      <c r="AC50">
        <v>22.75</v>
      </c>
      <c r="AD50">
        <v>180.313642549451</v>
      </c>
      <c r="AE50">
        <v>0.31769999999999998</v>
      </c>
      <c r="AF50">
        <v>0.122205259408303</v>
      </c>
      <c r="AG50">
        <v>0.15721544249835001</v>
      </c>
      <c r="AH50">
        <v>0.28242212848831599</v>
      </c>
      <c r="AI50">
        <v>221.88931333189501</v>
      </c>
      <c r="AJ50">
        <v>6.20283338094087</v>
      </c>
      <c r="AK50">
        <v>1.6138223726132099</v>
      </c>
      <c r="AL50">
        <v>2.4903933005207501</v>
      </c>
      <c r="AM50">
        <v>1.25</v>
      </c>
      <c r="AN50" s="129">
        <v>1.31</v>
      </c>
      <c r="AO50">
        <v>109</v>
      </c>
      <c r="AP50">
        <v>0</v>
      </c>
      <c r="AQ50">
        <v>19.239999999999998</v>
      </c>
      <c r="AR50">
        <v>4.6089843681730898</v>
      </c>
      <c r="AS50">
        <v>251921.19</v>
      </c>
      <c r="AT50">
        <v>0.46918382327639402</v>
      </c>
      <c r="AU50">
        <v>58411358.719999999</v>
      </c>
    </row>
    <row r="51" spans="1:47" ht="15" x14ac:dyDescent="0.25">
      <c r="A51" t="s">
        <v>1552</v>
      </c>
      <c r="B51" t="s">
        <v>598</v>
      </c>
      <c r="C51" t="s">
        <v>127</v>
      </c>
      <c r="D51" t="s">
        <v>945</v>
      </c>
      <c r="E51">
        <v>87.841999999999999</v>
      </c>
      <c r="F51" t="s">
        <v>1019</v>
      </c>
      <c r="G51" s="129">
        <v>995759</v>
      </c>
      <c r="H51">
        <v>7.0673433048734802E-2</v>
      </c>
      <c r="I51">
        <v>995759</v>
      </c>
      <c r="J51">
        <v>3.3301887032280699E-3</v>
      </c>
      <c r="K51">
        <v>0.722628916417281</v>
      </c>
      <c r="L51" s="130">
        <v>295425.64</v>
      </c>
      <c r="M51" s="129">
        <v>42838.5</v>
      </c>
      <c r="N51">
        <v>109</v>
      </c>
      <c r="O51">
        <v>28.224426000000001</v>
      </c>
      <c r="P51">
        <v>15.005288</v>
      </c>
      <c r="Q51">
        <v>-115.55391299999999</v>
      </c>
      <c r="R51">
        <v>18692.599999999999</v>
      </c>
      <c r="S51">
        <v>908.66882199999998</v>
      </c>
      <c r="T51">
        <v>1065.7500526739</v>
      </c>
      <c r="U51">
        <v>0.46767518892598298</v>
      </c>
      <c r="V51">
        <v>0.11611530014617399</v>
      </c>
      <c r="W51">
        <v>4.4020438504711896E-3</v>
      </c>
      <c r="X51">
        <v>15937.5</v>
      </c>
      <c r="Y51">
        <v>63.1</v>
      </c>
      <c r="Z51">
        <v>62643.475911251997</v>
      </c>
      <c r="AA51">
        <v>15.24</v>
      </c>
      <c r="AB51">
        <v>14.400456767036401</v>
      </c>
      <c r="AC51">
        <v>10</v>
      </c>
      <c r="AD51">
        <v>90.866882200000006</v>
      </c>
      <c r="AE51">
        <v>0.42870000000000003</v>
      </c>
      <c r="AF51">
        <v>0.102187870416594</v>
      </c>
      <c r="AG51">
        <v>0.233185643622528</v>
      </c>
      <c r="AH51">
        <v>0.341943428001734</v>
      </c>
      <c r="AI51">
        <v>216.728025912173</v>
      </c>
      <c r="AJ51">
        <v>7.2540297764733399</v>
      </c>
      <c r="AK51">
        <v>1.20504113053104</v>
      </c>
      <c r="AL51">
        <v>3.6206893172331802</v>
      </c>
      <c r="AM51">
        <v>1.4</v>
      </c>
      <c r="AN51" s="129">
        <v>1.5</v>
      </c>
      <c r="AO51">
        <v>114</v>
      </c>
      <c r="AP51">
        <v>1.78571428571429E-3</v>
      </c>
      <c r="AQ51">
        <v>4.79</v>
      </c>
      <c r="AR51">
        <v>6.3594418307785796</v>
      </c>
      <c r="AS51">
        <v>-79111.649999999994</v>
      </c>
      <c r="AT51">
        <v>0.38253761060594599</v>
      </c>
      <c r="AU51">
        <v>16985411.719999999</v>
      </c>
    </row>
    <row r="52" spans="1:47" ht="15" x14ac:dyDescent="0.25">
      <c r="A52" t="s">
        <v>1553</v>
      </c>
      <c r="B52" t="s">
        <v>445</v>
      </c>
      <c r="C52" t="s">
        <v>327</v>
      </c>
      <c r="D52" t="s">
        <v>949</v>
      </c>
      <c r="E52">
        <v>85.2</v>
      </c>
      <c r="F52" t="s">
        <v>1020</v>
      </c>
      <c r="G52" s="129">
        <v>10654</v>
      </c>
      <c r="H52">
        <v>0.282377190873357</v>
      </c>
      <c r="I52">
        <v>10655</v>
      </c>
      <c r="J52">
        <v>9.3550505308120507E-3</v>
      </c>
      <c r="K52">
        <v>0.641556577180731</v>
      </c>
      <c r="L52" s="130">
        <v>217989.14910000001</v>
      </c>
      <c r="M52" s="129">
        <v>40442</v>
      </c>
      <c r="N52">
        <v>85</v>
      </c>
      <c r="O52">
        <v>38.943590999999998</v>
      </c>
      <c r="P52">
        <v>39.898572000000001</v>
      </c>
      <c r="Q52">
        <v>-29.689319999999999</v>
      </c>
      <c r="R52">
        <v>16706.400000000001</v>
      </c>
      <c r="S52">
        <v>1095.8311510000001</v>
      </c>
      <c r="T52">
        <v>1425.0134200508901</v>
      </c>
      <c r="U52">
        <v>0.53991368876499501</v>
      </c>
      <c r="V52">
        <v>0.16714478944393499</v>
      </c>
      <c r="W52">
        <v>1.14993254102155E-2</v>
      </c>
      <c r="X52">
        <v>12847.2</v>
      </c>
      <c r="Y52">
        <v>79.650000000000006</v>
      </c>
      <c r="Z52">
        <v>64606.882234777098</v>
      </c>
      <c r="AA52">
        <v>13.011627906976701</v>
      </c>
      <c r="AB52">
        <v>13.7580809918393</v>
      </c>
      <c r="AC52">
        <v>10</v>
      </c>
      <c r="AD52">
        <v>109.5831151</v>
      </c>
      <c r="AE52">
        <v>0.46700000000000003</v>
      </c>
      <c r="AF52">
        <v>8.7399561420747299E-2</v>
      </c>
      <c r="AG52">
        <v>0.224740309903535</v>
      </c>
      <c r="AH52">
        <v>0.34969587179295197</v>
      </c>
      <c r="AI52">
        <v>258.48964025298102</v>
      </c>
      <c r="AJ52">
        <v>5.6865765142395199</v>
      </c>
      <c r="AK52">
        <v>1.9026338959475499</v>
      </c>
      <c r="AL52">
        <v>2.5541763603178702</v>
      </c>
      <c r="AM52">
        <v>0</v>
      </c>
      <c r="AN52" s="129">
        <v>1.19</v>
      </c>
      <c r="AO52">
        <v>70</v>
      </c>
      <c r="AP52">
        <v>7.5414781297134196E-3</v>
      </c>
      <c r="AQ52">
        <v>8.81</v>
      </c>
      <c r="AR52">
        <v>4.9100064738716096</v>
      </c>
      <c r="AS52">
        <v>-34260.67</v>
      </c>
      <c r="AT52">
        <v>0.48974495503986398</v>
      </c>
      <c r="AU52">
        <v>18307435.579999998</v>
      </c>
    </row>
    <row r="53" spans="1:47" ht="15" x14ac:dyDescent="0.25">
      <c r="A53" t="s">
        <v>1554</v>
      </c>
      <c r="B53" t="s">
        <v>480</v>
      </c>
      <c r="C53" t="s">
        <v>215</v>
      </c>
      <c r="D53" t="s">
        <v>945</v>
      </c>
      <c r="E53">
        <v>92.977999999999994</v>
      </c>
      <c r="F53" t="s">
        <v>997</v>
      </c>
      <c r="G53" s="129">
        <v>3795477</v>
      </c>
      <c r="H53">
        <v>0.43701902686473898</v>
      </c>
      <c r="I53">
        <v>3985806</v>
      </c>
      <c r="J53">
        <v>0</v>
      </c>
      <c r="K53">
        <v>0.65070477831542695</v>
      </c>
      <c r="L53" s="130">
        <v>246805.97899999999</v>
      </c>
      <c r="M53" s="129">
        <v>58309</v>
      </c>
      <c r="N53">
        <v>157</v>
      </c>
      <c r="O53">
        <v>49.050707000000003</v>
      </c>
      <c r="P53">
        <v>88.856024000000005</v>
      </c>
      <c r="Q53">
        <v>11.180695999999999</v>
      </c>
      <c r="R53">
        <v>12720.3</v>
      </c>
      <c r="S53">
        <v>2266.0776409999999</v>
      </c>
      <c r="T53">
        <v>2558.2858372842802</v>
      </c>
      <c r="U53">
        <v>0.22750511441986401</v>
      </c>
      <c r="V53">
        <v>8.9984501991739102E-2</v>
      </c>
      <c r="W53">
        <v>2.4934756416847802E-2</v>
      </c>
      <c r="X53">
        <v>11267.4</v>
      </c>
      <c r="Y53">
        <v>122.71</v>
      </c>
      <c r="Z53">
        <v>75170.233477304195</v>
      </c>
      <c r="AA53">
        <v>13.368794326241099</v>
      </c>
      <c r="AB53">
        <v>18.466935384239299</v>
      </c>
      <c r="AC53">
        <v>12.2</v>
      </c>
      <c r="AD53">
        <v>185.744068934426</v>
      </c>
      <c r="AE53">
        <v>0.43259999999999998</v>
      </c>
      <c r="AF53">
        <v>0.10934923884585999</v>
      </c>
      <c r="AG53">
        <v>0.16675582256108001</v>
      </c>
      <c r="AH53">
        <v>0.27907057640231298</v>
      </c>
      <c r="AI53">
        <v>148.34266660504099</v>
      </c>
      <c r="AJ53">
        <v>8.6411211461345303</v>
      </c>
      <c r="AK53">
        <v>1.86740046288033</v>
      </c>
      <c r="AL53">
        <v>3.2083934542295802</v>
      </c>
      <c r="AM53">
        <v>1.2</v>
      </c>
      <c r="AN53" s="129">
        <v>1.31</v>
      </c>
      <c r="AO53">
        <v>54</v>
      </c>
      <c r="AP53">
        <v>2.9525032092426198E-2</v>
      </c>
      <c r="AQ53">
        <v>27.96</v>
      </c>
      <c r="AR53">
        <v>3.66169873724344</v>
      </c>
      <c r="AS53">
        <v>138863.93</v>
      </c>
      <c r="AT53">
        <v>0.56145717716631205</v>
      </c>
      <c r="AU53">
        <v>28825140.07</v>
      </c>
    </row>
    <row r="54" spans="1:47" ht="15" x14ac:dyDescent="0.25">
      <c r="A54" t="s">
        <v>1555</v>
      </c>
      <c r="B54" t="s">
        <v>730</v>
      </c>
      <c r="C54" t="s">
        <v>191</v>
      </c>
      <c r="D54" t="s">
        <v>945</v>
      </c>
      <c r="E54">
        <v>74.963999999999999</v>
      </c>
      <c r="F54" t="s">
        <v>1021</v>
      </c>
      <c r="G54" s="129">
        <v>-524013</v>
      </c>
      <c r="H54">
        <v>1.0312127593501901</v>
      </c>
      <c r="I54">
        <v>-524013</v>
      </c>
      <c r="J54">
        <v>0</v>
      </c>
      <c r="K54">
        <v>0.863096820837296</v>
      </c>
      <c r="L54" s="130">
        <v>435736.26400000002</v>
      </c>
      <c r="M54" s="129">
        <v>17177</v>
      </c>
      <c r="N54">
        <v>51</v>
      </c>
      <c r="O54">
        <v>5.0946090000000002</v>
      </c>
      <c r="P54">
        <v>3.08</v>
      </c>
      <c r="Q54">
        <v>0.58933200000000596</v>
      </c>
      <c r="R54">
        <v>29440.400000000001</v>
      </c>
      <c r="S54">
        <v>197.87245300000001</v>
      </c>
      <c r="T54">
        <v>246.54315250238599</v>
      </c>
      <c r="U54">
        <v>0.66112739806182097</v>
      </c>
      <c r="V54">
        <v>0.16818725646464799</v>
      </c>
      <c r="W54">
        <v>0.18868581974874499</v>
      </c>
      <c r="X54">
        <v>23628.5</v>
      </c>
      <c r="Y54">
        <v>27.49</v>
      </c>
      <c r="Z54">
        <v>56816.930520189198</v>
      </c>
      <c r="AA54">
        <v>15.7272727272727</v>
      </c>
      <c r="AB54">
        <v>7.1979793743179297</v>
      </c>
      <c r="AC54">
        <v>4.04</v>
      </c>
      <c r="AD54">
        <v>48.978329950495102</v>
      </c>
      <c r="AE54">
        <v>0.1837</v>
      </c>
      <c r="AF54">
        <v>0.114887347942409</v>
      </c>
      <c r="AG54">
        <v>0.209160230548258</v>
      </c>
      <c r="AH54">
        <v>0.33072267896637397</v>
      </c>
      <c r="AI54">
        <v>352.82829389091398</v>
      </c>
      <c r="AJ54">
        <v>9.3616688390746994</v>
      </c>
      <c r="AK54">
        <v>0.98600214853541501</v>
      </c>
      <c r="AL54">
        <v>2.7781419465730899</v>
      </c>
      <c r="AM54">
        <v>3</v>
      </c>
      <c r="AN54" s="129">
        <v>1.63</v>
      </c>
      <c r="AO54">
        <v>51</v>
      </c>
      <c r="AP54">
        <v>0</v>
      </c>
      <c r="AQ54">
        <v>2.65</v>
      </c>
      <c r="AR54">
        <v>1.7172932627309601</v>
      </c>
      <c r="AS54">
        <v>87887.360000000001</v>
      </c>
      <c r="AT54">
        <v>0.58078939478363001</v>
      </c>
      <c r="AU54">
        <v>5825439.1100000003</v>
      </c>
    </row>
    <row r="55" spans="1:47" ht="15" x14ac:dyDescent="0.25">
      <c r="A55" t="s">
        <v>1556</v>
      </c>
      <c r="B55" t="s">
        <v>687</v>
      </c>
      <c r="C55" t="s">
        <v>249</v>
      </c>
      <c r="D55" t="s">
        <v>945</v>
      </c>
      <c r="E55">
        <v>94.382000000000005</v>
      </c>
      <c r="F55" t="s">
        <v>1022</v>
      </c>
      <c r="G55" s="129">
        <v>-2831593</v>
      </c>
      <c r="H55">
        <v>0.40620658039456498</v>
      </c>
      <c r="I55">
        <v>-2454926</v>
      </c>
      <c r="J55">
        <v>0</v>
      </c>
      <c r="K55">
        <v>0.73635726320653505</v>
      </c>
      <c r="L55" s="130">
        <v>131199.125</v>
      </c>
      <c r="M55" s="129">
        <v>39769.5</v>
      </c>
      <c r="N55">
        <v>12</v>
      </c>
      <c r="O55">
        <v>22.515402000000002</v>
      </c>
      <c r="P55">
        <v>1</v>
      </c>
      <c r="Q55">
        <v>32.111845000000002</v>
      </c>
      <c r="R55">
        <v>17536.400000000001</v>
      </c>
      <c r="S55">
        <v>763.29196000000002</v>
      </c>
      <c r="T55">
        <v>1054.83146594461</v>
      </c>
      <c r="U55">
        <v>1</v>
      </c>
      <c r="V55">
        <v>0.145920893756041</v>
      </c>
      <c r="W55">
        <v>2.62022935496399E-3</v>
      </c>
      <c r="X55">
        <v>12689.6</v>
      </c>
      <c r="Y55">
        <v>67.11</v>
      </c>
      <c r="Z55">
        <v>64249.160035762201</v>
      </c>
      <c r="AA55">
        <v>14.8630136986301</v>
      </c>
      <c r="AB55">
        <v>11.3737440023841</v>
      </c>
      <c r="AC55">
        <v>7.2</v>
      </c>
      <c r="AD55">
        <v>106.012772222222</v>
      </c>
      <c r="AE55">
        <v>0.4249</v>
      </c>
      <c r="AF55">
        <v>0.11424993538174499</v>
      </c>
      <c r="AG55">
        <v>0.19987955293008999</v>
      </c>
      <c r="AH55">
        <v>0.31736865050516899</v>
      </c>
      <c r="AI55">
        <v>226.04063587935599</v>
      </c>
      <c r="AJ55">
        <v>10.406995392239301</v>
      </c>
      <c r="AK55">
        <v>1.51501706900049</v>
      </c>
      <c r="AL55">
        <v>4.6865903150085497</v>
      </c>
      <c r="AM55">
        <v>2</v>
      </c>
      <c r="AN55" s="129">
        <v>0.89</v>
      </c>
      <c r="AO55">
        <v>84</v>
      </c>
      <c r="AP55">
        <v>5.2219321148825101E-3</v>
      </c>
      <c r="AQ55">
        <v>4.42</v>
      </c>
      <c r="AR55">
        <v>4.2627356900924198</v>
      </c>
      <c r="AS55">
        <v>-147576.92000000001</v>
      </c>
      <c r="AT55">
        <v>0.70392461621107605</v>
      </c>
      <c r="AU55">
        <v>13385396.58</v>
      </c>
    </row>
    <row r="56" spans="1:47" ht="15" x14ac:dyDescent="0.25">
      <c r="A56" t="s">
        <v>1557</v>
      </c>
      <c r="B56" t="s">
        <v>338</v>
      </c>
      <c r="C56" t="s">
        <v>163</v>
      </c>
      <c r="D56" t="s">
        <v>945</v>
      </c>
      <c r="E56">
        <v>100.19199999999999</v>
      </c>
      <c r="F56" t="s">
        <v>1023</v>
      </c>
      <c r="G56" s="129">
        <v>700</v>
      </c>
      <c r="H56">
        <v>0.68230696992092599</v>
      </c>
      <c r="I56">
        <v>-145301</v>
      </c>
      <c r="J56">
        <v>0</v>
      </c>
      <c r="K56">
        <v>0.77395443777008499</v>
      </c>
      <c r="L56" s="130">
        <v>210530.70019999999</v>
      </c>
      <c r="M56" s="129">
        <v>46803</v>
      </c>
      <c r="N56">
        <v>79</v>
      </c>
      <c r="O56">
        <v>14.991395000000001</v>
      </c>
      <c r="P56">
        <v>1</v>
      </c>
      <c r="Q56">
        <v>234.33309399999999</v>
      </c>
      <c r="R56">
        <v>12778.3</v>
      </c>
      <c r="S56">
        <v>1120.895964</v>
      </c>
      <c r="T56">
        <v>1232.8657128862999</v>
      </c>
      <c r="U56">
        <v>0.25038388754516</v>
      </c>
      <c r="V56">
        <v>8.9133774416909201E-2</v>
      </c>
      <c r="W56">
        <v>5.5437723032072603E-3</v>
      </c>
      <c r="X56">
        <v>11617.8</v>
      </c>
      <c r="Y56">
        <v>69.930000000000007</v>
      </c>
      <c r="Z56">
        <v>71551.043043042999</v>
      </c>
      <c r="AA56">
        <v>12.8243243243243</v>
      </c>
      <c r="AB56">
        <v>16.028828314028299</v>
      </c>
      <c r="AC56">
        <v>5</v>
      </c>
      <c r="AD56">
        <v>224.17919280000001</v>
      </c>
      <c r="AE56">
        <v>0.32919999999999999</v>
      </c>
      <c r="AF56">
        <v>0.101308446870361</v>
      </c>
      <c r="AG56">
        <v>0.15235618481914101</v>
      </c>
      <c r="AH56">
        <v>0.25665713997291001</v>
      </c>
      <c r="AI56">
        <v>193.57282653218701</v>
      </c>
      <c r="AJ56">
        <v>8.20201797442102</v>
      </c>
      <c r="AK56">
        <v>1.0021781311211</v>
      </c>
      <c r="AL56">
        <v>3.4517086300264999</v>
      </c>
      <c r="AM56">
        <v>0</v>
      </c>
      <c r="AN56" s="129">
        <v>1.32</v>
      </c>
      <c r="AO56">
        <v>53</v>
      </c>
      <c r="AP56">
        <v>0</v>
      </c>
      <c r="AQ56">
        <v>6.58</v>
      </c>
      <c r="AR56">
        <v>5.1772519020715597</v>
      </c>
      <c r="AS56">
        <v>-120899.4</v>
      </c>
      <c r="AT56">
        <v>0.60147816220029204</v>
      </c>
      <c r="AU56">
        <v>14323181.380000001</v>
      </c>
    </row>
    <row r="57" spans="1:47" ht="15" x14ac:dyDescent="0.25">
      <c r="A57" t="s">
        <v>1558</v>
      </c>
      <c r="B57" t="s">
        <v>584</v>
      </c>
      <c r="C57" t="s">
        <v>135</v>
      </c>
      <c r="D57" t="s">
        <v>946</v>
      </c>
      <c r="E57">
        <v>93.55</v>
      </c>
      <c r="F57" t="s">
        <v>1024</v>
      </c>
      <c r="G57" s="129">
        <v>-4822381</v>
      </c>
      <c r="H57">
        <v>0.34295230146391498</v>
      </c>
      <c r="I57">
        <v>-4242143</v>
      </c>
      <c r="J57">
        <v>0</v>
      </c>
      <c r="K57">
        <v>0.79677607579601595</v>
      </c>
      <c r="L57" s="130">
        <v>292923.22840000002</v>
      </c>
      <c r="M57" s="129">
        <v>38649.5</v>
      </c>
      <c r="N57">
        <v>105</v>
      </c>
      <c r="O57">
        <v>204.41578799999999</v>
      </c>
      <c r="P57">
        <v>414.73992600000003</v>
      </c>
      <c r="Q57">
        <v>-199.17727199999999</v>
      </c>
      <c r="R57">
        <v>15671.1</v>
      </c>
      <c r="S57">
        <v>3502.156653</v>
      </c>
      <c r="T57">
        <v>4394.6028567646599</v>
      </c>
      <c r="U57">
        <v>0.48656845019776401</v>
      </c>
      <c r="V57">
        <v>0.16990130852379101</v>
      </c>
      <c r="W57">
        <v>2.2998971485471101E-2</v>
      </c>
      <c r="X57">
        <v>12488.7</v>
      </c>
      <c r="Y57">
        <v>250.12</v>
      </c>
      <c r="Z57">
        <v>71644.450663681404</v>
      </c>
      <c r="AA57">
        <v>13.514598540146</v>
      </c>
      <c r="AB57">
        <v>14.0019056972653</v>
      </c>
      <c r="AC57">
        <v>33.25</v>
      </c>
      <c r="AD57">
        <v>105.328019639098</v>
      </c>
      <c r="AE57">
        <v>0.245</v>
      </c>
      <c r="AF57">
        <v>0.109592520695996</v>
      </c>
      <c r="AG57">
        <v>0.174141062642025</v>
      </c>
      <c r="AH57">
        <v>0.29576885784383899</v>
      </c>
      <c r="AI57">
        <v>213.66662720783799</v>
      </c>
      <c r="AJ57">
        <v>7.7083566886811896</v>
      </c>
      <c r="AK57">
        <v>1.0769487126717601</v>
      </c>
      <c r="AL57">
        <v>4.56622049622207</v>
      </c>
      <c r="AM57">
        <v>1.6</v>
      </c>
      <c r="AN57" s="129">
        <v>0.82</v>
      </c>
      <c r="AO57">
        <v>25</v>
      </c>
      <c r="AP57">
        <v>0.112751127511275</v>
      </c>
      <c r="AQ57">
        <v>88.76</v>
      </c>
      <c r="AR57">
        <v>3.8947644032282702</v>
      </c>
      <c r="AS57">
        <v>253084.46</v>
      </c>
      <c r="AT57">
        <v>0.42437025477943702</v>
      </c>
      <c r="AU57">
        <v>54882746.079999998</v>
      </c>
    </row>
    <row r="58" spans="1:47" ht="15" x14ac:dyDescent="0.25">
      <c r="A58" t="s">
        <v>1559</v>
      </c>
      <c r="B58" t="s">
        <v>700</v>
      </c>
      <c r="C58" t="s">
        <v>288</v>
      </c>
      <c r="D58" t="s">
        <v>946</v>
      </c>
      <c r="E58">
        <v>100.34399999999999</v>
      </c>
      <c r="F58" t="s">
        <v>1025</v>
      </c>
      <c r="G58" s="129">
        <v>-2208589</v>
      </c>
      <c r="H58">
        <v>0.32213963675278401</v>
      </c>
      <c r="I58">
        <v>-2186702</v>
      </c>
      <c r="J58">
        <v>0</v>
      </c>
      <c r="K58">
        <v>0.70135235858442802</v>
      </c>
      <c r="L58" s="130">
        <v>222507.0722</v>
      </c>
      <c r="M58" s="129">
        <v>47456</v>
      </c>
      <c r="N58">
        <v>21</v>
      </c>
      <c r="O58">
        <v>4.4972380000000003</v>
      </c>
      <c r="P58">
        <v>5</v>
      </c>
      <c r="Q58">
        <v>200.71889100000001</v>
      </c>
      <c r="R58">
        <v>15655</v>
      </c>
      <c r="S58">
        <v>578.46845299999995</v>
      </c>
      <c r="T58">
        <v>668.41349840014198</v>
      </c>
      <c r="U58">
        <v>0.19010860735736601</v>
      </c>
      <c r="V58">
        <v>0.124702264446563</v>
      </c>
      <c r="W58">
        <v>3.4574037523183699E-3</v>
      </c>
      <c r="X58">
        <v>13548.4</v>
      </c>
      <c r="Y58">
        <v>35.15</v>
      </c>
      <c r="Z58">
        <v>77780.853485063999</v>
      </c>
      <c r="AA58">
        <v>19.157894736842099</v>
      </c>
      <c r="AB58">
        <v>16.457139487909</v>
      </c>
      <c r="AC58">
        <v>6</v>
      </c>
      <c r="AD58">
        <v>96.411408833333297</v>
      </c>
      <c r="AE58">
        <v>0.17230000000000001</v>
      </c>
      <c r="AF58">
        <v>0.114127443157269</v>
      </c>
      <c r="AG58">
        <v>0.19763365977692299</v>
      </c>
      <c r="AH58">
        <v>0.31714982733948699</v>
      </c>
      <c r="AI58">
        <v>249.36882772412801</v>
      </c>
      <c r="AJ58">
        <v>5.74599333111499</v>
      </c>
      <c r="AK58">
        <v>0.89013524942461797</v>
      </c>
      <c r="AL58">
        <v>2.9472649945927998</v>
      </c>
      <c r="AM58">
        <v>3.98</v>
      </c>
      <c r="AN58" s="129">
        <v>0.81</v>
      </c>
      <c r="AO58">
        <v>32</v>
      </c>
      <c r="AP58">
        <v>1.34529147982063E-2</v>
      </c>
      <c r="AQ58">
        <v>6.78</v>
      </c>
      <c r="AR58">
        <v>4.1374608795309999</v>
      </c>
      <c r="AS58">
        <v>13120.91</v>
      </c>
      <c r="AT58">
        <v>0.65363211009115396</v>
      </c>
      <c r="AU58">
        <v>9055927.4000000004</v>
      </c>
    </row>
    <row r="59" spans="1:47" ht="15" x14ac:dyDescent="0.25">
      <c r="A59" t="s">
        <v>1560</v>
      </c>
      <c r="B59" t="s">
        <v>122</v>
      </c>
      <c r="C59" t="s">
        <v>123</v>
      </c>
      <c r="D59" t="s">
        <v>948</v>
      </c>
      <c r="E59">
        <v>88.111999999999995</v>
      </c>
      <c r="F59" t="s">
        <v>1026</v>
      </c>
      <c r="G59" s="129">
        <v>-1925415</v>
      </c>
      <c r="H59">
        <v>0.38834851521590003</v>
      </c>
      <c r="I59">
        <v>-1925415</v>
      </c>
      <c r="J59">
        <v>0</v>
      </c>
      <c r="K59">
        <v>0.81301135202445696</v>
      </c>
      <c r="L59" s="130">
        <v>335930.7464</v>
      </c>
      <c r="M59" s="129">
        <v>36423</v>
      </c>
      <c r="N59">
        <v>179</v>
      </c>
      <c r="O59">
        <v>93.597617999999997</v>
      </c>
      <c r="P59">
        <v>395.38</v>
      </c>
      <c r="Q59">
        <v>-133.111324</v>
      </c>
      <c r="R59">
        <v>16821.8</v>
      </c>
      <c r="S59">
        <v>2454.6101490000001</v>
      </c>
      <c r="T59">
        <v>3187.3184488606998</v>
      </c>
      <c r="U59">
        <v>0.42963387502884498</v>
      </c>
      <c r="V59">
        <v>0.172168384935656</v>
      </c>
      <c r="W59">
        <v>2.19464414835677E-2</v>
      </c>
      <c r="X59">
        <v>12954.7</v>
      </c>
      <c r="Y59">
        <v>198.49</v>
      </c>
      <c r="Z59">
        <v>72259.262632878206</v>
      </c>
      <c r="AA59">
        <v>10.8325123152709</v>
      </c>
      <c r="AB59">
        <v>12.366417194820899</v>
      </c>
      <c r="AC59">
        <v>21</v>
      </c>
      <c r="AD59">
        <v>116.88619757142899</v>
      </c>
      <c r="AE59">
        <v>0.35220000000000001</v>
      </c>
      <c r="AF59">
        <v>0.117942023023674</v>
      </c>
      <c r="AG59">
        <v>0.163149244052603</v>
      </c>
      <c r="AH59">
        <v>0.28418293349331403</v>
      </c>
      <c r="AI59">
        <v>200.45219816289401</v>
      </c>
      <c r="AJ59">
        <v>8.3976116797281506</v>
      </c>
      <c r="AK59">
        <v>1.3845242179370401</v>
      </c>
      <c r="AL59">
        <v>2.97686949222815</v>
      </c>
      <c r="AM59">
        <v>1.2</v>
      </c>
      <c r="AN59" s="129">
        <v>1.29</v>
      </c>
      <c r="AO59">
        <v>118</v>
      </c>
      <c r="AP59">
        <v>0.106861642294713</v>
      </c>
      <c r="AQ59">
        <v>7.36</v>
      </c>
      <c r="AR59">
        <v>4.5189310205133904</v>
      </c>
      <c r="AS59">
        <v>37741.5199999998</v>
      </c>
      <c r="AT59">
        <v>0.48615776247154202</v>
      </c>
      <c r="AU59">
        <v>41290840.049999997</v>
      </c>
    </row>
    <row r="60" spans="1:47" ht="15" x14ac:dyDescent="0.25">
      <c r="A60" t="s">
        <v>1561</v>
      </c>
      <c r="B60" t="s">
        <v>339</v>
      </c>
      <c r="C60" t="s">
        <v>271</v>
      </c>
      <c r="D60" t="s">
        <v>945</v>
      </c>
      <c r="E60">
        <v>77.881</v>
      </c>
      <c r="F60" t="s">
        <v>1027</v>
      </c>
      <c r="G60" s="129">
        <v>-2535790</v>
      </c>
      <c r="H60">
        <v>0.407363841129599</v>
      </c>
      <c r="I60">
        <v>-2743178</v>
      </c>
      <c r="J60">
        <v>6.6854454312702304E-3</v>
      </c>
      <c r="K60">
        <v>0.661417540187069</v>
      </c>
      <c r="L60" s="130">
        <v>146659.73250000001</v>
      </c>
      <c r="M60" s="129">
        <v>41951.5</v>
      </c>
      <c r="N60">
        <v>58</v>
      </c>
      <c r="O60">
        <v>18.732144999999999</v>
      </c>
      <c r="P60">
        <v>5</v>
      </c>
      <c r="Q60">
        <v>18.005193999999999</v>
      </c>
      <c r="R60">
        <v>17107.599999999999</v>
      </c>
      <c r="S60">
        <v>495.13595700000002</v>
      </c>
      <c r="T60">
        <v>616.66471420092103</v>
      </c>
      <c r="U60">
        <v>0.58124765315721105</v>
      </c>
      <c r="V60">
        <v>0.18668598330054201</v>
      </c>
      <c r="W60">
        <v>0</v>
      </c>
      <c r="X60">
        <v>13736.2</v>
      </c>
      <c r="Y60">
        <v>39.51</v>
      </c>
      <c r="Z60">
        <v>62240.3123259934</v>
      </c>
      <c r="AA60">
        <v>12.1111111111111</v>
      </c>
      <c r="AB60">
        <v>12.5319148823083</v>
      </c>
      <c r="AC60">
        <v>6.25</v>
      </c>
      <c r="AD60">
        <v>79.221753120000002</v>
      </c>
      <c r="AE60">
        <v>0.245</v>
      </c>
      <c r="AF60">
        <v>0.120196017346363</v>
      </c>
      <c r="AG60">
        <v>0.17994858208599801</v>
      </c>
      <c r="AH60">
        <v>0.30251016953433602</v>
      </c>
      <c r="AI60">
        <v>255.63685733290399</v>
      </c>
      <c r="AJ60">
        <v>5.4029794193166101</v>
      </c>
      <c r="AK60">
        <v>0.864518980841398</v>
      </c>
      <c r="AL60">
        <v>3.02510242938969</v>
      </c>
      <c r="AM60">
        <v>0</v>
      </c>
      <c r="AN60" s="129">
        <v>1.25</v>
      </c>
      <c r="AO60">
        <v>25</v>
      </c>
      <c r="AP60">
        <v>0</v>
      </c>
      <c r="AQ60">
        <v>2.8</v>
      </c>
      <c r="AR60">
        <v>4.4896326368159203</v>
      </c>
      <c r="AS60">
        <v>111773.21</v>
      </c>
      <c r="AT60">
        <v>0.60629812025548402</v>
      </c>
      <c r="AU60">
        <v>8470603.4900000002</v>
      </c>
    </row>
    <row r="61" spans="1:47" ht="15" x14ac:dyDescent="0.25">
      <c r="A61" t="s">
        <v>1562</v>
      </c>
      <c r="B61" t="s">
        <v>124</v>
      </c>
      <c r="C61" t="s">
        <v>108</v>
      </c>
      <c r="D61" t="s">
        <v>948</v>
      </c>
      <c r="E61">
        <v>106.83199999999999</v>
      </c>
      <c r="F61" t="s">
        <v>1028</v>
      </c>
      <c r="G61" s="129">
        <v>-7544830</v>
      </c>
      <c r="H61">
        <v>0.339277548847566</v>
      </c>
      <c r="I61">
        <v>-7544830</v>
      </c>
      <c r="J61">
        <v>0</v>
      </c>
      <c r="K61">
        <v>0.85634002571971901</v>
      </c>
      <c r="L61" s="130">
        <v>355155.80849999998</v>
      </c>
      <c r="M61" s="129">
        <v>58755</v>
      </c>
      <c r="N61">
        <v>67</v>
      </c>
      <c r="O61">
        <v>31.037089999999999</v>
      </c>
      <c r="P61">
        <v>427.57</v>
      </c>
      <c r="Q61">
        <v>-2.13253</v>
      </c>
      <c r="R61">
        <v>16298.9</v>
      </c>
      <c r="S61">
        <v>3597.4444400000002</v>
      </c>
      <c r="T61">
        <v>4223.4242507763101</v>
      </c>
      <c r="U61">
        <v>0.16585612174180001</v>
      </c>
      <c r="V61">
        <v>0.11159675644636199</v>
      </c>
      <c r="W61">
        <v>3.8085758177824697E-2</v>
      </c>
      <c r="X61">
        <v>13883.1</v>
      </c>
      <c r="Y61">
        <v>196.12</v>
      </c>
      <c r="Z61">
        <v>95244.651386906</v>
      </c>
      <c r="AA61">
        <v>18</v>
      </c>
      <c r="AB61">
        <v>18.343077911482801</v>
      </c>
      <c r="AC61">
        <v>28</v>
      </c>
      <c r="AD61">
        <v>128.480158571429</v>
      </c>
      <c r="AE61">
        <v>0.34449999999999997</v>
      </c>
      <c r="AF61">
        <v>0.11303121728376</v>
      </c>
      <c r="AG61">
        <v>0.15296824760568101</v>
      </c>
      <c r="AH61">
        <v>0.268663337066809</v>
      </c>
      <c r="AI61">
        <v>174.73431778699</v>
      </c>
      <c r="AJ61">
        <v>7.0231506195543396</v>
      </c>
      <c r="AK61">
        <v>1.4778857996458801</v>
      </c>
      <c r="AL61">
        <v>3.9119781354349401</v>
      </c>
      <c r="AM61">
        <v>2</v>
      </c>
      <c r="AN61" s="129">
        <v>0.91</v>
      </c>
      <c r="AO61">
        <v>29</v>
      </c>
      <c r="AP61">
        <v>5.9309674282936299E-2</v>
      </c>
      <c r="AQ61">
        <v>67.31</v>
      </c>
      <c r="AR61">
        <v>5.7934653960912703</v>
      </c>
      <c r="AS61">
        <v>-50325.639999999898</v>
      </c>
      <c r="AT61">
        <v>0.34232016597253601</v>
      </c>
      <c r="AU61">
        <v>58634388.729999997</v>
      </c>
    </row>
    <row r="62" spans="1:47" ht="15" x14ac:dyDescent="0.25">
      <c r="A62" t="s">
        <v>1563</v>
      </c>
      <c r="B62" t="s">
        <v>340</v>
      </c>
      <c r="C62" t="s">
        <v>112</v>
      </c>
      <c r="D62" t="s">
        <v>947</v>
      </c>
      <c r="E62">
        <v>81.052999999999997</v>
      </c>
      <c r="F62" t="s">
        <v>1029</v>
      </c>
      <c r="G62" s="129">
        <v>-860985</v>
      </c>
      <c r="H62">
        <v>0.38055981328088101</v>
      </c>
      <c r="I62">
        <v>-687532</v>
      </c>
      <c r="J62">
        <v>1.9202118203557599E-2</v>
      </c>
      <c r="K62">
        <v>0.68759381218475002</v>
      </c>
      <c r="L62" s="130">
        <v>175459.36420000001</v>
      </c>
      <c r="M62" s="129">
        <v>35116</v>
      </c>
      <c r="N62">
        <v>20</v>
      </c>
      <c r="O62">
        <v>11.07888</v>
      </c>
      <c r="P62">
        <v>35.17</v>
      </c>
      <c r="Q62">
        <v>85.570933999999994</v>
      </c>
      <c r="R62">
        <v>16948.099999999999</v>
      </c>
      <c r="S62">
        <v>748.55575799999997</v>
      </c>
      <c r="T62">
        <v>1008.7270794173201</v>
      </c>
      <c r="U62">
        <v>0.999975071997242</v>
      </c>
      <c r="V62">
        <v>0.16122923070214401</v>
      </c>
      <c r="W62">
        <v>2.67181165681448E-3</v>
      </c>
      <c r="X62">
        <v>12576.8</v>
      </c>
      <c r="Y62">
        <v>59.37</v>
      </c>
      <c r="Z62">
        <v>53809.711133569101</v>
      </c>
      <c r="AA62">
        <v>10.2153846153846</v>
      </c>
      <c r="AB62">
        <v>12.608316624557901</v>
      </c>
      <c r="AC62">
        <v>9.1999999999999993</v>
      </c>
      <c r="AD62">
        <v>81.364756304347793</v>
      </c>
      <c r="AE62">
        <v>0.52829999999999999</v>
      </c>
      <c r="AF62">
        <v>0.107945878207496</v>
      </c>
      <c r="AG62">
        <v>0.15143749022400499</v>
      </c>
      <c r="AH62">
        <v>0.26396755114265102</v>
      </c>
      <c r="AI62">
        <v>163.385290531691</v>
      </c>
      <c r="AJ62">
        <v>13.7793257728756</v>
      </c>
      <c r="AK62">
        <v>2.2599232234695799</v>
      </c>
      <c r="AL62">
        <v>4.8436683482825398</v>
      </c>
      <c r="AM62">
        <v>2</v>
      </c>
      <c r="AN62" s="129">
        <v>1.06</v>
      </c>
      <c r="AO62">
        <v>16</v>
      </c>
      <c r="AP62">
        <v>2.45700245700246E-3</v>
      </c>
      <c r="AQ62">
        <v>25.31</v>
      </c>
      <c r="AR62">
        <v>3.7516476863839001</v>
      </c>
      <c r="AS62">
        <v>19918.359999999899</v>
      </c>
      <c r="AT62">
        <v>0.50115764982792999</v>
      </c>
      <c r="AU62">
        <v>12686565.18</v>
      </c>
    </row>
    <row r="63" spans="1:47" ht="15" x14ac:dyDescent="0.25">
      <c r="A63" t="s">
        <v>1564</v>
      </c>
      <c r="B63" t="s">
        <v>532</v>
      </c>
      <c r="C63" t="s">
        <v>201</v>
      </c>
      <c r="D63" t="s">
        <v>947</v>
      </c>
      <c r="E63">
        <v>87.228999999999999</v>
      </c>
      <c r="F63" t="s">
        <v>1030</v>
      </c>
      <c r="G63" s="129">
        <v>970118</v>
      </c>
      <c r="H63">
        <v>0.62300111890905396</v>
      </c>
      <c r="I63">
        <v>710541</v>
      </c>
      <c r="J63">
        <v>1.5434854239673E-2</v>
      </c>
      <c r="K63">
        <v>0.66044179414744997</v>
      </c>
      <c r="L63" s="130">
        <v>180158.6905</v>
      </c>
      <c r="M63" s="129">
        <v>35271.5</v>
      </c>
      <c r="N63">
        <v>59</v>
      </c>
      <c r="O63">
        <v>13.877014000000001</v>
      </c>
      <c r="P63">
        <v>36.008254000000001</v>
      </c>
      <c r="Q63">
        <v>47.384351000000002</v>
      </c>
      <c r="R63">
        <v>16793</v>
      </c>
      <c r="S63">
        <v>691.22358899999995</v>
      </c>
      <c r="T63">
        <v>857.37412268236903</v>
      </c>
      <c r="U63">
        <v>0.64722625951933499</v>
      </c>
      <c r="V63">
        <v>0.18272838920721499</v>
      </c>
      <c r="W63">
        <v>1.44670988651691E-3</v>
      </c>
      <c r="X63">
        <v>13538.7</v>
      </c>
      <c r="Y63">
        <v>53.36</v>
      </c>
      <c r="Z63">
        <v>61395.505247376299</v>
      </c>
      <c r="AA63">
        <v>15.6964285714286</v>
      </c>
      <c r="AB63">
        <v>12.9539653110945</v>
      </c>
      <c r="AC63">
        <v>7.8</v>
      </c>
      <c r="AD63">
        <v>88.618408846153798</v>
      </c>
      <c r="AE63">
        <v>0.22589999999999999</v>
      </c>
      <c r="AF63">
        <v>0.105212715663698</v>
      </c>
      <c r="AG63">
        <v>0.21794478308557</v>
      </c>
      <c r="AH63">
        <v>0.325512853613661</v>
      </c>
      <c r="AI63">
        <v>238.37583471127701</v>
      </c>
      <c r="AJ63">
        <v>7.2540366326598704</v>
      </c>
      <c r="AK63">
        <v>1.65805220578864</v>
      </c>
      <c r="AL63">
        <v>3.00977732732095</v>
      </c>
      <c r="AM63">
        <v>0</v>
      </c>
      <c r="AN63" s="129">
        <v>1.68</v>
      </c>
      <c r="AO63">
        <v>120</v>
      </c>
      <c r="AP63">
        <v>4.5694200351493901E-2</v>
      </c>
      <c r="AQ63">
        <v>4.57</v>
      </c>
      <c r="AR63">
        <v>4.0876784267151001</v>
      </c>
      <c r="AS63">
        <v>-83106.720000000001</v>
      </c>
      <c r="AT63">
        <v>0.57577446027943502</v>
      </c>
      <c r="AU63">
        <v>11607751.34</v>
      </c>
    </row>
    <row r="64" spans="1:47" ht="15" x14ac:dyDescent="0.25">
      <c r="A64" t="s">
        <v>1565</v>
      </c>
      <c r="B64" t="s">
        <v>731</v>
      </c>
      <c r="C64" t="s">
        <v>191</v>
      </c>
      <c r="D64" t="s">
        <v>945</v>
      </c>
      <c r="E64">
        <v>87.664000000000001</v>
      </c>
      <c r="F64" t="s">
        <v>1031</v>
      </c>
      <c r="G64" s="129">
        <v>-3000391</v>
      </c>
      <c r="H64">
        <v>0.47572977526657401</v>
      </c>
      <c r="I64">
        <v>-2880871</v>
      </c>
      <c r="J64">
        <v>2.6690204250677699E-3</v>
      </c>
      <c r="K64">
        <v>0.67458138971263004</v>
      </c>
      <c r="L64" s="130">
        <v>260726.2905</v>
      </c>
      <c r="M64" s="129">
        <v>31772</v>
      </c>
      <c r="N64">
        <v>75</v>
      </c>
      <c r="O64">
        <v>12.912769000000001</v>
      </c>
      <c r="P64">
        <v>2</v>
      </c>
      <c r="Q64">
        <v>-29.244758999999998</v>
      </c>
      <c r="R64">
        <v>18058.599999999999</v>
      </c>
      <c r="S64">
        <v>412.01235500000001</v>
      </c>
      <c r="T64">
        <v>522.19028048673704</v>
      </c>
      <c r="U64">
        <v>0.55015818639710401</v>
      </c>
      <c r="V64">
        <v>0.18850983242966099</v>
      </c>
      <c r="W64">
        <v>4.2603666581794597E-2</v>
      </c>
      <c r="X64">
        <v>14248.4</v>
      </c>
      <c r="Y64">
        <v>42.8</v>
      </c>
      <c r="Z64">
        <v>55062.963551401903</v>
      </c>
      <c r="AA64">
        <v>10.019607843137299</v>
      </c>
      <c r="AB64">
        <v>9.6264568925233593</v>
      </c>
      <c r="AC64">
        <v>6.09</v>
      </c>
      <c r="AD64">
        <v>67.653917077175706</v>
      </c>
      <c r="AE64">
        <v>0.1837</v>
      </c>
      <c r="AF64">
        <v>0.113307348910248</v>
      </c>
      <c r="AG64">
        <v>0.178996965349008</v>
      </c>
      <c r="AH64">
        <v>0.29479228530588902</v>
      </c>
      <c r="AI64">
        <v>320.42243005067201</v>
      </c>
      <c r="AJ64">
        <v>6.3817210531897199</v>
      </c>
      <c r="AK64">
        <v>1.2154097168567899</v>
      </c>
      <c r="AL64">
        <v>3.3293663742823001</v>
      </c>
      <c r="AM64">
        <v>2.5</v>
      </c>
      <c r="AN64" s="129">
        <v>1.24</v>
      </c>
      <c r="AO64">
        <v>54</v>
      </c>
      <c r="AP64">
        <v>0</v>
      </c>
      <c r="AQ64">
        <v>4.43</v>
      </c>
      <c r="AR64">
        <v>3.6110371850246898</v>
      </c>
      <c r="AS64">
        <v>-10708.98</v>
      </c>
      <c r="AT64">
        <v>0.46878313744849798</v>
      </c>
      <c r="AU64">
        <v>7440385.9699999997</v>
      </c>
    </row>
    <row r="65" spans="1:47" ht="15" x14ac:dyDescent="0.25">
      <c r="A65" t="s">
        <v>1566</v>
      </c>
      <c r="B65" t="s">
        <v>732</v>
      </c>
      <c r="C65" t="s">
        <v>191</v>
      </c>
      <c r="D65" t="s">
        <v>945</v>
      </c>
      <c r="E65">
        <v>77.548000000000002</v>
      </c>
      <c r="F65" t="s">
        <v>1032</v>
      </c>
      <c r="G65" s="129">
        <v>-367013</v>
      </c>
      <c r="H65">
        <v>0.20984850390433901</v>
      </c>
      <c r="I65">
        <v>-367013</v>
      </c>
      <c r="J65">
        <v>1.8714231894191601E-2</v>
      </c>
      <c r="K65">
        <v>0.66864655706236098</v>
      </c>
      <c r="L65" s="130">
        <v>183091.24590000001</v>
      </c>
      <c r="M65" s="129">
        <v>34808</v>
      </c>
      <c r="N65">
        <v>43</v>
      </c>
      <c r="O65">
        <v>34.979137999999999</v>
      </c>
      <c r="P65">
        <v>6.24</v>
      </c>
      <c r="Q65">
        <v>41.152451999999997</v>
      </c>
      <c r="R65">
        <v>15279.7</v>
      </c>
      <c r="S65">
        <v>956.28116999999997</v>
      </c>
      <c r="T65">
        <v>1281.53072732034</v>
      </c>
      <c r="U65">
        <v>0.99786514566631102</v>
      </c>
      <c r="V65">
        <v>0.14793338867061501</v>
      </c>
      <c r="W65">
        <v>3.1371526430871801E-3</v>
      </c>
      <c r="X65">
        <v>11401.7</v>
      </c>
      <c r="Y65">
        <v>69.209999999999994</v>
      </c>
      <c r="Z65">
        <v>58606.676347348599</v>
      </c>
      <c r="AA65">
        <v>13.1860465116279</v>
      </c>
      <c r="AB65">
        <v>13.817095361941901</v>
      </c>
      <c r="AC65">
        <v>9.17</v>
      </c>
      <c r="AD65">
        <v>104.2836608506</v>
      </c>
      <c r="AE65">
        <v>0.21049999999999999</v>
      </c>
      <c r="AF65">
        <v>0.117111235348402</v>
      </c>
      <c r="AG65">
        <v>0.16962066303946499</v>
      </c>
      <c r="AH65">
        <v>0.288782612824517</v>
      </c>
      <c r="AI65">
        <v>169.76178669292401</v>
      </c>
      <c r="AJ65">
        <v>12.0155073918936</v>
      </c>
      <c r="AK65">
        <v>2.0499481951459901</v>
      </c>
      <c r="AL65">
        <v>4.3059263274608801</v>
      </c>
      <c r="AM65">
        <v>0.5</v>
      </c>
      <c r="AN65" s="129">
        <v>1.26</v>
      </c>
      <c r="AO65">
        <v>25</v>
      </c>
      <c r="AP65">
        <v>7.09219858156028E-3</v>
      </c>
      <c r="AQ65">
        <v>21.8</v>
      </c>
      <c r="AR65">
        <v>3.8610361839287899</v>
      </c>
      <c r="AS65">
        <v>-123296.35</v>
      </c>
      <c r="AT65">
        <v>0.59342147014959801</v>
      </c>
      <c r="AU65">
        <v>14611641.949999999</v>
      </c>
    </row>
    <row r="66" spans="1:47" ht="15" x14ac:dyDescent="0.25">
      <c r="A66" t="s">
        <v>1567</v>
      </c>
      <c r="B66" t="s">
        <v>125</v>
      </c>
      <c r="C66" t="s">
        <v>108</v>
      </c>
      <c r="D66" t="s">
        <v>948</v>
      </c>
      <c r="E66">
        <v>75.960999999999999</v>
      </c>
      <c r="F66" t="s">
        <v>1033</v>
      </c>
      <c r="G66" s="129">
        <v>-4354913</v>
      </c>
      <c r="H66">
        <v>0.44293829491588999</v>
      </c>
      <c r="I66">
        <v>-4354913</v>
      </c>
      <c r="J66">
        <v>2.8228497579391998E-3</v>
      </c>
      <c r="K66">
        <v>0.67248842239209305</v>
      </c>
      <c r="L66" s="130">
        <v>323209.93239999999</v>
      </c>
      <c r="M66" s="129">
        <v>37899</v>
      </c>
      <c r="N66">
        <v>31</v>
      </c>
      <c r="O66">
        <v>83.050760999999994</v>
      </c>
      <c r="P66">
        <v>174.85748599999999</v>
      </c>
      <c r="Q66">
        <v>-51.802432000000003</v>
      </c>
      <c r="R66">
        <v>20957.599999999999</v>
      </c>
      <c r="S66">
        <v>1027.6705850000001</v>
      </c>
      <c r="T66">
        <v>1406.5258393925801</v>
      </c>
      <c r="U66">
        <v>0.70411566757065402</v>
      </c>
      <c r="V66">
        <v>0.18588339667229101</v>
      </c>
      <c r="W66">
        <v>0.12476824759949701</v>
      </c>
      <c r="X66">
        <v>15312.6</v>
      </c>
      <c r="Y66">
        <v>79.430000000000007</v>
      </c>
      <c r="Z66">
        <v>87038.186705275104</v>
      </c>
      <c r="AA66">
        <v>14.8452380952381</v>
      </c>
      <c r="AB66">
        <v>12.938066032985001</v>
      </c>
      <c r="AC66">
        <v>13</v>
      </c>
      <c r="AD66">
        <v>79.051583461538499</v>
      </c>
      <c r="AE66">
        <v>0.31769999999999998</v>
      </c>
      <c r="AF66">
        <v>0.12796821989825</v>
      </c>
      <c r="AG66">
        <v>0.13508568065385201</v>
      </c>
      <c r="AH66">
        <v>0.26539503470805798</v>
      </c>
      <c r="AI66">
        <v>198.702777894533</v>
      </c>
      <c r="AJ66">
        <v>13.0759271012385</v>
      </c>
      <c r="AK66">
        <v>2.2579578454561902</v>
      </c>
      <c r="AL66">
        <v>4.3287906033760901</v>
      </c>
      <c r="AM66">
        <v>0</v>
      </c>
      <c r="AN66" s="129">
        <v>0.34</v>
      </c>
      <c r="AO66">
        <v>4</v>
      </c>
      <c r="AP66">
        <v>0.13768115942028999</v>
      </c>
      <c r="AQ66">
        <v>23</v>
      </c>
      <c r="AR66">
        <v>4.6107425690455903</v>
      </c>
      <c r="AS66">
        <v>267.55000000004702</v>
      </c>
      <c r="AT66">
        <v>0.34150588785759201</v>
      </c>
      <c r="AU66">
        <v>21537538.02</v>
      </c>
    </row>
    <row r="67" spans="1:47" ht="15" x14ac:dyDescent="0.25">
      <c r="A67" t="s">
        <v>1568</v>
      </c>
      <c r="B67" t="s">
        <v>615</v>
      </c>
      <c r="C67" t="s">
        <v>140</v>
      </c>
      <c r="D67" t="s">
        <v>945</v>
      </c>
      <c r="E67">
        <v>94.843999999999994</v>
      </c>
      <c r="F67" t="s">
        <v>982</v>
      </c>
      <c r="G67" s="129">
        <v>1313418</v>
      </c>
      <c r="H67">
        <v>0.64090955295167595</v>
      </c>
      <c r="I67">
        <v>1324528</v>
      </c>
      <c r="J67">
        <v>0</v>
      </c>
      <c r="K67">
        <v>0.78278143684397705</v>
      </c>
      <c r="L67" s="130">
        <v>206273.3357</v>
      </c>
      <c r="M67" s="129">
        <v>44712</v>
      </c>
      <c r="N67">
        <v>106</v>
      </c>
      <c r="O67">
        <v>19.987528000000001</v>
      </c>
      <c r="P67">
        <v>28.715713999999998</v>
      </c>
      <c r="Q67">
        <v>-22.668324999999999</v>
      </c>
      <c r="R67">
        <v>12117.9</v>
      </c>
      <c r="S67">
        <v>1512.3257020000001</v>
      </c>
      <c r="T67">
        <v>1810.4283443765401</v>
      </c>
      <c r="U67">
        <v>0.32240459866230597</v>
      </c>
      <c r="V67">
        <v>0.115757256369105</v>
      </c>
      <c r="W67">
        <v>1.52947562614392E-2</v>
      </c>
      <c r="X67">
        <v>10122.6</v>
      </c>
      <c r="Y67">
        <v>88.83</v>
      </c>
      <c r="Z67">
        <v>71914.2406844535</v>
      </c>
      <c r="AA67">
        <v>14.8247422680412</v>
      </c>
      <c r="AB67">
        <v>17.024943172351701</v>
      </c>
      <c r="AC67">
        <v>7</v>
      </c>
      <c r="AD67">
        <v>216.04652885714299</v>
      </c>
      <c r="AE67">
        <v>0.21049999999999999</v>
      </c>
      <c r="AF67">
        <v>0.13460893980501401</v>
      </c>
      <c r="AG67">
        <v>0.12663945038938601</v>
      </c>
      <c r="AH67">
        <v>0.26292927383800702</v>
      </c>
      <c r="AI67">
        <v>175.429141784168</v>
      </c>
      <c r="AJ67">
        <v>5.8618215569945704</v>
      </c>
      <c r="AK67">
        <v>1.0254080948037401</v>
      </c>
      <c r="AL67">
        <v>3.02091863734706</v>
      </c>
      <c r="AM67">
        <v>2.8</v>
      </c>
      <c r="AN67" s="129">
        <v>1.02</v>
      </c>
      <c r="AO67">
        <v>37</v>
      </c>
      <c r="AP67">
        <v>1.8779342723004699E-2</v>
      </c>
      <c r="AQ67">
        <v>16.03</v>
      </c>
      <c r="AR67">
        <v>4.65439030628976</v>
      </c>
      <c r="AS67">
        <v>15162.55</v>
      </c>
      <c r="AT67">
        <v>0.478795304137762</v>
      </c>
      <c r="AU67">
        <v>18326202.899999999</v>
      </c>
    </row>
    <row r="68" spans="1:47" ht="15" x14ac:dyDescent="0.25">
      <c r="A68" t="s">
        <v>1569</v>
      </c>
      <c r="B68" t="s">
        <v>428</v>
      </c>
      <c r="C68" t="s">
        <v>348</v>
      </c>
      <c r="D68" t="s">
        <v>947</v>
      </c>
      <c r="E68">
        <v>79.528000000000006</v>
      </c>
      <c r="F68" t="s">
        <v>1034</v>
      </c>
      <c r="G68" s="129">
        <v>-3664792</v>
      </c>
      <c r="H68">
        <v>0.46765840403411901</v>
      </c>
      <c r="I68">
        <v>-3380369</v>
      </c>
      <c r="J68">
        <v>1.61156180655882E-3</v>
      </c>
      <c r="K68">
        <v>0.62517870330875702</v>
      </c>
      <c r="L68" s="130">
        <v>299103.39860000001</v>
      </c>
      <c r="M68" s="129">
        <v>39701</v>
      </c>
      <c r="N68">
        <v>31</v>
      </c>
      <c r="O68">
        <v>21.894406</v>
      </c>
      <c r="P68">
        <v>19.624286000000001</v>
      </c>
      <c r="Q68">
        <v>-34.560344000000001</v>
      </c>
      <c r="R68">
        <v>20065.900000000001</v>
      </c>
      <c r="S68">
        <v>556.10227499999996</v>
      </c>
      <c r="T68">
        <v>772.13284243019496</v>
      </c>
      <c r="U68">
        <v>1</v>
      </c>
      <c r="V68">
        <v>0.17170959424685001</v>
      </c>
      <c r="W68">
        <v>3.5964607409671198E-3</v>
      </c>
      <c r="X68">
        <v>14451.8</v>
      </c>
      <c r="Y68">
        <v>54.29</v>
      </c>
      <c r="Z68">
        <v>56121.939031129099</v>
      </c>
      <c r="AA68">
        <v>10.514705882352899</v>
      </c>
      <c r="AB68">
        <v>10.2431806041628</v>
      </c>
      <c r="AC68">
        <v>5.5</v>
      </c>
      <c r="AD68">
        <v>101.109504545455</v>
      </c>
      <c r="AE68">
        <v>0.45169999999999999</v>
      </c>
      <c r="AF68">
        <v>0.113401348993815</v>
      </c>
      <c r="AG68">
        <v>0.21881154071622699</v>
      </c>
      <c r="AH68">
        <v>0.33797586802170099</v>
      </c>
      <c r="AI68">
        <v>92.276191461363794</v>
      </c>
      <c r="AJ68">
        <v>16.689716457176299</v>
      </c>
      <c r="AK68">
        <v>3.5602034492838399</v>
      </c>
      <c r="AL68">
        <v>6.9024123550618697</v>
      </c>
      <c r="AM68">
        <v>1.5</v>
      </c>
      <c r="AN68" s="129">
        <v>1.22</v>
      </c>
      <c r="AO68">
        <v>33</v>
      </c>
      <c r="AP68">
        <v>1.6483516483516501E-2</v>
      </c>
      <c r="AQ68">
        <v>10.73</v>
      </c>
      <c r="AR68">
        <v>4.1338603708653201</v>
      </c>
      <c r="AS68">
        <v>-87602.500000000102</v>
      </c>
      <c r="AT68">
        <v>0.64169850770705805</v>
      </c>
      <c r="AU68">
        <v>11158672.369999999</v>
      </c>
    </row>
    <row r="69" spans="1:47" ht="15" x14ac:dyDescent="0.25">
      <c r="A69" t="s">
        <v>1570</v>
      </c>
      <c r="B69" t="s">
        <v>126</v>
      </c>
      <c r="C69" t="s">
        <v>127</v>
      </c>
      <c r="D69" t="s">
        <v>949</v>
      </c>
      <c r="E69">
        <v>91.775999999999996</v>
      </c>
      <c r="F69" t="s">
        <v>1035</v>
      </c>
      <c r="G69" s="129">
        <v>7454094</v>
      </c>
      <c r="H69">
        <v>0.50679527520530498</v>
      </c>
      <c r="I69">
        <v>7947577</v>
      </c>
      <c r="J69">
        <v>0</v>
      </c>
      <c r="K69">
        <v>0.77380444813119398</v>
      </c>
      <c r="L69" s="130">
        <v>257256.20540000001</v>
      </c>
      <c r="M69" s="129">
        <v>47386.5</v>
      </c>
      <c r="N69">
        <v>130</v>
      </c>
      <c r="O69">
        <v>160.00103999999999</v>
      </c>
      <c r="P69">
        <v>674.57346700000005</v>
      </c>
      <c r="Q69">
        <v>-34.730505000000001</v>
      </c>
      <c r="R69">
        <v>15657.8</v>
      </c>
      <c r="S69">
        <v>5727.3575879999999</v>
      </c>
      <c r="T69">
        <v>7119.0547512884104</v>
      </c>
      <c r="U69">
        <v>0.30178265132622301</v>
      </c>
      <c r="V69">
        <v>0.15536390059953101</v>
      </c>
      <c r="W69">
        <v>2.6189846485974302E-2</v>
      </c>
      <c r="X69">
        <v>12596.9</v>
      </c>
      <c r="Y69">
        <v>373.84</v>
      </c>
      <c r="Z69">
        <v>79089.0759415793</v>
      </c>
      <c r="AA69">
        <v>16.042713567839201</v>
      </c>
      <c r="AB69">
        <v>15.320344500320999</v>
      </c>
      <c r="AC69">
        <v>43</v>
      </c>
      <c r="AD69">
        <v>133.19436251162799</v>
      </c>
      <c r="AE69">
        <v>0.31390000000000001</v>
      </c>
      <c r="AF69">
        <v>0.108209429824089</v>
      </c>
      <c r="AG69">
        <v>0.19538884930657499</v>
      </c>
      <c r="AH69">
        <v>0.31156908521726501</v>
      </c>
      <c r="AI69">
        <v>166.720688437657</v>
      </c>
      <c r="AJ69">
        <v>8.1498497699684496</v>
      </c>
      <c r="AK69">
        <v>1.36921522219278</v>
      </c>
      <c r="AL69">
        <v>4.1034280618597903</v>
      </c>
      <c r="AM69">
        <v>1.25</v>
      </c>
      <c r="AN69" s="129">
        <v>1.3</v>
      </c>
      <c r="AO69">
        <v>26</v>
      </c>
      <c r="AP69">
        <v>0.101224489795918</v>
      </c>
      <c r="AQ69">
        <v>129</v>
      </c>
      <c r="AR69">
        <v>5.1558349083456703</v>
      </c>
      <c r="AS69">
        <v>-161360.4</v>
      </c>
      <c r="AT69">
        <v>0.32384431977992001</v>
      </c>
      <c r="AU69">
        <v>89678057.230000004</v>
      </c>
    </row>
    <row r="70" spans="1:47" ht="15" x14ac:dyDescent="0.25">
      <c r="A70" t="s">
        <v>1571</v>
      </c>
      <c r="B70" t="s">
        <v>128</v>
      </c>
      <c r="C70" t="s">
        <v>129</v>
      </c>
      <c r="D70" t="s">
        <v>946</v>
      </c>
      <c r="E70">
        <v>88.95</v>
      </c>
      <c r="F70" t="s">
        <v>1036</v>
      </c>
      <c r="G70" s="129">
        <v>-1502433</v>
      </c>
      <c r="H70">
        <v>0.47855827268066498</v>
      </c>
      <c r="I70">
        <v>-1502432</v>
      </c>
      <c r="J70">
        <v>0</v>
      </c>
      <c r="K70">
        <v>0.78998233356246095</v>
      </c>
      <c r="L70" s="130">
        <v>167628.61900000001</v>
      </c>
      <c r="M70" s="129">
        <v>37270</v>
      </c>
      <c r="N70">
        <v>82</v>
      </c>
      <c r="O70">
        <v>16.729050000000001</v>
      </c>
      <c r="P70">
        <v>59.854650999999997</v>
      </c>
      <c r="Q70">
        <v>2.432299</v>
      </c>
      <c r="R70">
        <v>15513.9</v>
      </c>
      <c r="S70">
        <v>1734.4833940000001</v>
      </c>
      <c r="T70">
        <v>2431.31949586984</v>
      </c>
      <c r="U70">
        <v>0.99377162558179</v>
      </c>
      <c r="V70">
        <v>0.213287097057096</v>
      </c>
      <c r="W70">
        <v>1.81914315865742E-2</v>
      </c>
      <c r="X70">
        <v>11067.5</v>
      </c>
      <c r="Y70">
        <v>128.26</v>
      </c>
      <c r="Z70">
        <v>74694.323327615799</v>
      </c>
      <c r="AA70">
        <v>16.7671232876712</v>
      </c>
      <c r="AB70">
        <v>13.5231825510681</v>
      </c>
      <c r="AC70">
        <v>15</v>
      </c>
      <c r="AD70">
        <v>115.632226266667</v>
      </c>
      <c r="AE70">
        <v>0.3024</v>
      </c>
      <c r="AF70">
        <v>0.12034676638936299</v>
      </c>
      <c r="AG70">
        <v>0.15945788730442401</v>
      </c>
      <c r="AH70">
        <v>0.28202301650519601</v>
      </c>
      <c r="AI70">
        <v>157.94962404811599</v>
      </c>
      <c r="AJ70">
        <v>6.1810772336208402</v>
      </c>
      <c r="AK70">
        <v>1.4503237322100599</v>
      </c>
      <c r="AL70">
        <v>3.1626686280163998</v>
      </c>
      <c r="AM70">
        <v>4.4000000000000004</v>
      </c>
      <c r="AN70" s="129">
        <v>0.67</v>
      </c>
      <c r="AO70">
        <v>59</v>
      </c>
      <c r="AP70">
        <v>9.0154211150652405E-2</v>
      </c>
      <c r="AQ70">
        <v>13.73</v>
      </c>
      <c r="AR70">
        <v>4.3766990101420804</v>
      </c>
      <c r="AS70">
        <v>-388151.78</v>
      </c>
      <c r="AT70">
        <v>0.67080172025241303</v>
      </c>
      <c r="AU70">
        <v>26908551.84</v>
      </c>
    </row>
    <row r="71" spans="1:47" ht="15" x14ac:dyDescent="0.25">
      <c r="A71" t="s">
        <v>1572</v>
      </c>
      <c r="B71" t="s">
        <v>454</v>
      </c>
      <c r="C71" t="s">
        <v>131</v>
      </c>
      <c r="D71" t="s">
        <v>945</v>
      </c>
      <c r="E71">
        <v>95.551000000000002</v>
      </c>
      <c r="F71" t="s">
        <v>1037</v>
      </c>
      <c r="G71" s="129">
        <v>-5508477</v>
      </c>
      <c r="H71">
        <v>0.25879731429239899</v>
      </c>
      <c r="I71">
        <v>-5639482</v>
      </c>
      <c r="J71">
        <v>0</v>
      </c>
      <c r="K71">
        <v>0.59532154840974005</v>
      </c>
      <c r="L71" s="130">
        <v>566826.4192</v>
      </c>
      <c r="M71" s="129">
        <v>40486</v>
      </c>
      <c r="N71">
        <v>29</v>
      </c>
      <c r="O71">
        <v>31.219035999999999</v>
      </c>
      <c r="P71">
        <v>28.265284000000001</v>
      </c>
      <c r="Q71">
        <v>-51.125844000000001</v>
      </c>
      <c r="R71">
        <v>22660.1</v>
      </c>
      <c r="S71">
        <v>626.05969200000004</v>
      </c>
      <c r="T71">
        <v>757.92702860093095</v>
      </c>
      <c r="U71">
        <v>0.49080474102779298</v>
      </c>
      <c r="V71">
        <v>0.16143591943625701</v>
      </c>
      <c r="W71">
        <v>0</v>
      </c>
      <c r="X71">
        <v>18717.599999999999</v>
      </c>
      <c r="Y71">
        <v>58.1</v>
      </c>
      <c r="Z71">
        <v>69545.629604130794</v>
      </c>
      <c r="AA71">
        <v>13.533333333333299</v>
      </c>
      <c r="AB71">
        <v>10.7755540791738</v>
      </c>
      <c r="AC71">
        <v>11</v>
      </c>
      <c r="AD71">
        <v>56.914517454545503</v>
      </c>
      <c r="AE71">
        <v>0.245</v>
      </c>
      <c r="AF71">
        <v>9.63064650320547E-2</v>
      </c>
      <c r="AG71">
        <v>0.21524026174237201</v>
      </c>
      <c r="AH71">
        <v>0.313176596713031</v>
      </c>
      <c r="AI71">
        <v>253.293738642417</v>
      </c>
      <c r="AJ71">
        <v>9.32551744578344</v>
      </c>
      <c r="AK71">
        <v>1.29253410015324</v>
      </c>
      <c r="AL71">
        <v>3.3494595054768301</v>
      </c>
      <c r="AM71">
        <v>0.5</v>
      </c>
      <c r="AN71" s="129">
        <v>1.33</v>
      </c>
      <c r="AO71">
        <v>133</v>
      </c>
      <c r="AP71">
        <v>3.9370078740157501E-2</v>
      </c>
      <c r="AQ71">
        <v>2.81</v>
      </c>
      <c r="AR71">
        <v>6.0670034945040996</v>
      </c>
      <c r="AS71">
        <v>-125533.21</v>
      </c>
      <c r="AT71">
        <v>0.53519035867127995</v>
      </c>
      <c r="AU71">
        <v>14186574.15</v>
      </c>
    </row>
    <row r="72" spans="1:47" ht="15" x14ac:dyDescent="0.25">
      <c r="A72" t="s">
        <v>1573</v>
      </c>
      <c r="B72" t="s">
        <v>403</v>
      </c>
      <c r="C72" t="s">
        <v>103</v>
      </c>
      <c r="D72" t="s">
        <v>949</v>
      </c>
      <c r="E72">
        <v>82.022000000000006</v>
      </c>
      <c r="F72" t="s">
        <v>1038</v>
      </c>
      <c r="G72" s="129">
        <v>-14598806</v>
      </c>
      <c r="H72">
        <v>0.36204177714070401</v>
      </c>
      <c r="I72">
        <v>-14251443</v>
      </c>
      <c r="J72">
        <v>0</v>
      </c>
      <c r="K72">
        <v>0.66886751940092204</v>
      </c>
      <c r="L72" s="130">
        <v>236404.36410000001</v>
      </c>
      <c r="M72" s="129">
        <v>37650</v>
      </c>
      <c r="N72">
        <v>77</v>
      </c>
      <c r="O72">
        <v>45.946618999999998</v>
      </c>
      <c r="P72">
        <v>38.781429000000003</v>
      </c>
      <c r="Q72">
        <v>299.14286800000002</v>
      </c>
      <c r="R72">
        <v>13967.9</v>
      </c>
      <c r="S72">
        <v>1615.8776250000001</v>
      </c>
      <c r="T72">
        <v>2174.2941819513298</v>
      </c>
      <c r="U72">
        <v>0.99990331631703799</v>
      </c>
      <c r="V72">
        <v>0.16182788594526101</v>
      </c>
      <c r="W72">
        <v>8.7561290416407599E-3</v>
      </c>
      <c r="X72">
        <v>10380.6</v>
      </c>
      <c r="Y72">
        <v>103.51</v>
      </c>
      <c r="Z72">
        <v>65885.3055743406</v>
      </c>
      <c r="AA72">
        <v>16.1666666666667</v>
      </c>
      <c r="AB72">
        <v>15.610835909574</v>
      </c>
      <c r="AC72">
        <v>9</v>
      </c>
      <c r="AD72">
        <v>179.54195833333301</v>
      </c>
      <c r="AE72">
        <v>0.39810000000000001</v>
      </c>
      <c r="AF72">
        <v>0.120296372259458</v>
      </c>
      <c r="AG72">
        <v>0.15755905741603299</v>
      </c>
      <c r="AH72">
        <v>0.28159527196978601</v>
      </c>
      <c r="AI72">
        <v>199.71190578246899</v>
      </c>
      <c r="AJ72">
        <v>6.4366404511790796</v>
      </c>
      <c r="AK72">
        <v>1.25099628149112</v>
      </c>
      <c r="AL72">
        <v>4.0962250007746901</v>
      </c>
      <c r="AM72">
        <v>1.9</v>
      </c>
      <c r="AN72" s="129">
        <v>0.98</v>
      </c>
      <c r="AO72">
        <v>70</v>
      </c>
      <c r="AP72">
        <v>1.2706480304955499E-2</v>
      </c>
      <c r="AQ72">
        <v>10.87</v>
      </c>
      <c r="AR72">
        <v>3.79959913498667</v>
      </c>
      <c r="AS72">
        <v>-231152.31</v>
      </c>
      <c r="AT72">
        <v>0.64438323071924697</v>
      </c>
      <c r="AU72">
        <v>22570372.390000001</v>
      </c>
    </row>
    <row r="73" spans="1:47" ht="15" x14ac:dyDescent="0.25">
      <c r="A73" t="s">
        <v>1574</v>
      </c>
      <c r="B73" t="s">
        <v>543</v>
      </c>
      <c r="C73" t="s">
        <v>294</v>
      </c>
      <c r="D73" t="s">
        <v>947</v>
      </c>
      <c r="E73">
        <v>75.603999999999999</v>
      </c>
      <c r="F73" t="s">
        <v>1039</v>
      </c>
      <c r="G73" s="129">
        <v>-432459</v>
      </c>
      <c r="H73">
        <v>0.57635207217909401</v>
      </c>
      <c r="I73">
        <v>-1545185</v>
      </c>
      <c r="J73">
        <v>9.5334009155117697E-3</v>
      </c>
      <c r="K73">
        <v>0.703681666370787</v>
      </c>
      <c r="L73" s="130">
        <v>382022.924</v>
      </c>
      <c r="M73" s="129">
        <v>39350.5</v>
      </c>
      <c r="N73">
        <v>73</v>
      </c>
      <c r="O73">
        <v>36.120778999999999</v>
      </c>
      <c r="P73">
        <v>59.057143000000003</v>
      </c>
      <c r="Q73">
        <v>-288.29763400000002</v>
      </c>
      <c r="R73">
        <v>20241.400000000001</v>
      </c>
      <c r="S73">
        <v>1348.064848</v>
      </c>
      <c r="T73">
        <v>1907.1976236944299</v>
      </c>
      <c r="U73">
        <v>0.98614087369185699</v>
      </c>
      <c r="V73">
        <v>0.22213361726942699</v>
      </c>
      <c r="W73">
        <v>0</v>
      </c>
      <c r="X73">
        <v>14307.2</v>
      </c>
      <c r="Y73">
        <v>124.27</v>
      </c>
      <c r="Z73">
        <v>56442.713446527698</v>
      </c>
      <c r="AA73">
        <v>14</v>
      </c>
      <c r="AB73">
        <v>10.8478703468255</v>
      </c>
      <c r="AC73">
        <v>17</v>
      </c>
      <c r="AD73">
        <v>79.297932235294098</v>
      </c>
      <c r="AE73">
        <v>0.4249</v>
      </c>
      <c r="AF73">
        <v>9.0435532179991104E-2</v>
      </c>
      <c r="AG73">
        <v>0.252062036125482</v>
      </c>
      <c r="AH73">
        <v>0.345319891191741</v>
      </c>
      <c r="AI73">
        <v>249.93308037062599</v>
      </c>
      <c r="AJ73">
        <v>11.2817214462523</v>
      </c>
      <c r="AK73">
        <v>1.23381190528484</v>
      </c>
      <c r="AL73">
        <v>4.3830975347702497</v>
      </c>
      <c r="AM73">
        <v>0</v>
      </c>
      <c r="AN73" s="129">
        <v>1.34</v>
      </c>
      <c r="AO73">
        <v>128</v>
      </c>
      <c r="AP73">
        <v>1.4908256880733901E-2</v>
      </c>
      <c r="AQ73">
        <v>6.78</v>
      </c>
      <c r="AR73">
        <v>5.2402440815089202</v>
      </c>
      <c r="AS73">
        <v>-194313.18</v>
      </c>
      <c r="AT73">
        <v>0.54312009707645104</v>
      </c>
      <c r="AU73">
        <v>27286720.469999999</v>
      </c>
    </row>
    <row r="74" spans="1:47" ht="15" x14ac:dyDescent="0.25">
      <c r="A74" t="s">
        <v>1575</v>
      </c>
      <c r="B74" t="s">
        <v>599</v>
      </c>
      <c r="C74" t="s">
        <v>127</v>
      </c>
      <c r="D74" t="s">
        <v>946</v>
      </c>
      <c r="E74">
        <v>95.061999999999998</v>
      </c>
      <c r="F74" t="s">
        <v>1040</v>
      </c>
      <c r="G74" s="129">
        <v>-26658744</v>
      </c>
      <c r="H74">
        <v>0.19461932051015801</v>
      </c>
      <c r="I74">
        <v>-26956391</v>
      </c>
      <c r="J74">
        <v>0</v>
      </c>
      <c r="K74">
        <v>0.671020577825029</v>
      </c>
      <c r="L74" s="130">
        <v>397844.9437</v>
      </c>
      <c r="M74" s="129">
        <v>50867.5</v>
      </c>
      <c r="N74">
        <v>138</v>
      </c>
      <c r="O74">
        <v>36.511690000000002</v>
      </c>
      <c r="P74">
        <v>124.05591699999999</v>
      </c>
      <c r="Q74">
        <v>105.147175</v>
      </c>
      <c r="R74">
        <v>13690.1</v>
      </c>
      <c r="S74">
        <v>1991.3487259999999</v>
      </c>
      <c r="T74">
        <v>2299.1800335088401</v>
      </c>
      <c r="U74">
        <v>0.22772467327252099</v>
      </c>
      <c r="V74">
        <v>0.125064331901453</v>
      </c>
      <c r="W74">
        <v>2.86925184192977E-3</v>
      </c>
      <c r="X74">
        <v>11857.2</v>
      </c>
      <c r="Y74">
        <v>123.54</v>
      </c>
      <c r="Z74">
        <v>74332.815768172295</v>
      </c>
      <c r="AA74">
        <v>15.8904109589041</v>
      </c>
      <c r="AB74">
        <v>16.119060433867599</v>
      </c>
      <c r="AC74">
        <v>14.63</v>
      </c>
      <c r="AD74">
        <v>136.114061927546</v>
      </c>
      <c r="AE74">
        <v>0.1837</v>
      </c>
      <c r="AF74">
        <v>0.102535323880052</v>
      </c>
      <c r="AG74">
        <v>0.178803635208516</v>
      </c>
      <c r="AH74">
        <v>0.28279971676573301</v>
      </c>
      <c r="AI74">
        <v>176.85149537188599</v>
      </c>
      <c r="AJ74">
        <v>6.72639711164683</v>
      </c>
      <c r="AK74">
        <v>1.3338149432239299</v>
      </c>
      <c r="AL74">
        <v>3.4317808293083201</v>
      </c>
      <c r="AM74">
        <v>1</v>
      </c>
      <c r="AN74" s="129">
        <v>1.65</v>
      </c>
      <c r="AO74">
        <v>71</v>
      </c>
      <c r="AP74">
        <v>7.2933549432739097E-3</v>
      </c>
      <c r="AQ74">
        <v>17.309999999999999</v>
      </c>
      <c r="AR74">
        <v>5.0048654209498196</v>
      </c>
      <c r="AS74">
        <v>-59660.309999999903</v>
      </c>
      <c r="AT74">
        <v>0.28739873817114198</v>
      </c>
      <c r="AU74">
        <v>27261728.690000001</v>
      </c>
    </row>
    <row r="75" spans="1:47" ht="15" x14ac:dyDescent="0.25">
      <c r="A75" t="s">
        <v>1576</v>
      </c>
      <c r="B75" t="s">
        <v>472</v>
      </c>
      <c r="C75" t="s">
        <v>161</v>
      </c>
      <c r="D75" t="s">
        <v>948</v>
      </c>
      <c r="E75">
        <v>94.4</v>
      </c>
      <c r="F75" t="s">
        <v>1041</v>
      </c>
      <c r="G75" s="129">
        <v>-465730</v>
      </c>
      <c r="H75">
        <v>0.33904097632736002</v>
      </c>
      <c r="I75">
        <v>-1004845</v>
      </c>
      <c r="J75">
        <v>0</v>
      </c>
      <c r="K75">
        <v>0.66178102626044799</v>
      </c>
      <c r="L75" s="130">
        <v>478391.03899999999</v>
      </c>
      <c r="M75" s="129">
        <v>57791</v>
      </c>
      <c r="N75">
        <v>224</v>
      </c>
      <c r="O75">
        <v>78.851512</v>
      </c>
      <c r="P75">
        <v>224.66684599999999</v>
      </c>
      <c r="Q75">
        <v>-57.015107</v>
      </c>
      <c r="R75">
        <v>17861.2</v>
      </c>
      <c r="S75">
        <v>2242.4478600000002</v>
      </c>
      <c r="T75">
        <v>2732.9448207696501</v>
      </c>
      <c r="U75">
        <v>0.22896475193853599</v>
      </c>
      <c r="V75">
        <v>0.14584244736909999</v>
      </c>
      <c r="W75">
        <v>1.0364019344467601E-2</v>
      </c>
      <c r="X75">
        <v>14655.5</v>
      </c>
      <c r="Y75">
        <v>152.02000000000001</v>
      </c>
      <c r="Z75">
        <v>75631.381397184596</v>
      </c>
      <c r="AA75">
        <v>14.525316455696199</v>
      </c>
      <c r="AB75">
        <v>14.751005525588701</v>
      </c>
      <c r="AC75">
        <v>19</v>
      </c>
      <c r="AD75">
        <v>118.023571578947</v>
      </c>
      <c r="AE75">
        <v>0.245</v>
      </c>
      <c r="AF75">
        <v>0.10875471308113201</v>
      </c>
      <c r="AG75">
        <v>0.175144715145992</v>
      </c>
      <c r="AH75">
        <v>0.28692498636409802</v>
      </c>
      <c r="AI75">
        <v>158.65028852889401</v>
      </c>
      <c r="AJ75">
        <v>9.3500886540272408</v>
      </c>
      <c r="AK75">
        <v>1.5259170519865599</v>
      </c>
      <c r="AL75">
        <v>4.3148942138771398</v>
      </c>
      <c r="AM75">
        <v>1.5</v>
      </c>
      <c r="AN75" s="129">
        <v>1.5</v>
      </c>
      <c r="AO75">
        <v>206</v>
      </c>
      <c r="AP75">
        <v>6.4363143631436304E-2</v>
      </c>
      <c r="AQ75">
        <v>6.62</v>
      </c>
      <c r="AR75">
        <v>5.4869274766815996</v>
      </c>
      <c r="AS75">
        <v>-191368.27</v>
      </c>
      <c r="AT75">
        <v>0.51068200880165704</v>
      </c>
      <c r="AU75">
        <v>40052743.5</v>
      </c>
    </row>
    <row r="76" spans="1:47" ht="15" x14ac:dyDescent="0.25">
      <c r="A76" t="s">
        <v>1577</v>
      </c>
      <c r="B76" t="s">
        <v>130</v>
      </c>
      <c r="C76" t="s">
        <v>131</v>
      </c>
      <c r="D76" t="s">
        <v>945</v>
      </c>
      <c r="E76">
        <v>73.155000000000001</v>
      </c>
      <c r="F76" t="s">
        <v>1042</v>
      </c>
      <c r="G76" s="129">
        <v>-6607163</v>
      </c>
      <c r="H76">
        <v>0.42975177047879198</v>
      </c>
      <c r="I76">
        <v>-6443592</v>
      </c>
      <c r="J76">
        <v>0</v>
      </c>
      <c r="K76">
        <v>0.75513680907446701</v>
      </c>
      <c r="L76" s="130">
        <v>99507.919099999999</v>
      </c>
      <c r="M76" s="129">
        <v>33843</v>
      </c>
      <c r="N76">
        <v>55</v>
      </c>
      <c r="O76">
        <v>109.773753</v>
      </c>
      <c r="P76">
        <v>28.13</v>
      </c>
      <c r="Q76">
        <v>-284.78751899999997</v>
      </c>
      <c r="R76">
        <v>17980.3</v>
      </c>
      <c r="S76">
        <v>1003.947716</v>
      </c>
      <c r="T76">
        <v>1433.9668393542199</v>
      </c>
      <c r="U76">
        <v>0.71093864782928695</v>
      </c>
      <c r="V76">
        <v>0.21844929562919699</v>
      </c>
      <c r="W76">
        <v>4.9526619731397603E-3</v>
      </c>
      <c r="X76">
        <v>12588.3</v>
      </c>
      <c r="Y76">
        <v>78.069999999999993</v>
      </c>
      <c r="Z76">
        <v>63341.175995901103</v>
      </c>
      <c r="AA76">
        <v>14.822784810126601</v>
      </c>
      <c r="AB76">
        <v>12.859583911873999</v>
      </c>
      <c r="AC76">
        <v>14.48</v>
      </c>
      <c r="AD76">
        <v>69.333405801105002</v>
      </c>
      <c r="AE76">
        <v>0.27939999999999998</v>
      </c>
      <c r="AF76">
        <v>0.135704655673173</v>
      </c>
      <c r="AG76">
        <v>0.194290898818025</v>
      </c>
      <c r="AH76">
        <v>0.33594534841570101</v>
      </c>
      <c r="AI76">
        <v>278.21269529139499</v>
      </c>
      <c r="AJ76">
        <v>7.4431633197403597</v>
      </c>
      <c r="AK76">
        <v>1.1759217503070101</v>
      </c>
      <c r="AL76">
        <v>2.6109529878880502</v>
      </c>
      <c r="AM76">
        <v>1</v>
      </c>
      <c r="AN76" s="129">
        <v>1.01</v>
      </c>
      <c r="AO76">
        <v>6</v>
      </c>
      <c r="AP76">
        <v>0</v>
      </c>
      <c r="AQ76">
        <v>71</v>
      </c>
      <c r="AR76">
        <v>4.4128016907838701</v>
      </c>
      <c r="AS76">
        <v>-2711.0500000000502</v>
      </c>
      <c r="AT76">
        <v>0.67848818799112298</v>
      </c>
      <c r="AU76">
        <v>18051235.140000001</v>
      </c>
    </row>
    <row r="77" spans="1:47" ht="15" x14ac:dyDescent="0.25">
      <c r="A77" t="s">
        <v>1578</v>
      </c>
      <c r="B77" t="s">
        <v>343</v>
      </c>
      <c r="C77" t="s">
        <v>344</v>
      </c>
      <c r="D77" t="s">
        <v>947</v>
      </c>
      <c r="E77">
        <v>73.847999999999999</v>
      </c>
      <c r="F77" t="s">
        <v>1043</v>
      </c>
      <c r="G77" s="129">
        <v>-522489</v>
      </c>
      <c r="H77">
        <v>0.30802657819288698</v>
      </c>
      <c r="I77">
        <v>-780499</v>
      </c>
      <c r="J77">
        <v>2.9786046281794199E-2</v>
      </c>
      <c r="K77">
        <v>0.72647065010131595</v>
      </c>
      <c r="L77" s="130">
        <v>227795.72390000001</v>
      </c>
      <c r="M77" s="129">
        <v>36824</v>
      </c>
      <c r="N77">
        <v>55</v>
      </c>
      <c r="O77">
        <v>27.828958</v>
      </c>
      <c r="P77">
        <v>0.46428599999999998</v>
      </c>
      <c r="Q77">
        <v>-61.345543999999997</v>
      </c>
      <c r="R77">
        <v>19767.3</v>
      </c>
      <c r="S77">
        <v>744.84017300000005</v>
      </c>
      <c r="T77">
        <v>1024.5561757348</v>
      </c>
      <c r="U77">
        <v>0.99047112621300604</v>
      </c>
      <c r="V77">
        <v>0.18373510312795699</v>
      </c>
      <c r="W77">
        <v>0</v>
      </c>
      <c r="X77">
        <v>14370.6</v>
      </c>
      <c r="Y77">
        <v>65</v>
      </c>
      <c r="Z77">
        <v>59853.307692307702</v>
      </c>
      <c r="AA77">
        <v>13.283582089552199</v>
      </c>
      <c r="AB77">
        <v>11.459079584615401</v>
      </c>
      <c r="AC77">
        <v>14.5</v>
      </c>
      <c r="AD77">
        <v>51.368287793103399</v>
      </c>
      <c r="AE77">
        <v>0.4249</v>
      </c>
      <c r="AF77">
        <v>9.9348872776613903E-2</v>
      </c>
      <c r="AG77">
        <v>0.26434246783548598</v>
      </c>
      <c r="AH77">
        <v>0.368151902208597</v>
      </c>
      <c r="AI77">
        <v>236.270822089506</v>
      </c>
      <c r="AJ77">
        <v>5.7858343940358203</v>
      </c>
      <c r="AK77">
        <v>0.82630528911719203</v>
      </c>
      <c r="AL77">
        <v>3.8161478884443998</v>
      </c>
      <c r="AM77">
        <v>0</v>
      </c>
      <c r="AN77" s="129">
        <v>1.27</v>
      </c>
      <c r="AO77">
        <v>157</v>
      </c>
      <c r="AP77">
        <v>2.6178010471204199E-3</v>
      </c>
      <c r="AQ77">
        <v>2.4</v>
      </c>
      <c r="AR77">
        <v>5.21438873912681</v>
      </c>
      <c r="AS77">
        <v>-213704.82</v>
      </c>
      <c r="AT77">
        <v>0.61166738980987301</v>
      </c>
      <c r="AU77">
        <v>14723510.76</v>
      </c>
    </row>
    <row r="78" spans="1:47" ht="15" x14ac:dyDescent="0.25">
      <c r="A78" t="s">
        <v>1579</v>
      </c>
      <c r="B78" t="s">
        <v>132</v>
      </c>
      <c r="C78" t="s">
        <v>133</v>
      </c>
      <c r="D78" t="s">
        <v>947</v>
      </c>
      <c r="E78">
        <v>69.650000000000006</v>
      </c>
      <c r="F78" t="s">
        <v>1044</v>
      </c>
      <c r="G78" s="129">
        <v>465997</v>
      </c>
      <c r="H78">
        <v>0.48627685876944099</v>
      </c>
      <c r="I78">
        <v>-226923</v>
      </c>
      <c r="J78">
        <v>0</v>
      </c>
      <c r="K78">
        <v>0.76619229591893301</v>
      </c>
      <c r="L78" s="130">
        <v>157124.671</v>
      </c>
      <c r="M78" s="129">
        <v>33753</v>
      </c>
      <c r="N78">
        <v>91</v>
      </c>
      <c r="O78">
        <v>65.964355999999995</v>
      </c>
      <c r="P78">
        <v>37.017609</v>
      </c>
      <c r="Q78">
        <v>-190.573374</v>
      </c>
      <c r="R78">
        <v>15678.8</v>
      </c>
      <c r="S78">
        <v>1790.3060889999999</v>
      </c>
      <c r="T78">
        <v>2568.77516212205</v>
      </c>
      <c r="U78">
        <v>0.99858813863420903</v>
      </c>
      <c r="V78">
        <v>0.21965938082669401</v>
      </c>
      <c r="W78">
        <v>7.7438908827841199E-3</v>
      </c>
      <c r="X78">
        <v>10927.3</v>
      </c>
      <c r="Y78">
        <v>131.88999999999999</v>
      </c>
      <c r="Z78">
        <v>57153.242853893396</v>
      </c>
      <c r="AA78">
        <v>13.3851851851852</v>
      </c>
      <c r="AB78">
        <v>13.5742367806505</v>
      </c>
      <c r="AC78">
        <v>11.54</v>
      </c>
      <c r="AD78">
        <v>155.13917582322401</v>
      </c>
      <c r="AE78">
        <v>0.3483</v>
      </c>
      <c r="AF78">
        <v>0.10331102498855101</v>
      </c>
      <c r="AG78">
        <v>0.194472580199053</v>
      </c>
      <c r="AH78">
        <v>0.300435804586765</v>
      </c>
      <c r="AI78">
        <v>235.43236689511099</v>
      </c>
      <c r="AJ78">
        <v>6.93375483990358</v>
      </c>
      <c r="AK78">
        <v>1.7043473722170599</v>
      </c>
      <c r="AL78">
        <v>3.8254197904606499</v>
      </c>
      <c r="AM78">
        <v>4.4000000000000004</v>
      </c>
      <c r="AN78" s="129">
        <v>1.23</v>
      </c>
      <c r="AO78">
        <v>77</v>
      </c>
      <c r="AP78">
        <v>2.6499302649930299E-2</v>
      </c>
      <c r="AQ78">
        <v>9.19</v>
      </c>
      <c r="AR78">
        <v>3.8559111990743999</v>
      </c>
      <c r="AS78">
        <v>83553.210000000196</v>
      </c>
      <c r="AT78">
        <v>0.60654122282016398</v>
      </c>
      <c r="AU78">
        <v>28069851.600000001</v>
      </c>
    </row>
    <row r="79" spans="1:47" ht="15" x14ac:dyDescent="0.25">
      <c r="A79" t="s">
        <v>1580</v>
      </c>
      <c r="B79" t="s">
        <v>134</v>
      </c>
      <c r="C79" t="s">
        <v>135</v>
      </c>
      <c r="D79" t="s">
        <v>945</v>
      </c>
      <c r="E79">
        <v>70.578000000000003</v>
      </c>
      <c r="F79" t="s">
        <v>1045</v>
      </c>
      <c r="G79" s="129">
        <v>-2715263</v>
      </c>
      <c r="H79">
        <v>0.21747448575138201</v>
      </c>
      <c r="I79">
        <v>-2512492</v>
      </c>
      <c r="J79">
        <v>2.8379699879124698E-3</v>
      </c>
      <c r="K79">
        <v>0.75328374795528796</v>
      </c>
      <c r="L79" s="130">
        <v>80850.043000000005</v>
      </c>
      <c r="M79" s="129">
        <v>29327</v>
      </c>
      <c r="N79">
        <v>11</v>
      </c>
      <c r="O79">
        <v>74.404320999999996</v>
      </c>
      <c r="P79">
        <v>75</v>
      </c>
      <c r="Q79">
        <v>-89.333433999999997</v>
      </c>
      <c r="R79">
        <v>19762.099999999999</v>
      </c>
      <c r="S79">
        <v>1032.9556399999999</v>
      </c>
      <c r="T79">
        <v>1436.57126883147</v>
      </c>
      <c r="U79">
        <v>0.98808610309732203</v>
      </c>
      <c r="V79">
        <v>0.18509910261005999</v>
      </c>
      <c r="W79">
        <v>0.115280444182482</v>
      </c>
      <c r="X79">
        <v>14209.8</v>
      </c>
      <c r="Y79">
        <v>93.1</v>
      </c>
      <c r="Z79">
        <v>52227.0440386681</v>
      </c>
      <c r="AA79">
        <v>16.1958762886598</v>
      </c>
      <c r="AB79">
        <v>11.0951196562836</v>
      </c>
      <c r="AC79">
        <v>13.75</v>
      </c>
      <c r="AD79">
        <v>75.124046545454505</v>
      </c>
      <c r="AE79">
        <v>0.42109999999999997</v>
      </c>
      <c r="AF79">
        <v>0.127695612953143</v>
      </c>
      <c r="AG79">
        <v>0.145097816984816</v>
      </c>
      <c r="AH79">
        <v>0.27569150915340201</v>
      </c>
      <c r="AI79">
        <v>268.16253212964699</v>
      </c>
      <c r="AJ79">
        <v>11.908576534295999</v>
      </c>
      <c r="AK79">
        <v>2.7379348736462101</v>
      </c>
      <c r="AL79">
        <v>5.5784371480144399</v>
      </c>
      <c r="AM79">
        <v>0</v>
      </c>
      <c r="AN79" s="129">
        <v>0.92</v>
      </c>
      <c r="AO79">
        <v>4</v>
      </c>
      <c r="AP79">
        <v>8.6486486486486505E-2</v>
      </c>
      <c r="AQ79">
        <v>124.5</v>
      </c>
      <c r="AR79">
        <v>4.4808103562925004</v>
      </c>
      <c r="AS79">
        <v>-115338.62</v>
      </c>
      <c r="AT79">
        <v>0.70480062220075401</v>
      </c>
      <c r="AU79">
        <v>20413347.390000001</v>
      </c>
    </row>
    <row r="80" spans="1:47" ht="15" x14ac:dyDescent="0.25">
      <c r="A80" t="s">
        <v>1581</v>
      </c>
      <c r="B80" t="s">
        <v>486</v>
      </c>
      <c r="C80" t="s">
        <v>121</v>
      </c>
      <c r="D80" t="s">
        <v>949</v>
      </c>
      <c r="E80">
        <v>86.2</v>
      </c>
      <c r="F80" t="s">
        <v>1046</v>
      </c>
      <c r="G80" s="129">
        <v>1113020</v>
      </c>
      <c r="H80">
        <v>0.63533834298524905</v>
      </c>
      <c r="I80">
        <v>1113020</v>
      </c>
      <c r="J80">
        <v>0</v>
      </c>
      <c r="K80">
        <v>0.72695626576972505</v>
      </c>
      <c r="L80" s="130">
        <v>225009.6085</v>
      </c>
      <c r="M80" s="129">
        <v>50766</v>
      </c>
      <c r="N80">
        <v>105</v>
      </c>
      <c r="O80">
        <v>153.27224200000001</v>
      </c>
      <c r="P80">
        <v>167.21619200000001</v>
      </c>
      <c r="Q80">
        <v>24.129093000000001</v>
      </c>
      <c r="R80">
        <v>16154.2</v>
      </c>
      <c r="S80">
        <v>3723.63904</v>
      </c>
      <c r="T80">
        <v>5411.7346620482203</v>
      </c>
      <c r="U80">
        <v>1</v>
      </c>
      <c r="V80">
        <v>0.18314565259257801</v>
      </c>
      <c r="W80">
        <v>8.3186787621605807E-2</v>
      </c>
      <c r="X80">
        <v>11115.1</v>
      </c>
      <c r="Y80">
        <v>285.97000000000003</v>
      </c>
      <c r="Z80">
        <v>71032.499667797296</v>
      </c>
      <c r="AA80">
        <v>12.355704697986599</v>
      </c>
      <c r="AB80">
        <v>13.02108277092</v>
      </c>
      <c r="AC80">
        <v>33</v>
      </c>
      <c r="AD80">
        <v>112.837546666667</v>
      </c>
      <c r="AE80">
        <v>0.245</v>
      </c>
      <c r="AF80">
        <v>0.12639968346191999</v>
      </c>
      <c r="AG80">
        <v>0.13981766704382401</v>
      </c>
      <c r="AH80">
        <v>0.27072325380620998</v>
      </c>
      <c r="AI80">
        <v>163.88672302673001</v>
      </c>
      <c r="AJ80">
        <v>7.2375721296834898</v>
      </c>
      <c r="AK80">
        <v>1.8293203169167001</v>
      </c>
      <c r="AL80">
        <v>0.56277010430066099</v>
      </c>
      <c r="AM80">
        <v>0.5</v>
      </c>
      <c r="AN80" s="129">
        <v>1.1000000000000001</v>
      </c>
      <c r="AO80">
        <v>32</v>
      </c>
      <c r="AP80">
        <v>2.55402750491159E-2</v>
      </c>
      <c r="AQ80">
        <v>72.63</v>
      </c>
      <c r="AR80">
        <v>3.7932556663991099</v>
      </c>
      <c r="AS80">
        <v>-660311.81999999995</v>
      </c>
      <c r="AT80">
        <v>0.63149992588373405</v>
      </c>
      <c r="AU80">
        <v>60152236.340000004</v>
      </c>
    </row>
    <row r="81" spans="1:47" ht="15" x14ac:dyDescent="0.25">
      <c r="A81" t="s">
        <v>1582</v>
      </c>
      <c r="B81" t="s">
        <v>585</v>
      </c>
      <c r="C81" t="s">
        <v>135</v>
      </c>
      <c r="D81" t="s">
        <v>949</v>
      </c>
      <c r="E81">
        <v>104.211</v>
      </c>
      <c r="F81" t="s">
        <v>1047</v>
      </c>
      <c r="G81" s="129">
        <v>-4802626</v>
      </c>
      <c r="H81">
        <v>0.41654833781342498</v>
      </c>
      <c r="I81">
        <v>-4802625</v>
      </c>
      <c r="J81">
        <v>0</v>
      </c>
      <c r="K81">
        <v>0.84321811625552301</v>
      </c>
      <c r="L81" s="130">
        <v>355576.34149999998</v>
      </c>
      <c r="M81" s="129">
        <v>52157.5</v>
      </c>
      <c r="N81">
        <v>56</v>
      </c>
      <c r="O81">
        <v>31.515778999999998</v>
      </c>
      <c r="P81">
        <v>219.42631499999999</v>
      </c>
      <c r="Q81">
        <v>-133.24926099999999</v>
      </c>
      <c r="R81">
        <v>13481.3</v>
      </c>
      <c r="S81">
        <v>2399.2916319999999</v>
      </c>
      <c r="T81">
        <v>2758.1082435379599</v>
      </c>
      <c r="U81">
        <v>0.17876874544111299</v>
      </c>
      <c r="V81">
        <v>0.10864355067279299</v>
      </c>
      <c r="W81">
        <v>5.5435595334081501E-3</v>
      </c>
      <c r="X81">
        <v>11727.4</v>
      </c>
      <c r="Y81">
        <v>162.28</v>
      </c>
      <c r="Z81">
        <v>76941.791533152602</v>
      </c>
      <c r="AA81">
        <v>18.355421686747</v>
      </c>
      <c r="AB81">
        <v>14.7848880453537</v>
      </c>
      <c r="AC81">
        <v>15.25</v>
      </c>
      <c r="AD81">
        <v>157.33059881967199</v>
      </c>
      <c r="AE81">
        <v>0.4173</v>
      </c>
      <c r="AF81">
        <v>0.116152059244267</v>
      </c>
      <c r="AG81">
        <v>0.15697606599313099</v>
      </c>
      <c r="AH81">
        <v>0.27692373821796601</v>
      </c>
      <c r="AI81">
        <v>179.40545211721101</v>
      </c>
      <c r="AJ81">
        <v>5.6130096690409497</v>
      </c>
      <c r="AK81">
        <v>1.3063062962601599</v>
      </c>
      <c r="AL81">
        <v>3.3796805638802501</v>
      </c>
      <c r="AM81">
        <v>1</v>
      </c>
      <c r="AN81" s="129">
        <v>0.76</v>
      </c>
      <c r="AO81">
        <v>30</v>
      </c>
      <c r="AP81">
        <v>7.4210139603232902E-2</v>
      </c>
      <c r="AQ81">
        <v>43.23</v>
      </c>
      <c r="AR81">
        <v>5.3968802281174204</v>
      </c>
      <c r="AS81">
        <v>146660.28</v>
      </c>
      <c r="AT81">
        <v>0.45230479556439002</v>
      </c>
      <c r="AU81">
        <v>32345522</v>
      </c>
    </row>
    <row r="82" spans="1:47" ht="15" x14ac:dyDescent="0.25">
      <c r="A82" t="s">
        <v>1583</v>
      </c>
      <c r="B82" t="s">
        <v>136</v>
      </c>
      <c r="C82" t="s">
        <v>99</v>
      </c>
      <c r="D82" t="s">
        <v>945</v>
      </c>
      <c r="E82">
        <v>58.533999999999999</v>
      </c>
      <c r="F82" t="s">
        <v>1048</v>
      </c>
      <c r="G82" s="129">
        <v>-9318162</v>
      </c>
      <c r="H82">
        <v>0.263139148696869</v>
      </c>
      <c r="I82">
        <v>-8479584</v>
      </c>
      <c r="J82">
        <v>0</v>
      </c>
      <c r="K82">
        <v>0.82684652768250899</v>
      </c>
      <c r="L82" s="130">
        <v>73609.425399999993</v>
      </c>
      <c r="M82" s="129">
        <v>27504</v>
      </c>
      <c r="N82">
        <v>233</v>
      </c>
      <c r="O82">
        <v>1428.0700629999999</v>
      </c>
      <c r="P82">
        <v>1222.971188</v>
      </c>
      <c r="Q82">
        <v>-310.64882799999998</v>
      </c>
      <c r="R82">
        <v>21314.9</v>
      </c>
      <c r="S82">
        <v>7351.8675869999997</v>
      </c>
      <c r="T82">
        <v>10258.3913396565</v>
      </c>
      <c r="U82">
        <v>1</v>
      </c>
      <c r="V82">
        <v>0.167978751165721</v>
      </c>
      <c r="W82">
        <v>7.0768006066918895E-2</v>
      </c>
      <c r="X82">
        <v>15275.7</v>
      </c>
      <c r="Y82">
        <v>522.76</v>
      </c>
      <c r="Z82">
        <v>77439.909576096106</v>
      </c>
      <c r="AA82">
        <v>15.6933333333333</v>
      </c>
      <c r="AB82">
        <v>14.063561839084899</v>
      </c>
      <c r="AC82">
        <v>83.9</v>
      </c>
      <c r="AD82">
        <v>87.626550500595897</v>
      </c>
      <c r="AE82">
        <v>0.44400000000000001</v>
      </c>
      <c r="AF82">
        <v>0.125823757279037</v>
      </c>
      <c r="AG82">
        <v>0.17535487740045699</v>
      </c>
      <c r="AH82">
        <v>0.30771084841087099</v>
      </c>
      <c r="AI82">
        <v>249.04828308355701</v>
      </c>
      <c r="AJ82">
        <v>8.2696001190625701</v>
      </c>
      <c r="AK82">
        <v>1.4704220604379099</v>
      </c>
      <c r="AL82">
        <v>5.3836904100012601</v>
      </c>
      <c r="AM82">
        <v>2.5</v>
      </c>
      <c r="AN82" s="129">
        <v>0.95</v>
      </c>
      <c r="AO82">
        <v>17</v>
      </c>
      <c r="AP82">
        <v>0.25479048220678002</v>
      </c>
      <c r="AQ82">
        <v>261.82</v>
      </c>
      <c r="AR82">
        <v>4.5204947129128099</v>
      </c>
      <c r="AS82">
        <v>-1298230.23</v>
      </c>
      <c r="AT82">
        <v>0.67922046062401298</v>
      </c>
      <c r="AU82">
        <v>156704298.44</v>
      </c>
    </row>
    <row r="83" spans="1:47" ht="15" x14ac:dyDescent="0.25">
      <c r="A83" t="s">
        <v>1584</v>
      </c>
      <c r="B83" t="s">
        <v>706</v>
      </c>
      <c r="C83" t="s">
        <v>99</v>
      </c>
      <c r="D83" t="s">
        <v>949</v>
      </c>
      <c r="E83">
        <v>81.763999999999996</v>
      </c>
      <c r="F83" t="s">
        <v>1049</v>
      </c>
      <c r="G83" s="129">
        <v>-6796403</v>
      </c>
      <c r="H83">
        <v>0.25563672380640601</v>
      </c>
      <c r="I83">
        <v>-7215077</v>
      </c>
      <c r="J83">
        <v>1.25446416601151E-2</v>
      </c>
      <c r="K83">
        <v>0.73997659380463998</v>
      </c>
      <c r="L83" s="130">
        <v>278286.7268</v>
      </c>
      <c r="M83" s="129">
        <v>36967</v>
      </c>
      <c r="N83">
        <v>92</v>
      </c>
      <c r="O83">
        <v>52.977510000000002</v>
      </c>
      <c r="P83">
        <v>40.01</v>
      </c>
      <c r="Q83">
        <v>-35.565593</v>
      </c>
      <c r="R83">
        <v>17868.599999999999</v>
      </c>
      <c r="S83">
        <v>1764.319716</v>
      </c>
      <c r="T83">
        <v>2411.35751503147</v>
      </c>
      <c r="U83">
        <v>1</v>
      </c>
      <c r="V83">
        <v>0.16516245630392301</v>
      </c>
      <c r="W83">
        <v>3.6139096231694598E-3</v>
      </c>
      <c r="X83">
        <v>13073.9</v>
      </c>
      <c r="Y83">
        <v>129.80000000000001</v>
      </c>
      <c r="Z83">
        <v>79824.936825886005</v>
      </c>
      <c r="AA83">
        <v>16.671641791044799</v>
      </c>
      <c r="AB83">
        <v>13.5926018181818</v>
      </c>
      <c r="AC83">
        <v>17</v>
      </c>
      <c r="AD83">
        <v>103.783512705882</v>
      </c>
      <c r="AE83">
        <v>0.1837</v>
      </c>
      <c r="AF83">
        <v>0.107671826909211</v>
      </c>
      <c r="AG83">
        <v>0.175855957613412</v>
      </c>
      <c r="AH83">
        <v>0.28527282410591398</v>
      </c>
      <c r="AI83">
        <v>203.81793432273801</v>
      </c>
      <c r="AJ83">
        <v>6.5220592324805304</v>
      </c>
      <c r="AK83">
        <v>1.30520942714127</v>
      </c>
      <c r="AL83">
        <v>3.9568198275862101</v>
      </c>
      <c r="AM83">
        <v>1.9</v>
      </c>
      <c r="AN83" s="129">
        <v>0.85</v>
      </c>
      <c r="AO83">
        <v>36</v>
      </c>
      <c r="AP83">
        <v>2.4703557312252999E-2</v>
      </c>
      <c r="AQ83">
        <v>27.17</v>
      </c>
      <c r="AR83">
        <v>3.5503972565450002</v>
      </c>
      <c r="AS83">
        <v>-89665.77</v>
      </c>
      <c r="AT83">
        <v>0.66339072375549701</v>
      </c>
      <c r="AU83">
        <v>31525864.969999999</v>
      </c>
    </row>
    <row r="84" spans="1:47" ht="15" x14ac:dyDescent="0.25">
      <c r="A84" t="s">
        <v>1585</v>
      </c>
      <c r="B84" t="s">
        <v>502</v>
      </c>
      <c r="C84" t="s">
        <v>501</v>
      </c>
      <c r="D84" t="s">
        <v>946</v>
      </c>
      <c r="E84">
        <v>82.334000000000003</v>
      </c>
      <c r="F84" t="s">
        <v>1050</v>
      </c>
      <c r="G84" s="129">
        <v>783829</v>
      </c>
      <c r="H84">
        <v>0.42530889914339498</v>
      </c>
      <c r="I84">
        <v>662800</v>
      </c>
      <c r="J84">
        <v>5.36072067966753E-3</v>
      </c>
      <c r="K84">
        <v>0.63523738621814696</v>
      </c>
      <c r="L84" s="130">
        <v>553895.2243</v>
      </c>
      <c r="M84" s="129">
        <v>24759</v>
      </c>
      <c r="N84">
        <v>98</v>
      </c>
      <c r="O84">
        <v>57.933003999999997</v>
      </c>
      <c r="P84">
        <v>43.279041999999997</v>
      </c>
      <c r="Q84">
        <v>-36.242094000000002</v>
      </c>
      <c r="R84">
        <v>19389.2</v>
      </c>
      <c r="S84">
        <v>680.41309899999999</v>
      </c>
      <c r="T84">
        <v>857.43611457440898</v>
      </c>
      <c r="U84">
        <v>0.46530330833622002</v>
      </c>
      <c r="V84">
        <v>0.16393912486978701</v>
      </c>
      <c r="W84">
        <v>5.1433363131064599E-2</v>
      </c>
      <c r="X84">
        <v>15386.2</v>
      </c>
      <c r="Y84">
        <v>52.74</v>
      </c>
      <c r="Z84">
        <v>59295.642207053497</v>
      </c>
      <c r="AA84">
        <v>12.0689655172414</v>
      </c>
      <c r="AB84">
        <v>12.901272260144101</v>
      </c>
      <c r="AC84">
        <v>10.97</v>
      </c>
      <c r="AD84">
        <v>62.024895077483997</v>
      </c>
      <c r="AE84">
        <v>0.26800000000000002</v>
      </c>
      <c r="AF84">
        <v>0.110962643645883</v>
      </c>
      <c r="AG84">
        <v>0.25657936032767398</v>
      </c>
      <c r="AH84">
        <v>0.36930988475264298</v>
      </c>
      <c r="AI84">
        <v>241.12557539107601</v>
      </c>
      <c r="AJ84">
        <v>7.8092701063602803</v>
      </c>
      <c r="AK84">
        <v>1.8635062322859799</v>
      </c>
      <c r="AL84">
        <v>2.9790358089781499</v>
      </c>
      <c r="AM84">
        <v>1</v>
      </c>
      <c r="AN84" s="129">
        <v>1.59</v>
      </c>
      <c r="AO84">
        <v>79</v>
      </c>
      <c r="AP84">
        <v>5.8232931726907598E-2</v>
      </c>
      <c r="AQ84">
        <v>5.73</v>
      </c>
      <c r="AR84">
        <v>6.3336717062635</v>
      </c>
      <c r="AS84">
        <v>-189323.57</v>
      </c>
      <c r="AT84">
        <v>0.42270072627027899</v>
      </c>
      <c r="AU84">
        <v>13192681.390000001</v>
      </c>
    </row>
    <row r="85" spans="1:47" ht="15" x14ac:dyDescent="0.25">
      <c r="A85" t="s">
        <v>1586</v>
      </c>
      <c r="B85" t="s">
        <v>626</v>
      </c>
      <c r="C85" t="s">
        <v>378</v>
      </c>
      <c r="D85" t="s">
        <v>947</v>
      </c>
      <c r="E85">
        <v>80.260000000000005</v>
      </c>
      <c r="F85" t="s">
        <v>1051</v>
      </c>
      <c r="G85" s="129">
        <v>1061142</v>
      </c>
      <c r="H85">
        <v>0.37813250273346299</v>
      </c>
      <c r="I85">
        <v>1069986</v>
      </c>
      <c r="J85">
        <v>5.6973706892292399E-3</v>
      </c>
      <c r="K85">
        <v>0.65671948143224701</v>
      </c>
      <c r="L85" s="130">
        <v>219398.4687</v>
      </c>
      <c r="M85" s="129">
        <v>42548</v>
      </c>
      <c r="N85">
        <v>78</v>
      </c>
      <c r="O85">
        <v>44.426116</v>
      </c>
      <c r="P85">
        <v>45.942763999999997</v>
      </c>
      <c r="Q85">
        <v>-49.421315</v>
      </c>
      <c r="R85">
        <v>16807.400000000001</v>
      </c>
      <c r="S85">
        <v>915.38816099999997</v>
      </c>
      <c r="T85">
        <v>1305.5532057026901</v>
      </c>
      <c r="U85">
        <v>0.99973505774890603</v>
      </c>
      <c r="V85">
        <v>0.185427893031271</v>
      </c>
      <c r="W85">
        <v>1.69631973206173E-3</v>
      </c>
      <c r="X85">
        <v>11784.5</v>
      </c>
      <c r="Y85">
        <v>70.47</v>
      </c>
      <c r="Z85">
        <v>58349.547041294201</v>
      </c>
      <c r="AA85">
        <v>12.8965517241379</v>
      </c>
      <c r="AB85">
        <v>12.989756790123501</v>
      </c>
      <c r="AC85">
        <v>14.29</v>
      </c>
      <c r="AD85">
        <v>64.057953883834898</v>
      </c>
      <c r="AE85">
        <v>0.26800000000000002</v>
      </c>
      <c r="AF85">
        <v>0.114224329133325</v>
      </c>
      <c r="AG85">
        <v>0.17801096438071401</v>
      </c>
      <c r="AH85">
        <v>0.29546430203039198</v>
      </c>
      <c r="AI85">
        <v>152.50033368084999</v>
      </c>
      <c r="AJ85">
        <v>14.2861709778863</v>
      </c>
      <c r="AK85">
        <v>3.1084093497711298</v>
      </c>
      <c r="AL85">
        <v>6.4148133555878699</v>
      </c>
      <c r="AM85">
        <v>1</v>
      </c>
      <c r="AN85" s="129">
        <v>1.72</v>
      </c>
      <c r="AO85">
        <v>71</v>
      </c>
      <c r="AP85">
        <v>5.0632911392405097E-2</v>
      </c>
      <c r="AQ85">
        <v>6.23</v>
      </c>
      <c r="AR85">
        <v>3.4962328776170701</v>
      </c>
      <c r="AS85">
        <v>-81231.429999999993</v>
      </c>
      <c r="AT85">
        <v>0.62092663320876096</v>
      </c>
      <c r="AU85">
        <v>15385261.41</v>
      </c>
    </row>
    <row r="86" spans="1:47" ht="15" x14ac:dyDescent="0.25">
      <c r="A86" t="s">
        <v>1587</v>
      </c>
      <c r="B86" t="s">
        <v>345</v>
      </c>
      <c r="C86" t="s">
        <v>346</v>
      </c>
      <c r="D86" t="s">
        <v>946</v>
      </c>
      <c r="E86">
        <v>86.350999999999999</v>
      </c>
      <c r="F86" t="s">
        <v>1052</v>
      </c>
      <c r="G86" s="129">
        <v>600786</v>
      </c>
      <c r="H86">
        <v>0.38858681901737602</v>
      </c>
      <c r="I86">
        <v>557645</v>
      </c>
      <c r="J86">
        <v>8.4779609202537305E-3</v>
      </c>
      <c r="K86">
        <v>0.74353360150945902</v>
      </c>
      <c r="L86" s="130">
        <v>174501.47700000001</v>
      </c>
      <c r="M86" s="129">
        <v>41575</v>
      </c>
      <c r="N86">
        <v>27</v>
      </c>
      <c r="O86">
        <v>14.869631999999999</v>
      </c>
      <c r="P86">
        <v>83.03</v>
      </c>
      <c r="Q86">
        <v>81.560851</v>
      </c>
      <c r="R86">
        <v>14766</v>
      </c>
      <c r="S86">
        <v>836.29014700000005</v>
      </c>
      <c r="T86">
        <v>1109.93461900683</v>
      </c>
      <c r="U86">
        <v>0.99709308305410405</v>
      </c>
      <c r="V86">
        <v>0.15653489936429901</v>
      </c>
      <c r="W86">
        <v>7.2979982149664101E-3</v>
      </c>
      <c r="X86">
        <v>11125.6</v>
      </c>
      <c r="Y86">
        <v>62.86</v>
      </c>
      <c r="Z86">
        <v>67255.797645561601</v>
      </c>
      <c r="AA86">
        <v>16.9375</v>
      </c>
      <c r="AB86">
        <v>13.304011247216</v>
      </c>
      <c r="AC86">
        <v>9</v>
      </c>
      <c r="AD86">
        <v>92.921127444444494</v>
      </c>
      <c r="AE86">
        <v>0.1991</v>
      </c>
      <c r="AF86">
        <v>0.11165160382749099</v>
      </c>
      <c r="AG86">
        <v>0.205001760161621</v>
      </c>
      <c r="AH86">
        <v>0.31913813418298498</v>
      </c>
      <c r="AI86">
        <v>172.66734579858701</v>
      </c>
      <c r="AJ86">
        <v>7.9263402354570598</v>
      </c>
      <c r="AK86">
        <v>1.4628471606648199</v>
      </c>
      <c r="AL86">
        <v>3.66286772853186</v>
      </c>
      <c r="AM86">
        <v>0.5</v>
      </c>
      <c r="AN86" s="129">
        <v>1.03</v>
      </c>
      <c r="AO86">
        <v>50</v>
      </c>
      <c r="AP86">
        <v>8.6419753086419707E-2</v>
      </c>
      <c r="AQ86">
        <v>4.78</v>
      </c>
      <c r="AR86">
        <v>3.4693948065365201</v>
      </c>
      <c r="AS86">
        <v>-62654.41</v>
      </c>
      <c r="AT86">
        <v>0.63889973769540997</v>
      </c>
      <c r="AU86">
        <v>12348647.039999999</v>
      </c>
    </row>
    <row r="87" spans="1:47" ht="15" x14ac:dyDescent="0.25">
      <c r="A87" t="s">
        <v>1588</v>
      </c>
      <c r="B87" t="s">
        <v>755</v>
      </c>
      <c r="C87" t="s">
        <v>182</v>
      </c>
      <c r="D87" t="s">
        <v>946</v>
      </c>
      <c r="E87">
        <v>86.177000000000007</v>
      </c>
      <c r="F87" t="s">
        <v>1053</v>
      </c>
      <c r="G87" s="129">
        <v>-811688</v>
      </c>
      <c r="H87">
        <v>0.43370754923640098</v>
      </c>
      <c r="I87">
        <v>-1208389</v>
      </c>
      <c r="J87">
        <v>0</v>
      </c>
      <c r="K87">
        <v>0.80897250651998798</v>
      </c>
      <c r="L87" s="130">
        <v>155012.133</v>
      </c>
      <c r="M87" s="129">
        <v>45184</v>
      </c>
      <c r="N87">
        <v>100</v>
      </c>
      <c r="O87">
        <v>53.098370000000003</v>
      </c>
      <c r="P87">
        <v>24.134651999999999</v>
      </c>
      <c r="Q87">
        <v>8.3992090000000097</v>
      </c>
      <c r="R87">
        <v>16647.599999999999</v>
      </c>
      <c r="S87">
        <v>1488.8384249999999</v>
      </c>
      <c r="T87">
        <v>1834.0190746702699</v>
      </c>
      <c r="U87">
        <v>0.42856378857900601</v>
      </c>
      <c r="V87">
        <v>0.13813684315677199</v>
      </c>
      <c r="W87">
        <v>5.6213306020765803E-3</v>
      </c>
      <c r="X87">
        <v>13514.3</v>
      </c>
      <c r="Y87">
        <v>101.96</v>
      </c>
      <c r="Z87">
        <v>72018.178403295402</v>
      </c>
      <c r="AA87">
        <v>17.047999999999998</v>
      </c>
      <c r="AB87">
        <v>14.6021814927423</v>
      </c>
      <c r="AC87">
        <v>9</v>
      </c>
      <c r="AD87">
        <v>165.426491666667</v>
      </c>
      <c r="AE87">
        <v>0.21049999999999999</v>
      </c>
      <c r="AF87">
        <v>0.107230308535257</v>
      </c>
      <c r="AG87">
        <v>0.217652324822738</v>
      </c>
      <c r="AH87">
        <v>0.33726203813633399</v>
      </c>
      <c r="AI87">
        <v>141.72122136087401</v>
      </c>
      <c r="AJ87">
        <v>10.0076861611374</v>
      </c>
      <c r="AK87">
        <v>1.4069936018957301</v>
      </c>
      <c r="AL87">
        <v>5.4215848815165897</v>
      </c>
      <c r="AM87">
        <v>2</v>
      </c>
      <c r="AN87" s="129">
        <v>0.96</v>
      </c>
      <c r="AO87">
        <v>11</v>
      </c>
      <c r="AP87">
        <v>1.4705882352941201E-2</v>
      </c>
      <c r="AQ87">
        <v>87</v>
      </c>
      <c r="AR87">
        <v>4.3254500019243798</v>
      </c>
      <c r="AS87">
        <v>-24276.48</v>
      </c>
      <c r="AT87">
        <v>0.52871941277158896</v>
      </c>
      <c r="AU87">
        <v>24785540.68</v>
      </c>
    </row>
    <row r="88" spans="1:47" ht="15" x14ac:dyDescent="0.25">
      <c r="A88" t="s">
        <v>1589</v>
      </c>
      <c r="B88" t="s">
        <v>347</v>
      </c>
      <c r="C88" t="s">
        <v>348</v>
      </c>
      <c r="D88" t="s">
        <v>949</v>
      </c>
      <c r="E88">
        <v>82.83</v>
      </c>
      <c r="F88" t="s">
        <v>1054</v>
      </c>
      <c r="G88" s="129">
        <v>-7046598</v>
      </c>
      <c r="H88">
        <v>0.36788440776688702</v>
      </c>
      <c r="I88">
        <v>-7297200</v>
      </c>
      <c r="J88">
        <v>0</v>
      </c>
      <c r="K88">
        <v>0.724338408046592</v>
      </c>
      <c r="L88" s="130">
        <v>370100.47879999998</v>
      </c>
      <c r="M88" s="129">
        <v>38343.5</v>
      </c>
      <c r="N88">
        <v>133</v>
      </c>
      <c r="O88">
        <v>74.454408000000001</v>
      </c>
      <c r="P88">
        <v>12.714286</v>
      </c>
      <c r="Q88">
        <v>-95.491585999999998</v>
      </c>
      <c r="R88">
        <v>16126.5</v>
      </c>
      <c r="S88">
        <v>1700.0107820000001</v>
      </c>
      <c r="T88">
        <v>2077.01459759716</v>
      </c>
      <c r="U88">
        <v>0.58337372474382299</v>
      </c>
      <c r="V88">
        <v>0.15587328610248799</v>
      </c>
      <c r="W88">
        <v>1.40644296219528E-2</v>
      </c>
      <c r="X88">
        <v>13199.4</v>
      </c>
      <c r="Y88">
        <v>114.54</v>
      </c>
      <c r="Z88">
        <v>72407.178278330699</v>
      </c>
      <c r="AA88">
        <v>16.277310924369701</v>
      </c>
      <c r="AB88">
        <v>14.842070735114399</v>
      </c>
      <c r="AC88">
        <v>31.2</v>
      </c>
      <c r="AD88">
        <v>54.487525064102599</v>
      </c>
      <c r="AE88">
        <v>0.29480000000000001</v>
      </c>
      <c r="AF88">
        <v>9.9036693937247594E-2</v>
      </c>
      <c r="AG88">
        <v>0.23239024254850901</v>
      </c>
      <c r="AH88">
        <v>0.33487621296944298</v>
      </c>
      <c r="AI88">
        <v>221.97506274404299</v>
      </c>
      <c r="AJ88">
        <v>6.7737090841636602</v>
      </c>
      <c r="AK88">
        <v>1.2261579923680299</v>
      </c>
      <c r="AL88">
        <v>3.5935246979012101</v>
      </c>
      <c r="AM88">
        <v>2</v>
      </c>
      <c r="AN88" s="129">
        <v>2.0099999999999998</v>
      </c>
      <c r="AO88">
        <v>289</v>
      </c>
      <c r="AP88">
        <v>3.90243902439024E-3</v>
      </c>
      <c r="AQ88">
        <v>3.55</v>
      </c>
      <c r="AR88">
        <v>5.1708475809507197</v>
      </c>
      <c r="AS88">
        <v>147269.73000000001</v>
      </c>
      <c r="AT88">
        <v>0.56757809956577598</v>
      </c>
      <c r="AU88">
        <v>27415269.93</v>
      </c>
    </row>
    <row r="89" spans="1:47" ht="15" x14ac:dyDescent="0.25">
      <c r="A89" t="s">
        <v>1590</v>
      </c>
      <c r="B89" t="s">
        <v>507</v>
      </c>
      <c r="C89" t="s">
        <v>175</v>
      </c>
      <c r="D89" t="s">
        <v>945</v>
      </c>
      <c r="E89">
        <v>96.344999999999999</v>
      </c>
      <c r="F89" t="s">
        <v>1055</v>
      </c>
      <c r="G89" s="129">
        <v>-1982968</v>
      </c>
      <c r="H89">
        <v>0.392503875211344</v>
      </c>
      <c r="I89">
        <v>-1967864</v>
      </c>
      <c r="J89">
        <v>0</v>
      </c>
      <c r="K89">
        <v>0.69666166007528096</v>
      </c>
      <c r="L89" s="130">
        <v>297106.2317</v>
      </c>
      <c r="M89" s="129">
        <v>41886</v>
      </c>
      <c r="N89">
        <v>154</v>
      </c>
      <c r="O89">
        <v>11.180687000000001</v>
      </c>
      <c r="P89">
        <v>17</v>
      </c>
      <c r="Q89">
        <v>51.451210000000003</v>
      </c>
      <c r="R89">
        <v>15750.8</v>
      </c>
      <c r="S89">
        <v>547.506122</v>
      </c>
      <c r="T89">
        <v>661.53547326756404</v>
      </c>
      <c r="U89">
        <v>0.22666135777016899</v>
      </c>
      <c r="V89">
        <v>0.15665124928046001</v>
      </c>
      <c r="W89">
        <v>9.1323179761631998E-3</v>
      </c>
      <c r="X89">
        <v>13035.8</v>
      </c>
      <c r="Y89">
        <v>38.94</v>
      </c>
      <c r="Z89">
        <v>73609.317668207499</v>
      </c>
      <c r="AA89">
        <v>16.2083333333333</v>
      </c>
      <c r="AB89">
        <v>14.0602496661531</v>
      </c>
      <c r="AC89">
        <v>5</v>
      </c>
      <c r="AD89">
        <v>109.5012244</v>
      </c>
      <c r="AE89">
        <v>0.27939999999999998</v>
      </c>
      <c r="AF89">
        <v>0.13132468313670001</v>
      </c>
      <c r="AG89">
        <v>0.12182300929829699</v>
      </c>
      <c r="AH89">
        <v>0.25498615222783999</v>
      </c>
      <c r="AI89">
        <v>192.22250815306899</v>
      </c>
      <c r="AJ89">
        <v>7.9157750159155498</v>
      </c>
      <c r="AK89">
        <v>1.2267137956918699</v>
      </c>
      <c r="AL89">
        <v>2.7802685214218501</v>
      </c>
      <c r="AM89">
        <v>3</v>
      </c>
      <c r="AN89" s="129">
        <v>1.44</v>
      </c>
      <c r="AO89">
        <v>49</v>
      </c>
      <c r="AP89">
        <v>3.1413612565444997E-2</v>
      </c>
      <c r="AQ89">
        <v>3.51</v>
      </c>
      <c r="AR89">
        <v>5.1518182019143604</v>
      </c>
      <c r="AS89">
        <v>-16608.09</v>
      </c>
      <c r="AT89">
        <v>0.42749395148417302</v>
      </c>
      <c r="AU89">
        <v>8623643.3399999999</v>
      </c>
    </row>
    <row r="90" spans="1:47" ht="15" x14ac:dyDescent="0.25">
      <c r="A90" t="s">
        <v>1591</v>
      </c>
      <c r="B90" t="s">
        <v>137</v>
      </c>
      <c r="C90" t="s">
        <v>138</v>
      </c>
      <c r="D90" t="s">
        <v>946</v>
      </c>
      <c r="E90">
        <v>87.881</v>
      </c>
      <c r="F90" t="s">
        <v>1056</v>
      </c>
      <c r="G90" s="129">
        <v>761632</v>
      </c>
      <c r="H90">
        <v>0.34967615269868502</v>
      </c>
      <c r="I90">
        <v>761632</v>
      </c>
      <c r="J90">
        <v>0</v>
      </c>
      <c r="K90">
        <v>0.71760391119165501</v>
      </c>
      <c r="L90" s="130">
        <v>251839.73499999999</v>
      </c>
      <c r="M90" s="129">
        <v>39971.5</v>
      </c>
      <c r="N90">
        <v>121</v>
      </c>
      <c r="O90">
        <v>55.358922999999997</v>
      </c>
      <c r="P90">
        <v>119.32941</v>
      </c>
      <c r="Q90">
        <v>-257.06902000000002</v>
      </c>
      <c r="R90">
        <v>14392.5</v>
      </c>
      <c r="S90">
        <v>2576.3602249999999</v>
      </c>
      <c r="T90">
        <v>3204.6568210624</v>
      </c>
      <c r="U90">
        <v>0.487060795234874</v>
      </c>
      <c r="V90">
        <v>0.172995430404147</v>
      </c>
      <c r="W90">
        <v>4.0682409619174999E-2</v>
      </c>
      <c r="X90">
        <v>11570.8</v>
      </c>
      <c r="Y90">
        <v>186.68</v>
      </c>
      <c r="Z90">
        <v>68499.544139704303</v>
      </c>
      <c r="AA90">
        <v>16.1167512690355</v>
      </c>
      <c r="AB90">
        <v>13.800943995071799</v>
      </c>
      <c r="AC90">
        <v>32.68</v>
      </c>
      <c r="AD90">
        <v>78.835992197062396</v>
      </c>
      <c r="AE90">
        <v>0.32919999999999999</v>
      </c>
      <c r="AF90">
        <v>0.112443799309452</v>
      </c>
      <c r="AG90">
        <v>0.18087790239972401</v>
      </c>
      <c r="AH90">
        <v>0.30523391698326902</v>
      </c>
      <c r="AI90">
        <v>236.04501967499499</v>
      </c>
      <c r="AJ90">
        <v>5.4600968860635</v>
      </c>
      <c r="AK90">
        <v>1.15686725195145</v>
      </c>
      <c r="AL90">
        <v>2.8874481079099001</v>
      </c>
      <c r="AM90">
        <v>0</v>
      </c>
      <c r="AN90" s="129"/>
      <c r="AO90">
        <v>146</v>
      </c>
      <c r="AP90">
        <v>5.1512673753066202E-2</v>
      </c>
      <c r="AQ90" t="s">
        <v>943</v>
      </c>
      <c r="AR90">
        <v>4.5446877604047602</v>
      </c>
      <c r="AS90">
        <v>87826.840000000098</v>
      </c>
      <c r="AT90">
        <v>0.50188590723523097</v>
      </c>
      <c r="AU90">
        <v>37080389.780000001</v>
      </c>
    </row>
    <row r="91" spans="1:47" ht="15" x14ac:dyDescent="0.25">
      <c r="A91" t="s">
        <v>1592</v>
      </c>
      <c r="B91" t="s">
        <v>546</v>
      </c>
      <c r="C91" t="s">
        <v>243</v>
      </c>
      <c r="D91" t="s">
        <v>946</v>
      </c>
      <c r="E91">
        <v>93.65</v>
      </c>
      <c r="F91" t="s">
        <v>1057</v>
      </c>
      <c r="G91" s="129">
        <v>-2912657</v>
      </c>
      <c r="H91">
        <v>0.19018632324794599</v>
      </c>
      <c r="I91">
        <v>-3249521</v>
      </c>
      <c r="J91">
        <v>0</v>
      </c>
      <c r="K91">
        <v>0.66075454694080604</v>
      </c>
      <c r="L91" s="130">
        <v>276130.17709999997</v>
      </c>
      <c r="M91" s="129">
        <v>50574</v>
      </c>
      <c r="N91">
        <v>72</v>
      </c>
      <c r="O91">
        <v>17.732035</v>
      </c>
      <c r="P91">
        <v>39.144286000000001</v>
      </c>
      <c r="Q91">
        <v>51.610453999999997</v>
      </c>
      <c r="R91">
        <v>14908.7</v>
      </c>
      <c r="S91">
        <v>980.55957100000001</v>
      </c>
      <c r="T91">
        <v>1182.12358873579</v>
      </c>
      <c r="U91">
        <v>0.27382448750785798</v>
      </c>
      <c r="V91">
        <v>0.11512183893618801</v>
      </c>
      <c r="W91">
        <v>1.5600694187706801E-3</v>
      </c>
      <c r="X91">
        <v>12366.6</v>
      </c>
      <c r="Y91">
        <v>68.66</v>
      </c>
      <c r="Z91">
        <v>60873.085202446797</v>
      </c>
      <c r="AA91">
        <v>12.4166666666667</v>
      </c>
      <c r="AB91">
        <v>14.2813802942033</v>
      </c>
      <c r="AC91">
        <v>7</v>
      </c>
      <c r="AD91">
        <v>140.07993871428599</v>
      </c>
      <c r="AE91">
        <v>0.17230000000000001</v>
      </c>
      <c r="AF91">
        <v>0.124572091907593</v>
      </c>
      <c r="AG91">
        <v>0.18474332233541599</v>
      </c>
      <c r="AH91">
        <v>0.31052926482337301</v>
      </c>
      <c r="AI91">
        <v>214.265411519807</v>
      </c>
      <c r="AJ91">
        <v>7.5715597810566404</v>
      </c>
      <c r="AK91">
        <v>1.5413917182294099</v>
      </c>
      <c r="AL91">
        <v>3.4284720609233701</v>
      </c>
      <c r="AM91">
        <v>1.5</v>
      </c>
      <c r="AN91" s="129">
        <v>0.91593613321936995</v>
      </c>
      <c r="AO91">
        <v>64</v>
      </c>
      <c r="AP91">
        <v>7.2595281306715104E-3</v>
      </c>
      <c r="AQ91">
        <v>8.5500000000000007</v>
      </c>
      <c r="AR91">
        <v>4.6798559887601003</v>
      </c>
      <c r="AS91">
        <v>-69867.620000000097</v>
      </c>
      <c r="AT91">
        <v>0.44647975803603701</v>
      </c>
      <c r="AU91">
        <v>14618866.300000001</v>
      </c>
    </row>
    <row r="92" spans="1:47" ht="15" x14ac:dyDescent="0.25">
      <c r="A92" t="s">
        <v>1593</v>
      </c>
      <c r="B92" t="s">
        <v>139</v>
      </c>
      <c r="C92" t="s">
        <v>140</v>
      </c>
      <c r="D92" t="s">
        <v>948</v>
      </c>
      <c r="E92">
        <v>95.366</v>
      </c>
      <c r="F92" t="s">
        <v>1058</v>
      </c>
      <c r="G92" s="129">
        <v>7604546</v>
      </c>
      <c r="H92">
        <v>0.32309808760097503</v>
      </c>
      <c r="I92">
        <v>7945056</v>
      </c>
      <c r="J92">
        <v>0</v>
      </c>
      <c r="K92">
        <v>0.83627483719791995</v>
      </c>
      <c r="L92" s="130">
        <v>354933.9425</v>
      </c>
      <c r="M92" s="129">
        <v>57275</v>
      </c>
      <c r="N92">
        <v>294</v>
      </c>
      <c r="O92">
        <v>126.23476700000001</v>
      </c>
      <c r="P92">
        <v>948.26911399999995</v>
      </c>
      <c r="Q92">
        <v>-35.685814999999998</v>
      </c>
      <c r="R92">
        <v>16171.3</v>
      </c>
      <c r="S92">
        <v>7958.1638949999997</v>
      </c>
      <c r="T92">
        <v>9608.2078892411701</v>
      </c>
      <c r="U92">
        <v>0.26772106683284103</v>
      </c>
      <c r="V92">
        <v>0.12508733435679001</v>
      </c>
      <c r="W92">
        <v>4.0821491902687197E-2</v>
      </c>
      <c r="X92">
        <v>13394.2</v>
      </c>
      <c r="Y92">
        <v>485.03</v>
      </c>
      <c r="Z92">
        <v>86536.090200606195</v>
      </c>
      <c r="AA92">
        <v>15.5912547528517</v>
      </c>
      <c r="AB92">
        <v>16.407570449250599</v>
      </c>
      <c r="AC92">
        <v>38</v>
      </c>
      <c r="AD92">
        <v>209.42536565789499</v>
      </c>
      <c r="AE92" t="s">
        <v>943</v>
      </c>
      <c r="AF92">
        <v>0.10348040800373701</v>
      </c>
      <c r="AG92">
        <v>0.20205352408409399</v>
      </c>
      <c r="AH92">
        <v>0.31723243815785701</v>
      </c>
      <c r="AI92">
        <v>158.98906037797801</v>
      </c>
      <c r="AJ92">
        <v>7.1543636846468797</v>
      </c>
      <c r="AK92">
        <v>1.0225830955036199</v>
      </c>
      <c r="AL92">
        <v>3.4147342959278801</v>
      </c>
      <c r="AM92">
        <v>2.8</v>
      </c>
      <c r="AN92" s="129">
        <v>0.77521411745051005</v>
      </c>
      <c r="AO92">
        <v>31</v>
      </c>
      <c r="AP92">
        <v>0.123017947377592</v>
      </c>
      <c r="AQ92">
        <v>171.29</v>
      </c>
      <c r="AR92">
        <v>4.8754366719232296</v>
      </c>
      <c r="AS92">
        <v>158924.91</v>
      </c>
      <c r="AT92">
        <v>0.445720484456882</v>
      </c>
      <c r="AU92">
        <v>128693936.37</v>
      </c>
    </row>
    <row r="93" spans="1:47" ht="15" x14ac:dyDescent="0.25">
      <c r="A93" t="s">
        <v>1594</v>
      </c>
      <c r="B93" t="s">
        <v>469</v>
      </c>
      <c r="C93" t="s">
        <v>159</v>
      </c>
      <c r="D93" t="s">
        <v>949</v>
      </c>
      <c r="E93">
        <v>90.882000000000005</v>
      </c>
      <c r="F93" t="s">
        <v>1059</v>
      </c>
      <c r="G93" s="129">
        <v>551664</v>
      </c>
      <c r="H93">
        <v>0.26968869949673202</v>
      </c>
      <c r="I93">
        <v>551664</v>
      </c>
      <c r="J93">
        <v>1.17289153121494E-2</v>
      </c>
      <c r="K93">
        <v>0.77187179418256502</v>
      </c>
      <c r="L93" s="130">
        <v>237202.00200000001</v>
      </c>
      <c r="M93" s="129">
        <v>40097</v>
      </c>
      <c r="N93">
        <v>67</v>
      </c>
      <c r="O93">
        <v>15.123626</v>
      </c>
      <c r="P93">
        <v>8</v>
      </c>
      <c r="Q93">
        <v>-2.50209500000001</v>
      </c>
      <c r="R93">
        <v>15917.9</v>
      </c>
      <c r="S93">
        <v>860.39065800000003</v>
      </c>
      <c r="T93">
        <v>1032.46837244105</v>
      </c>
      <c r="U93">
        <v>0.40870882398632502</v>
      </c>
      <c r="V93">
        <v>0.139631740399487</v>
      </c>
      <c r="W93">
        <v>7.8080124854168296E-3</v>
      </c>
      <c r="X93">
        <v>13264.9</v>
      </c>
      <c r="Y93">
        <v>66.28</v>
      </c>
      <c r="Z93">
        <v>72589.959716354904</v>
      </c>
      <c r="AA93">
        <v>16.3857142857143</v>
      </c>
      <c r="AB93">
        <v>12.981150543150299</v>
      </c>
      <c r="AC93">
        <v>9</v>
      </c>
      <c r="AD93">
        <v>95.598962</v>
      </c>
      <c r="AE93">
        <v>0.3024</v>
      </c>
      <c r="AF93">
        <v>0.11981730333573599</v>
      </c>
      <c r="AG93">
        <v>0.18231936222724701</v>
      </c>
      <c r="AH93">
        <v>0.31327041925030602</v>
      </c>
      <c r="AI93">
        <v>196.96285451765101</v>
      </c>
      <c r="AJ93">
        <v>6.5693778656359703</v>
      </c>
      <c r="AK93">
        <v>1.60411300268492</v>
      </c>
      <c r="AL93">
        <v>3.08425840143983</v>
      </c>
      <c r="AM93">
        <v>0</v>
      </c>
      <c r="AN93" s="129">
        <v>1.0888979329345201</v>
      </c>
      <c r="AO93">
        <v>161</v>
      </c>
      <c r="AP93">
        <v>0</v>
      </c>
      <c r="AQ93">
        <v>3.4</v>
      </c>
      <c r="AR93">
        <v>4.4249019439105801</v>
      </c>
      <c r="AS93">
        <v>5021.9899999999898</v>
      </c>
      <c r="AT93">
        <v>0.51741999892022705</v>
      </c>
      <c r="AU93">
        <v>13695617.34</v>
      </c>
    </row>
    <row r="94" spans="1:47" ht="15" x14ac:dyDescent="0.25">
      <c r="A94" t="s">
        <v>1595</v>
      </c>
      <c r="B94" t="s">
        <v>349</v>
      </c>
      <c r="C94" t="s">
        <v>108</v>
      </c>
      <c r="D94" t="s">
        <v>948</v>
      </c>
      <c r="E94">
        <v>111.003</v>
      </c>
      <c r="F94" t="s">
        <v>1060</v>
      </c>
      <c r="G94" s="129">
        <v>-4397459</v>
      </c>
      <c r="H94">
        <v>0.44242031473149801</v>
      </c>
      <c r="I94">
        <v>-4570876</v>
      </c>
      <c r="J94">
        <v>0</v>
      </c>
      <c r="K94">
        <v>0.78507897353147404</v>
      </c>
      <c r="L94" s="130">
        <v>457930.13089999999</v>
      </c>
      <c r="M94" s="129">
        <v>74839</v>
      </c>
      <c r="N94">
        <v>22</v>
      </c>
      <c r="O94">
        <v>4.5248619999999997</v>
      </c>
      <c r="P94">
        <v>53.898829999999997</v>
      </c>
      <c r="Q94">
        <v>20.62</v>
      </c>
      <c r="R94">
        <v>23129.4</v>
      </c>
      <c r="S94">
        <v>1607.400971</v>
      </c>
      <c r="T94">
        <v>1873.4395762264</v>
      </c>
      <c r="U94">
        <v>6.3038124791576999E-2</v>
      </c>
      <c r="V94">
        <v>0.12729184546448799</v>
      </c>
      <c r="W94">
        <v>1.09617950454753E-2</v>
      </c>
      <c r="X94">
        <v>19844.900000000001</v>
      </c>
      <c r="Y94">
        <v>134.26</v>
      </c>
      <c r="Z94">
        <v>90508.489125577296</v>
      </c>
      <c r="AA94">
        <v>14.7651006711409</v>
      </c>
      <c r="AB94">
        <v>11.9722997988977</v>
      </c>
      <c r="AC94">
        <v>25</v>
      </c>
      <c r="AD94">
        <v>64.296038839999994</v>
      </c>
      <c r="AE94">
        <v>0.32919999999999999</v>
      </c>
      <c r="AF94">
        <v>0.11384619533005499</v>
      </c>
      <c r="AG94">
        <v>0.14745632382934001</v>
      </c>
      <c r="AH94">
        <v>0.264663225775504</v>
      </c>
      <c r="AI94">
        <v>236.036935926425</v>
      </c>
      <c r="AJ94">
        <v>8.9172637227666396</v>
      </c>
      <c r="AK94">
        <v>1.7283729039604001</v>
      </c>
      <c r="AL94">
        <v>5.3346095211989297</v>
      </c>
      <c r="AM94">
        <v>1.5</v>
      </c>
      <c r="AN94" s="129">
        <v>0.73303638630429702</v>
      </c>
      <c r="AO94">
        <v>12</v>
      </c>
      <c r="AP94">
        <v>7.0883315158124294E-2</v>
      </c>
      <c r="AQ94">
        <v>69.92</v>
      </c>
      <c r="AR94">
        <v>10.496638602787501</v>
      </c>
      <c r="AS94">
        <v>-135269.89000000001</v>
      </c>
      <c r="AT94">
        <v>0.281206195134936</v>
      </c>
      <c r="AU94">
        <v>37178251.219999999</v>
      </c>
    </row>
    <row r="95" spans="1:47" ht="15" x14ac:dyDescent="0.25">
      <c r="A95" t="s">
        <v>1596</v>
      </c>
      <c r="B95" t="s">
        <v>733</v>
      </c>
      <c r="C95" t="s">
        <v>191</v>
      </c>
      <c r="D95" t="s">
        <v>949</v>
      </c>
      <c r="E95">
        <v>94.807000000000002</v>
      </c>
      <c r="F95" t="s">
        <v>1061</v>
      </c>
      <c r="G95" s="129">
        <v>-463890</v>
      </c>
      <c r="H95">
        <v>0.336408935320545</v>
      </c>
      <c r="I95">
        <v>-463890</v>
      </c>
      <c r="J95">
        <v>0</v>
      </c>
      <c r="K95">
        <v>0.86515700396966899</v>
      </c>
      <c r="L95" s="130">
        <v>200209.8051</v>
      </c>
      <c r="M95" s="129">
        <v>40366</v>
      </c>
      <c r="N95">
        <v>73</v>
      </c>
      <c r="O95">
        <v>43.848035000000003</v>
      </c>
      <c r="P95">
        <v>20.023343000000001</v>
      </c>
      <c r="Q95">
        <v>37.413058999999997</v>
      </c>
      <c r="R95">
        <v>16289.4</v>
      </c>
      <c r="S95">
        <v>1138.257591</v>
      </c>
      <c r="T95">
        <v>1360.0360124097499</v>
      </c>
      <c r="U95">
        <v>0.42789323686574898</v>
      </c>
      <c r="V95">
        <v>0.122098007602921</v>
      </c>
      <c r="W95">
        <v>1.2084168916383701E-2</v>
      </c>
      <c r="X95">
        <v>13633.1</v>
      </c>
      <c r="Y95">
        <v>82.52</v>
      </c>
      <c r="Z95">
        <v>78210.6951042172</v>
      </c>
      <c r="AA95">
        <v>17.577777777777801</v>
      </c>
      <c r="AB95">
        <v>13.793717777508499</v>
      </c>
      <c r="AC95">
        <v>10.17</v>
      </c>
      <c r="AD95">
        <v>111.923066961652</v>
      </c>
      <c r="AE95">
        <v>0.1991</v>
      </c>
      <c r="AF95">
        <v>0.12030272383785499</v>
      </c>
      <c r="AG95">
        <v>0.16377656915688399</v>
      </c>
      <c r="AH95">
        <v>0.285383316690902</v>
      </c>
      <c r="AI95">
        <v>224.36046288576901</v>
      </c>
      <c r="AJ95">
        <v>6.8352764899365699</v>
      </c>
      <c r="AK95">
        <v>1.2697820502780199</v>
      </c>
      <c r="AL95">
        <v>3.65342967342783</v>
      </c>
      <c r="AM95">
        <v>2</v>
      </c>
      <c r="AN95" s="129">
        <v>0.97520639363681205</v>
      </c>
      <c r="AO95">
        <v>26</v>
      </c>
      <c r="AP95">
        <v>3.0513176144244099E-2</v>
      </c>
      <c r="AQ95">
        <v>26.58</v>
      </c>
      <c r="AR95">
        <v>4.2291504413737204</v>
      </c>
      <c r="AS95">
        <v>-12236.9</v>
      </c>
      <c r="AT95">
        <v>0.49948174594592998</v>
      </c>
      <c r="AU95">
        <v>18541573.390000001</v>
      </c>
    </row>
    <row r="96" spans="1:47" ht="15" x14ac:dyDescent="0.25">
      <c r="A96" t="s">
        <v>1597</v>
      </c>
      <c r="B96" t="s">
        <v>503</v>
      </c>
      <c r="C96" t="s">
        <v>501</v>
      </c>
      <c r="D96" t="s">
        <v>949</v>
      </c>
      <c r="E96">
        <v>101.852</v>
      </c>
      <c r="F96" t="s">
        <v>1062</v>
      </c>
      <c r="G96" s="129">
        <v>-6758353</v>
      </c>
      <c r="H96">
        <v>0.431428921978046</v>
      </c>
      <c r="I96">
        <v>-6544949</v>
      </c>
      <c r="J96">
        <v>0</v>
      </c>
      <c r="K96">
        <v>0.78274106603892801</v>
      </c>
      <c r="L96" s="130">
        <v>378291.07640000002</v>
      </c>
      <c r="M96" s="129">
        <v>49529</v>
      </c>
      <c r="N96">
        <v>226</v>
      </c>
      <c r="O96">
        <v>38.757348</v>
      </c>
      <c r="P96">
        <v>312.06726900000001</v>
      </c>
      <c r="Q96">
        <v>-1.798616</v>
      </c>
      <c r="R96">
        <v>17764.099999999999</v>
      </c>
      <c r="S96">
        <v>2372.7360629999998</v>
      </c>
      <c r="T96">
        <v>2705.7757712699799</v>
      </c>
      <c r="U96">
        <v>0.222832151980488</v>
      </c>
      <c r="V96">
        <v>0.109009945114995</v>
      </c>
      <c r="W96">
        <v>4.8454930066952001E-3</v>
      </c>
      <c r="X96">
        <v>15577.6</v>
      </c>
      <c r="Y96">
        <v>153.44</v>
      </c>
      <c r="Z96">
        <v>77035.458420229406</v>
      </c>
      <c r="AA96">
        <v>15.581250000000001</v>
      </c>
      <c r="AB96">
        <v>15.4636083355057</v>
      </c>
      <c r="AC96">
        <v>22</v>
      </c>
      <c r="AD96">
        <v>107.851639227273</v>
      </c>
      <c r="AE96">
        <v>0.41339999999999999</v>
      </c>
      <c r="AF96">
        <v>0.109141034417905</v>
      </c>
      <c r="AG96">
        <v>0.18637209048091599</v>
      </c>
      <c r="AH96">
        <v>0.295905185309708</v>
      </c>
      <c r="AI96">
        <v>136.82263487390699</v>
      </c>
      <c r="AJ96">
        <v>14.3236593314523</v>
      </c>
      <c r="AK96">
        <v>1.3113753834969999</v>
      </c>
      <c r="AL96">
        <v>3.9159164808220699</v>
      </c>
      <c r="AM96">
        <v>3</v>
      </c>
      <c r="AN96" s="129">
        <v>0.75487874501046404</v>
      </c>
      <c r="AO96">
        <v>75</v>
      </c>
      <c r="AP96">
        <v>0.12303881090008301</v>
      </c>
      <c r="AQ96">
        <v>14.37</v>
      </c>
      <c r="AR96">
        <v>6.0107510770463897</v>
      </c>
      <c r="AS96">
        <v>-145139.38</v>
      </c>
      <c r="AT96">
        <v>0.35240610184406601</v>
      </c>
      <c r="AU96">
        <v>42149468.549999997</v>
      </c>
    </row>
    <row r="97" spans="1:47" ht="15" x14ac:dyDescent="0.25">
      <c r="A97" t="s">
        <v>1598</v>
      </c>
      <c r="B97" t="s">
        <v>350</v>
      </c>
      <c r="C97" t="s">
        <v>205</v>
      </c>
      <c r="D97" t="s">
        <v>947</v>
      </c>
      <c r="E97">
        <v>83.602999999999994</v>
      </c>
      <c r="F97" t="s">
        <v>1063</v>
      </c>
      <c r="G97" s="129">
        <v>-2121739</v>
      </c>
      <c r="H97">
        <v>0.26043910150542099</v>
      </c>
      <c r="I97">
        <v>-2435217</v>
      </c>
      <c r="J97">
        <v>1.20703615215981E-2</v>
      </c>
      <c r="K97">
        <v>0.88854825903130197</v>
      </c>
      <c r="L97" s="130">
        <v>192265.76360000001</v>
      </c>
      <c r="M97" s="129">
        <v>38242.5</v>
      </c>
      <c r="N97">
        <v>38</v>
      </c>
      <c r="O97">
        <v>28.143602999999999</v>
      </c>
      <c r="P97">
        <v>0</v>
      </c>
      <c r="Q97">
        <v>149.45478700000001</v>
      </c>
      <c r="R97">
        <v>15572.4</v>
      </c>
      <c r="S97">
        <v>1095.783381</v>
      </c>
      <c r="T97">
        <v>1539.6027972760701</v>
      </c>
      <c r="U97">
        <v>0.99508534342336397</v>
      </c>
      <c r="V97">
        <v>0.16876816276519199</v>
      </c>
      <c r="W97">
        <v>1.24769641856797E-3</v>
      </c>
      <c r="X97">
        <v>11083.4</v>
      </c>
      <c r="Y97">
        <v>83</v>
      </c>
      <c r="Z97">
        <v>66462.783132530094</v>
      </c>
      <c r="AA97">
        <v>18.493975903614501</v>
      </c>
      <c r="AB97">
        <v>13.2022094096386</v>
      </c>
      <c r="AC97">
        <v>11.2</v>
      </c>
      <c r="AD97">
        <v>97.837801874999997</v>
      </c>
      <c r="AE97">
        <v>0.37130000000000002</v>
      </c>
      <c r="AF97">
        <v>0.101571273380909</v>
      </c>
      <c r="AG97">
        <v>0.175537022829759</v>
      </c>
      <c r="AH97">
        <v>0.28007663454551701</v>
      </c>
      <c r="AI97">
        <v>189.874206533527</v>
      </c>
      <c r="AJ97">
        <v>6.4709838460836</v>
      </c>
      <c r="AK97">
        <v>1.9379199850044</v>
      </c>
      <c r="AL97">
        <v>3.9683699011347602</v>
      </c>
      <c r="AM97">
        <v>2</v>
      </c>
      <c r="AN97" s="129">
        <v>0.77764590851472803</v>
      </c>
      <c r="AO97">
        <v>31</v>
      </c>
      <c r="AP97">
        <v>8.00582241630277E-2</v>
      </c>
      <c r="AQ97">
        <v>21.61</v>
      </c>
      <c r="AR97">
        <v>4.13573593778084</v>
      </c>
      <c r="AS97">
        <v>-266242.28999999998</v>
      </c>
      <c r="AT97">
        <v>0.59515006967928796</v>
      </c>
      <c r="AU97">
        <v>17063982.57</v>
      </c>
    </row>
    <row r="98" spans="1:47" ht="15" x14ac:dyDescent="0.25">
      <c r="A98" t="s">
        <v>1599</v>
      </c>
      <c r="B98" t="s">
        <v>141</v>
      </c>
      <c r="C98" t="s">
        <v>142</v>
      </c>
      <c r="D98" t="s">
        <v>946</v>
      </c>
      <c r="E98">
        <v>71.631</v>
      </c>
      <c r="F98" t="s">
        <v>1064</v>
      </c>
      <c r="G98" s="129">
        <v>-3763902</v>
      </c>
      <c r="H98">
        <v>0.14444094750439199</v>
      </c>
      <c r="I98">
        <v>-3663902</v>
      </c>
      <c r="J98">
        <v>0</v>
      </c>
      <c r="K98">
        <v>0.89725867279912697</v>
      </c>
      <c r="L98" s="130">
        <v>164086.44380000001</v>
      </c>
      <c r="M98" s="129">
        <v>35671.5</v>
      </c>
      <c r="N98">
        <v>70</v>
      </c>
      <c r="O98">
        <v>149.51140899999999</v>
      </c>
      <c r="P98">
        <v>193.26740000000001</v>
      </c>
      <c r="Q98">
        <v>-373.192227</v>
      </c>
      <c r="R98">
        <v>16678.900000000001</v>
      </c>
      <c r="S98">
        <v>2453.2238659999998</v>
      </c>
      <c r="T98">
        <v>3406.3549742018799</v>
      </c>
      <c r="U98">
        <v>0.99991765284742296</v>
      </c>
      <c r="V98">
        <v>0.17446278056060599</v>
      </c>
      <c r="W98">
        <v>1.22927493156876E-2</v>
      </c>
      <c r="X98">
        <v>12012</v>
      </c>
      <c r="Y98">
        <v>167.91</v>
      </c>
      <c r="Z98">
        <v>68546.476147936395</v>
      </c>
      <c r="AA98">
        <v>6.5086705202312096</v>
      </c>
      <c r="AB98">
        <v>14.6103499851111</v>
      </c>
      <c r="AC98">
        <v>25.1</v>
      </c>
      <c r="AD98">
        <v>97.738002629482096</v>
      </c>
      <c r="AE98">
        <v>0.53210000000000002</v>
      </c>
      <c r="AF98">
        <v>0.105613166420702</v>
      </c>
      <c r="AG98">
        <v>0.154348395979581</v>
      </c>
      <c r="AH98">
        <v>0.26461919133142398</v>
      </c>
      <c r="AI98">
        <v>188.87473190756899</v>
      </c>
      <c r="AJ98">
        <v>8.3996701427856095</v>
      </c>
      <c r="AK98">
        <v>1.6304973108997001</v>
      </c>
      <c r="AL98">
        <v>4.0848451932871797</v>
      </c>
      <c r="AM98">
        <v>2.5</v>
      </c>
      <c r="AN98" s="129">
        <v>0.93329746036889705</v>
      </c>
      <c r="AO98">
        <v>25</v>
      </c>
      <c r="AP98">
        <v>5.3540587219343697E-2</v>
      </c>
      <c r="AQ98">
        <v>44.6</v>
      </c>
      <c r="AR98">
        <v>4.1459741777068704</v>
      </c>
      <c r="AS98">
        <v>-286650.92</v>
      </c>
      <c r="AT98">
        <v>0.71190676516379003</v>
      </c>
      <c r="AU98">
        <v>40917071.100000001</v>
      </c>
    </row>
    <row r="99" spans="1:47" ht="15" x14ac:dyDescent="0.25">
      <c r="A99" t="s">
        <v>1600</v>
      </c>
      <c r="B99" t="s">
        <v>765</v>
      </c>
      <c r="C99" t="s">
        <v>266</v>
      </c>
      <c r="D99" t="s">
        <v>949</v>
      </c>
      <c r="E99">
        <v>101.404</v>
      </c>
      <c r="F99" t="s">
        <v>1065</v>
      </c>
      <c r="G99" s="129">
        <v>-1986517</v>
      </c>
      <c r="H99">
        <v>0.36425928686415299</v>
      </c>
      <c r="I99">
        <v>-1986516</v>
      </c>
      <c r="J99">
        <v>4.8637847501435197E-2</v>
      </c>
      <c r="K99">
        <v>0.64306054521174405</v>
      </c>
      <c r="L99" s="130">
        <v>331384.93660000002</v>
      </c>
      <c r="M99" s="129">
        <v>43873</v>
      </c>
      <c r="N99">
        <v>84</v>
      </c>
      <c r="O99">
        <v>15.544460000000001</v>
      </c>
      <c r="P99">
        <v>71</v>
      </c>
      <c r="Q99">
        <v>104.197693</v>
      </c>
      <c r="R99">
        <v>14434.4</v>
      </c>
      <c r="S99">
        <v>1135.0710409999999</v>
      </c>
      <c r="T99">
        <v>1305.6115374150299</v>
      </c>
      <c r="U99">
        <v>0.39838611828349901</v>
      </c>
      <c r="V99">
        <v>9.6027206283029506E-2</v>
      </c>
      <c r="W99">
        <v>0</v>
      </c>
      <c r="X99">
        <v>12548.9</v>
      </c>
      <c r="Y99">
        <v>76.5</v>
      </c>
      <c r="Z99">
        <v>67723.424836601305</v>
      </c>
      <c r="AA99">
        <v>14.475609756097599</v>
      </c>
      <c r="AB99">
        <v>14.837529947712399</v>
      </c>
      <c r="AC99">
        <v>16</v>
      </c>
      <c r="AD99">
        <v>70.941940062499995</v>
      </c>
      <c r="AE99">
        <v>0.1837</v>
      </c>
      <c r="AF99">
        <v>0.10975398090048399</v>
      </c>
      <c r="AG99">
        <v>0.18044333894868</v>
      </c>
      <c r="AH99">
        <v>0.29701161918082197</v>
      </c>
      <c r="AI99">
        <v>159.83669166659701</v>
      </c>
      <c r="AJ99">
        <v>8.0763546569951394</v>
      </c>
      <c r="AK99">
        <v>1.57670934706161</v>
      </c>
      <c r="AL99">
        <v>3.5809826044778599</v>
      </c>
      <c r="AM99">
        <v>0.5</v>
      </c>
      <c r="AN99" s="129">
        <v>0.93377064645029795</v>
      </c>
      <c r="AO99">
        <v>30</v>
      </c>
      <c r="AP99">
        <v>4.9689440993788803E-2</v>
      </c>
      <c r="AQ99">
        <v>14.83</v>
      </c>
      <c r="AR99">
        <v>4.4427664406529503</v>
      </c>
      <c r="AS99">
        <v>32702.569999999901</v>
      </c>
      <c r="AT99">
        <v>0.46415107549593798</v>
      </c>
      <c r="AU99">
        <v>16384044.880000001</v>
      </c>
    </row>
    <row r="100" spans="1:47" ht="15" x14ac:dyDescent="0.25">
      <c r="A100" t="s">
        <v>1601</v>
      </c>
      <c r="B100" t="s">
        <v>143</v>
      </c>
      <c r="C100" t="s">
        <v>144</v>
      </c>
      <c r="D100" t="s">
        <v>946</v>
      </c>
      <c r="E100">
        <v>66.102999999999994</v>
      </c>
      <c r="F100" t="s">
        <v>1066</v>
      </c>
      <c r="G100" s="129">
        <v>-14426990</v>
      </c>
      <c r="H100">
        <v>6.8899647973412803E-2</v>
      </c>
      <c r="I100">
        <v>-11578943</v>
      </c>
      <c r="J100">
        <v>0</v>
      </c>
      <c r="K100">
        <v>0.77602653052019499</v>
      </c>
      <c r="L100" s="130">
        <v>199386.3602</v>
      </c>
      <c r="M100" s="129">
        <v>39049</v>
      </c>
      <c r="N100">
        <v>762</v>
      </c>
      <c r="O100">
        <v>6276.7916859999996</v>
      </c>
      <c r="P100">
        <v>8294.7688579999995</v>
      </c>
      <c r="Q100">
        <v>194.55693299999999</v>
      </c>
      <c r="R100">
        <v>20295.7</v>
      </c>
      <c r="S100">
        <v>34389.688499999997</v>
      </c>
      <c r="T100">
        <v>49934.809501159099</v>
      </c>
      <c r="U100">
        <v>0.91492060252304996</v>
      </c>
      <c r="V100">
        <v>0.21609671265268901</v>
      </c>
      <c r="W100">
        <v>0.110639669359029</v>
      </c>
      <c r="X100">
        <v>13977.5</v>
      </c>
      <c r="Y100">
        <v>2497.9499999999998</v>
      </c>
      <c r="Z100">
        <v>84019.283896795401</v>
      </c>
      <c r="AA100">
        <v>11.5107632093933</v>
      </c>
      <c r="AB100">
        <v>13.7671644748694</v>
      </c>
      <c r="AC100">
        <v>279.98</v>
      </c>
      <c r="AD100">
        <v>122.82908957782701</v>
      </c>
      <c r="AE100">
        <v>0.1115</v>
      </c>
      <c r="AF100">
        <v>0.120517599104386</v>
      </c>
      <c r="AG100">
        <v>0.12121439779709101</v>
      </c>
      <c r="AH100">
        <v>0.245161783016867</v>
      </c>
      <c r="AI100">
        <v>196.04643990887001</v>
      </c>
      <c r="AJ100">
        <v>8.7824674768940092</v>
      </c>
      <c r="AK100">
        <v>1.7241750549097199</v>
      </c>
      <c r="AL100">
        <v>3.4927386852163198</v>
      </c>
      <c r="AM100">
        <v>0</v>
      </c>
      <c r="AN100" s="129">
        <v>0.42672089244269401</v>
      </c>
      <c r="AO100">
        <v>91</v>
      </c>
      <c r="AP100">
        <v>0.18247243180499101</v>
      </c>
      <c r="AQ100">
        <v>45.44</v>
      </c>
      <c r="AR100">
        <v>4.2550084774478201</v>
      </c>
      <c r="AS100">
        <v>-1370274.03</v>
      </c>
      <c r="AT100">
        <v>0.59602281331768603</v>
      </c>
      <c r="AU100">
        <v>697962700.69000006</v>
      </c>
    </row>
    <row r="101" spans="1:47" ht="15" x14ac:dyDescent="0.25">
      <c r="A101" t="s">
        <v>1602</v>
      </c>
      <c r="B101" t="s">
        <v>145</v>
      </c>
      <c r="C101" t="s">
        <v>146</v>
      </c>
      <c r="D101" t="s">
        <v>946</v>
      </c>
      <c r="E101">
        <v>76.320999999999998</v>
      </c>
      <c r="F101" t="s">
        <v>1067</v>
      </c>
      <c r="G101" s="129">
        <v>-14967546</v>
      </c>
      <c r="H101">
        <v>0.29698071871384601</v>
      </c>
      <c r="I101">
        <v>-14967546</v>
      </c>
      <c r="J101">
        <v>2.8069051947912399E-2</v>
      </c>
      <c r="K101">
        <v>0.70850217664664605</v>
      </c>
      <c r="L101" s="130">
        <v>208701.3749</v>
      </c>
      <c r="M101" s="129">
        <v>38306.5</v>
      </c>
      <c r="N101">
        <v>74</v>
      </c>
      <c r="O101">
        <v>137.681749</v>
      </c>
      <c r="P101">
        <v>92.937392000000003</v>
      </c>
      <c r="Q101">
        <v>43.857382000000001</v>
      </c>
      <c r="R101">
        <v>15931.8</v>
      </c>
      <c r="S101">
        <v>2032.6848669999999</v>
      </c>
      <c r="T101">
        <v>2926.4787930052198</v>
      </c>
      <c r="U101">
        <v>1</v>
      </c>
      <c r="V101">
        <v>0.21193802147787599</v>
      </c>
      <c r="W101">
        <v>4.3017095969751203E-3</v>
      </c>
      <c r="X101">
        <v>11066</v>
      </c>
      <c r="Y101">
        <v>127</v>
      </c>
      <c r="Z101">
        <v>77347.125984251994</v>
      </c>
      <c r="AA101">
        <v>10.944881889763799</v>
      </c>
      <c r="AB101">
        <v>16.0053926535433</v>
      </c>
      <c r="AC101">
        <v>17</v>
      </c>
      <c r="AD101">
        <v>119.569698058824</v>
      </c>
      <c r="AE101">
        <v>0.3407</v>
      </c>
      <c r="AF101">
        <v>0.10920382672799001</v>
      </c>
      <c r="AG101">
        <v>0.13432844448578199</v>
      </c>
      <c r="AH101">
        <v>0.24844777728349901</v>
      </c>
      <c r="AI101">
        <v>161.49920990187599</v>
      </c>
      <c r="AJ101">
        <v>8.0498042202164601</v>
      </c>
      <c r="AK101">
        <v>1.2951013625688099</v>
      </c>
      <c r="AL101">
        <v>3.5905507239313099</v>
      </c>
      <c r="AM101">
        <v>2.75</v>
      </c>
      <c r="AN101" s="129"/>
      <c r="AO101">
        <v>41</v>
      </c>
      <c r="AP101">
        <v>2.26904376012966E-2</v>
      </c>
      <c r="AQ101" t="s">
        <v>943</v>
      </c>
      <c r="AR101">
        <v>3.6677733642112602</v>
      </c>
      <c r="AS101">
        <v>-158607.09</v>
      </c>
      <c r="AT101">
        <v>0.63780176703603098</v>
      </c>
      <c r="AU101">
        <v>32384334.309999999</v>
      </c>
    </row>
    <row r="102" spans="1:47" ht="15" x14ac:dyDescent="0.25">
      <c r="A102" t="s">
        <v>1603</v>
      </c>
      <c r="B102" t="s">
        <v>437</v>
      </c>
      <c r="C102" t="s">
        <v>292</v>
      </c>
      <c r="D102" t="s">
        <v>949</v>
      </c>
      <c r="E102">
        <v>85.888000000000005</v>
      </c>
      <c r="F102" t="s">
        <v>1068</v>
      </c>
      <c r="G102" s="129">
        <v>-1025468</v>
      </c>
      <c r="H102">
        <v>0.17463804291830201</v>
      </c>
      <c r="I102">
        <v>-1270370</v>
      </c>
      <c r="J102">
        <v>0</v>
      </c>
      <c r="K102">
        <v>0.80362922496884504</v>
      </c>
      <c r="L102" s="130">
        <v>221812.46729999999</v>
      </c>
      <c r="M102" s="129">
        <v>43069</v>
      </c>
      <c r="N102" t="s">
        <v>943</v>
      </c>
      <c r="O102">
        <v>182.65577300000001</v>
      </c>
      <c r="P102">
        <v>57.76</v>
      </c>
      <c r="Q102">
        <v>-134.133995</v>
      </c>
      <c r="R102">
        <v>15733.9</v>
      </c>
      <c r="S102">
        <v>1628.213477</v>
      </c>
      <c r="T102">
        <v>2090.8480252479399</v>
      </c>
      <c r="U102">
        <v>0.51058095129622905</v>
      </c>
      <c r="V102">
        <v>0.17357495868461001</v>
      </c>
      <c r="W102">
        <v>2.57743315559106E-2</v>
      </c>
      <c r="X102">
        <v>12252.5</v>
      </c>
      <c r="Y102">
        <v>109.21</v>
      </c>
      <c r="Z102">
        <v>71344.185056313494</v>
      </c>
      <c r="AA102">
        <v>14.8928571428571</v>
      </c>
      <c r="AB102">
        <v>14.9090145316363</v>
      </c>
      <c r="AC102">
        <v>13.59</v>
      </c>
      <c r="AD102">
        <v>119.809674540103</v>
      </c>
      <c r="AE102">
        <v>0.35599999999999998</v>
      </c>
      <c r="AF102">
        <v>0.112109438218706</v>
      </c>
      <c r="AG102">
        <v>0.17253853111067299</v>
      </c>
      <c r="AH102">
        <v>0.29051303581864901</v>
      </c>
      <c r="AI102">
        <v>160.22100522141801</v>
      </c>
      <c r="AJ102">
        <v>9.1392878171071104</v>
      </c>
      <c r="AK102">
        <v>1.4792148700138801</v>
      </c>
      <c r="AL102">
        <v>3.80551197129649</v>
      </c>
      <c r="AM102">
        <v>0</v>
      </c>
      <c r="AN102" s="129">
        <v>0.96331147384598204</v>
      </c>
      <c r="AO102">
        <v>38</v>
      </c>
      <c r="AP102">
        <v>1.3035381750465499E-2</v>
      </c>
      <c r="AQ102">
        <v>27.71</v>
      </c>
      <c r="AR102">
        <v>3.3817960096412398</v>
      </c>
      <c r="AS102">
        <v>-19468.490000000002</v>
      </c>
      <c r="AT102">
        <v>0.46461966485737399</v>
      </c>
      <c r="AU102">
        <v>25618123.690000001</v>
      </c>
    </row>
    <row r="103" spans="1:47" ht="15" x14ac:dyDescent="0.25">
      <c r="A103" t="s">
        <v>1604</v>
      </c>
      <c r="B103" t="s">
        <v>688</v>
      </c>
      <c r="C103" t="s">
        <v>249</v>
      </c>
      <c r="D103" t="s">
        <v>945</v>
      </c>
      <c r="E103">
        <v>81.917000000000002</v>
      </c>
      <c r="F103" t="s">
        <v>1069</v>
      </c>
      <c r="G103" s="129">
        <v>217786</v>
      </c>
      <c r="H103">
        <v>0.34965313470780202</v>
      </c>
      <c r="I103">
        <v>217787</v>
      </c>
      <c r="J103">
        <v>0</v>
      </c>
      <c r="K103">
        <v>0.74656973782491298</v>
      </c>
      <c r="L103" s="130">
        <v>173538.5368</v>
      </c>
      <c r="M103" s="129">
        <v>38293</v>
      </c>
      <c r="N103">
        <v>14</v>
      </c>
      <c r="O103">
        <v>19.852851999999999</v>
      </c>
      <c r="P103">
        <v>28.713201000000002</v>
      </c>
      <c r="Q103">
        <v>132.16091800000001</v>
      </c>
      <c r="R103">
        <v>15718.3</v>
      </c>
      <c r="S103">
        <v>595.24041</v>
      </c>
      <c r="T103">
        <v>771.53744579443003</v>
      </c>
      <c r="U103">
        <v>0.67599064216759097</v>
      </c>
      <c r="V103">
        <v>0.14479607323703</v>
      </c>
      <c r="W103">
        <v>1.67999346684141E-3</v>
      </c>
      <c r="X103">
        <v>12126.6</v>
      </c>
      <c r="Y103">
        <v>43.65</v>
      </c>
      <c r="Z103">
        <v>68335.393356242901</v>
      </c>
      <c r="AA103">
        <v>11.764705882352899</v>
      </c>
      <c r="AB103">
        <v>13.636664604810999</v>
      </c>
      <c r="AC103">
        <v>7.2</v>
      </c>
      <c r="AD103">
        <v>82.672279166666698</v>
      </c>
      <c r="AE103">
        <v>0.1837</v>
      </c>
      <c r="AF103">
        <v>0.11757170624963401</v>
      </c>
      <c r="AG103">
        <v>0.19074045777892401</v>
      </c>
      <c r="AH103">
        <v>0.30990264474752599</v>
      </c>
      <c r="AI103">
        <v>172.772208123437</v>
      </c>
      <c r="AJ103">
        <v>9.3042809774311799</v>
      </c>
      <c r="AK103">
        <v>2.1605437520055202</v>
      </c>
      <c r="AL103">
        <v>4.8524742077576102</v>
      </c>
      <c r="AM103">
        <v>0.5</v>
      </c>
      <c r="AN103" s="129">
        <v>0.79348674610736802</v>
      </c>
      <c r="AO103">
        <v>22</v>
      </c>
      <c r="AP103">
        <v>3.9603960396039598E-2</v>
      </c>
      <c r="AQ103">
        <v>13.32</v>
      </c>
      <c r="AR103">
        <v>4.39828760475356</v>
      </c>
      <c r="AS103">
        <v>-38436.9</v>
      </c>
      <c r="AT103">
        <v>0.39912911453336603</v>
      </c>
      <c r="AU103">
        <v>9356150.6600000001</v>
      </c>
    </row>
    <row r="104" spans="1:47" ht="15" x14ac:dyDescent="0.25">
      <c r="A104" t="s">
        <v>1605</v>
      </c>
      <c r="B104" t="s">
        <v>147</v>
      </c>
      <c r="C104" t="s">
        <v>148</v>
      </c>
      <c r="D104" t="s">
        <v>946</v>
      </c>
      <c r="E104">
        <v>81.043000000000006</v>
      </c>
      <c r="F104" t="s">
        <v>1070</v>
      </c>
      <c r="G104" s="129">
        <v>-190924</v>
      </c>
      <c r="H104">
        <v>0.314951195815451</v>
      </c>
      <c r="I104">
        <v>-205933</v>
      </c>
      <c r="J104">
        <v>5.5471533869202796E-3</v>
      </c>
      <c r="K104">
        <v>0.83476043619331897</v>
      </c>
      <c r="L104" s="130">
        <v>139150.46960000001</v>
      </c>
      <c r="M104" s="129">
        <v>36574</v>
      </c>
      <c r="N104">
        <v>42</v>
      </c>
      <c r="O104">
        <v>76.348966000000004</v>
      </c>
      <c r="P104">
        <v>111.81840800000001</v>
      </c>
      <c r="Q104">
        <v>-228.22088500000001</v>
      </c>
      <c r="R104">
        <v>16220.6</v>
      </c>
      <c r="S104">
        <v>1503.9458890000001</v>
      </c>
      <c r="T104">
        <v>2042.1311150358799</v>
      </c>
      <c r="U104">
        <v>0.99899743400940899</v>
      </c>
      <c r="V104">
        <v>0.17794550984673099</v>
      </c>
      <c r="W104">
        <v>1.32983507892683E-3</v>
      </c>
      <c r="X104">
        <v>11945.8</v>
      </c>
      <c r="Y104">
        <v>112</v>
      </c>
      <c r="Z104">
        <v>68704.508928571406</v>
      </c>
      <c r="AA104">
        <v>17.1428571428571</v>
      </c>
      <c r="AB104">
        <v>13.428088294642899</v>
      </c>
      <c r="AC104">
        <v>15.7</v>
      </c>
      <c r="AD104">
        <v>95.792731783439507</v>
      </c>
      <c r="AE104">
        <v>0.3483</v>
      </c>
      <c r="AF104">
        <v>9.7772921797384199E-2</v>
      </c>
      <c r="AG104">
        <v>0.243782687323091</v>
      </c>
      <c r="AH104">
        <v>0.34404959073012997</v>
      </c>
      <c r="AI104">
        <v>287.10873387014499</v>
      </c>
      <c r="AJ104">
        <v>6.5193569417039496</v>
      </c>
      <c r="AK104">
        <v>1.23756113998277</v>
      </c>
      <c r="AL104">
        <v>3.1134963964464699</v>
      </c>
      <c r="AM104">
        <v>2</v>
      </c>
      <c r="AN104" s="129">
        <v>1.35653123350302</v>
      </c>
      <c r="AO104">
        <v>72</v>
      </c>
      <c r="AP104">
        <v>5.9084194977843396E-3</v>
      </c>
      <c r="AQ104">
        <v>9.17</v>
      </c>
      <c r="AR104">
        <v>4.24111457590518</v>
      </c>
      <c r="AS104">
        <v>-149790.18</v>
      </c>
      <c r="AT104">
        <v>0.59913133690617204</v>
      </c>
      <c r="AU104">
        <v>24394843.739999998</v>
      </c>
    </row>
    <row r="105" spans="1:47" ht="15" x14ac:dyDescent="0.25">
      <c r="A105" t="s">
        <v>1606</v>
      </c>
      <c r="B105" t="s">
        <v>672</v>
      </c>
      <c r="C105" t="s">
        <v>227</v>
      </c>
      <c r="D105" t="s">
        <v>946</v>
      </c>
      <c r="E105">
        <v>88.69</v>
      </c>
      <c r="F105" t="s">
        <v>1071</v>
      </c>
      <c r="G105" s="129">
        <v>493767</v>
      </c>
      <c r="H105">
        <v>0.334757775715739</v>
      </c>
      <c r="I105">
        <v>433187</v>
      </c>
      <c r="J105">
        <v>0</v>
      </c>
      <c r="K105">
        <v>0.729399133623993</v>
      </c>
      <c r="L105" s="130">
        <v>228399.58559999999</v>
      </c>
      <c r="M105" s="129">
        <v>40920</v>
      </c>
      <c r="N105">
        <v>181</v>
      </c>
      <c r="O105">
        <v>53.925683999999997</v>
      </c>
      <c r="P105">
        <v>64</v>
      </c>
      <c r="Q105">
        <v>78.328739999999996</v>
      </c>
      <c r="R105">
        <v>14613.4</v>
      </c>
      <c r="S105">
        <v>1462.4008140000001</v>
      </c>
      <c r="T105">
        <v>1857.26202056694</v>
      </c>
      <c r="U105">
        <v>0.36238271541334099</v>
      </c>
      <c r="V105">
        <v>0.206187007086827</v>
      </c>
      <c r="W105">
        <v>6.8380705920476905E-4</v>
      </c>
      <c r="X105">
        <v>11506.5</v>
      </c>
      <c r="Y105">
        <v>113.15</v>
      </c>
      <c r="Z105">
        <v>60286.161908970404</v>
      </c>
      <c r="AA105">
        <v>15.504065040650399</v>
      </c>
      <c r="AB105">
        <v>12.924443782589501</v>
      </c>
      <c r="AC105">
        <v>14</v>
      </c>
      <c r="AD105">
        <v>104.457201</v>
      </c>
      <c r="AE105">
        <v>0.40189999999999998</v>
      </c>
      <c r="AF105">
        <v>0.113471128445306</v>
      </c>
      <c r="AG105">
        <v>0.23305474631512099</v>
      </c>
      <c r="AH105">
        <v>0.34778002997024599</v>
      </c>
      <c r="AI105">
        <v>192.60109629561501</v>
      </c>
      <c r="AJ105">
        <v>6.9544675140240004</v>
      </c>
      <c r="AK105">
        <v>1.2578355108996699</v>
      </c>
      <c r="AL105">
        <v>3.9198400198821299</v>
      </c>
      <c r="AM105">
        <v>1.75</v>
      </c>
      <c r="AN105" s="129">
        <v>1.1286371263931101</v>
      </c>
      <c r="AO105">
        <v>110</v>
      </c>
      <c r="AP105">
        <v>3.0837004405286299E-2</v>
      </c>
      <c r="AQ105">
        <v>5.9</v>
      </c>
      <c r="AR105">
        <v>4.7419935380014797</v>
      </c>
      <c r="AS105">
        <v>-77846.149999999994</v>
      </c>
      <c r="AT105">
        <v>0.47607787140267999</v>
      </c>
      <c r="AU105">
        <v>21370604.379999999</v>
      </c>
    </row>
    <row r="106" spans="1:47" ht="15" x14ac:dyDescent="0.25">
      <c r="A106" t="s">
        <v>1607</v>
      </c>
      <c r="B106" t="s">
        <v>571</v>
      </c>
      <c r="C106" t="s">
        <v>172</v>
      </c>
      <c r="D106" t="s">
        <v>946</v>
      </c>
      <c r="E106">
        <v>67.652000000000001</v>
      </c>
      <c r="F106" t="s">
        <v>1072</v>
      </c>
      <c r="G106" s="129">
        <v>5318928</v>
      </c>
      <c r="H106">
        <v>0.46236367008699297</v>
      </c>
      <c r="I106">
        <v>5633416</v>
      </c>
      <c r="J106">
        <v>0</v>
      </c>
      <c r="K106">
        <v>0.80412950287880702</v>
      </c>
      <c r="L106" s="130">
        <v>110794.80620000001</v>
      </c>
      <c r="M106" s="129">
        <v>31584</v>
      </c>
      <c r="N106">
        <v>17</v>
      </c>
      <c r="O106">
        <v>96.939325999999994</v>
      </c>
      <c r="P106">
        <v>45.179088999999998</v>
      </c>
      <c r="Q106">
        <v>469.68937</v>
      </c>
      <c r="R106">
        <v>17686.400000000001</v>
      </c>
      <c r="S106">
        <v>1217.3322149999999</v>
      </c>
      <c r="T106">
        <v>1591.33696658709</v>
      </c>
      <c r="U106">
        <v>1</v>
      </c>
      <c r="V106">
        <v>0.11436857439938899</v>
      </c>
      <c r="W106">
        <v>1.9807661132175001E-2</v>
      </c>
      <c r="X106">
        <v>13529.7</v>
      </c>
      <c r="Y106">
        <v>87.6</v>
      </c>
      <c r="Z106">
        <v>73339.783105022798</v>
      </c>
      <c r="AA106">
        <v>12.3820224719101</v>
      </c>
      <c r="AB106">
        <v>13.8964864726027</v>
      </c>
      <c r="AC106">
        <v>12.25</v>
      </c>
      <c r="AD106">
        <v>99.374058367346905</v>
      </c>
      <c r="AE106">
        <v>0.44400000000000001</v>
      </c>
      <c r="AF106">
        <v>0.115944283053025</v>
      </c>
      <c r="AG106">
        <v>0.15443621801701199</v>
      </c>
      <c r="AH106">
        <v>0.275214059736137</v>
      </c>
      <c r="AI106">
        <v>202.48457813136901</v>
      </c>
      <c r="AJ106">
        <v>9.1403228109748405</v>
      </c>
      <c r="AK106">
        <v>1.45758291377778</v>
      </c>
      <c r="AL106">
        <v>2.6025393624919402</v>
      </c>
      <c r="AM106">
        <v>1</v>
      </c>
      <c r="AN106" s="129">
        <v>0.60115056325378002</v>
      </c>
      <c r="AO106">
        <v>4</v>
      </c>
      <c r="AP106">
        <v>7.8488372093023298E-2</v>
      </c>
      <c r="AQ106">
        <v>84</v>
      </c>
      <c r="AR106">
        <v>3.5769622127818401</v>
      </c>
      <c r="AS106">
        <v>47874.79</v>
      </c>
      <c r="AT106">
        <v>0.66394730582599804</v>
      </c>
      <c r="AU106">
        <v>21530245.539999999</v>
      </c>
    </row>
    <row r="107" spans="1:47" ht="15" x14ac:dyDescent="0.25">
      <c r="A107" t="s">
        <v>1608</v>
      </c>
      <c r="B107" t="s">
        <v>440</v>
      </c>
      <c r="C107" t="s">
        <v>374</v>
      </c>
      <c r="D107" t="s">
        <v>946</v>
      </c>
      <c r="E107">
        <v>81.355000000000004</v>
      </c>
      <c r="F107" t="s">
        <v>1073</v>
      </c>
      <c r="G107" s="129">
        <v>-103883</v>
      </c>
      <c r="H107">
        <v>0.42802203762763902</v>
      </c>
      <c r="I107">
        <v>-103883</v>
      </c>
      <c r="J107">
        <v>0</v>
      </c>
      <c r="K107">
        <v>0.57157414421693298</v>
      </c>
      <c r="L107" s="130">
        <v>289792.60629999998</v>
      </c>
      <c r="M107" s="129">
        <v>44318</v>
      </c>
      <c r="N107">
        <v>228</v>
      </c>
      <c r="O107">
        <v>43.045721999999998</v>
      </c>
      <c r="P107">
        <v>186.37409600000001</v>
      </c>
      <c r="Q107">
        <v>-111.706118</v>
      </c>
      <c r="R107">
        <v>16622.7</v>
      </c>
      <c r="S107">
        <v>1227.0299319999999</v>
      </c>
      <c r="T107">
        <v>1528.72380033583</v>
      </c>
      <c r="U107">
        <v>0.506463048531403</v>
      </c>
      <c r="V107">
        <v>0.15628233427642299</v>
      </c>
      <c r="W107">
        <v>1.7083356691905099E-3</v>
      </c>
      <c r="X107">
        <v>13342.2</v>
      </c>
      <c r="Y107">
        <v>85.7</v>
      </c>
      <c r="Z107">
        <v>68929.607584597397</v>
      </c>
      <c r="AA107">
        <v>12.877358490565999</v>
      </c>
      <c r="AB107">
        <v>14.317735495916001</v>
      </c>
      <c r="AC107">
        <v>14</v>
      </c>
      <c r="AD107">
        <v>87.644995142857098</v>
      </c>
      <c r="AE107">
        <v>0.379</v>
      </c>
      <c r="AF107">
        <v>0.12709935099438299</v>
      </c>
      <c r="AG107">
        <v>0.13354307613147601</v>
      </c>
      <c r="AH107">
        <v>0.26740173922230698</v>
      </c>
      <c r="AI107">
        <v>162.870517489544</v>
      </c>
      <c r="AJ107">
        <v>6.4287727111240098</v>
      </c>
      <c r="AK107">
        <v>1.4873933058790001</v>
      </c>
      <c r="AL107">
        <v>3.23058184511151</v>
      </c>
      <c r="AM107">
        <v>3</v>
      </c>
      <c r="AN107" s="129">
        <v>0.85361660983745602</v>
      </c>
      <c r="AO107">
        <v>78</v>
      </c>
      <c r="AP107">
        <v>4.3243243243243197E-2</v>
      </c>
      <c r="AQ107">
        <v>9.23</v>
      </c>
      <c r="AR107">
        <v>5.9920275138612897</v>
      </c>
      <c r="AS107">
        <v>59963.760000000198</v>
      </c>
      <c r="AT107">
        <v>0.54747374057266796</v>
      </c>
      <c r="AU107">
        <v>20396514.239999998</v>
      </c>
    </row>
    <row r="108" spans="1:47" ht="15" x14ac:dyDescent="0.25">
      <c r="A108" t="s">
        <v>1609</v>
      </c>
      <c r="B108" t="s">
        <v>150</v>
      </c>
      <c r="C108" t="s">
        <v>108</v>
      </c>
      <c r="D108" t="s">
        <v>945</v>
      </c>
      <c r="E108">
        <v>69.212000000000003</v>
      </c>
      <c r="F108" t="s">
        <v>1074</v>
      </c>
      <c r="G108" s="129">
        <v>-2517646</v>
      </c>
      <c r="H108">
        <v>0.34152581342472399</v>
      </c>
      <c r="I108">
        <v>-942263</v>
      </c>
      <c r="J108">
        <v>0</v>
      </c>
      <c r="K108">
        <v>0.82935356458534204</v>
      </c>
      <c r="L108" s="130">
        <v>175673.5858</v>
      </c>
      <c r="M108" s="129">
        <v>44220.5</v>
      </c>
      <c r="N108">
        <v>107</v>
      </c>
      <c r="O108">
        <v>316.08168999999998</v>
      </c>
      <c r="P108">
        <v>2590.296523</v>
      </c>
      <c r="Q108">
        <v>-120.267595</v>
      </c>
      <c r="R108">
        <v>26609</v>
      </c>
      <c r="S108">
        <v>4863.306775</v>
      </c>
      <c r="T108">
        <v>7186.0139180435899</v>
      </c>
      <c r="U108">
        <v>0.99897682703760704</v>
      </c>
      <c r="V108">
        <v>0.21910777466839901</v>
      </c>
      <c r="W108">
        <v>2.1519301956845999E-2</v>
      </c>
      <c r="X108">
        <v>18008.2</v>
      </c>
      <c r="Y108">
        <v>362.34</v>
      </c>
      <c r="Z108">
        <v>87540.261632720605</v>
      </c>
      <c r="AA108">
        <v>15.851948051948099</v>
      </c>
      <c r="AB108">
        <v>13.4219428575371</v>
      </c>
      <c r="AC108">
        <v>39</v>
      </c>
      <c r="AD108">
        <v>124.700173717949</v>
      </c>
      <c r="AE108">
        <v>0.44400000000000001</v>
      </c>
      <c r="AF108">
        <v>0.107033682497571</v>
      </c>
      <c r="AG108">
        <v>0.199739314117933</v>
      </c>
      <c r="AH108">
        <v>0.31020622105381601</v>
      </c>
      <c r="AI108">
        <v>239.150037990355</v>
      </c>
      <c r="AJ108">
        <v>12.2759435282789</v>
      </c>
      <c r="AK108">
        <v>2.1669952796932201</v>
      </c>
      <c r="AL108">
        <v>4.6368307653947296</v>
      </c>
      <c r="AM108">
        <v>3.8</v>
      </c>
      <c r="AN108" s="129">
        <v>0.865756396973417</v>
      </c>
      <c r="AO108">
        <v>10</v>
      </c>
      <c r="AP108">
        <v>0.60908701243034702</v>
      </c>
      <c r="AQ108">
        <v>191.7</v>
      </c>
      <c r="AR108">
        <v>3.7613511593476101</v>
      </c>
      <c r="AS108">
        <v>169722.86</v>
      </c>
      <c r="AT108">
        <v>0.60514495418717595</v>
      </c>
      <c r="AU108">
        <v>129407499.89</v>
      </c>
    </row>
    <row r="109" spans="1:47" ht="15" x14ac:dyDescent="0.25">
      <c r="A109" t="s">
        <v>1610</v>
      </c>
      <c r="B109" t="s">
        <v>149</v>
      </c>
      <c r="C109" t="s">
        <v>108</v>
      </c>
      <c r="D109" t="s">
        <v>949</v>
      </c>
      <c r="E109">
        <v>55.823</v>
      </c>
      <c r="F109" t="s">
        <v>1075</v>
      </c>
      <c r="G109" s="129">
        <v>-4117242</v>
      </c>
      <c r="H109">
        <v>0.16503350517646101</v>
      </c>
      <c r="I109">
        <v>15488851</v>
      </c>
      <c r="J109">
        <v>0</v>
      </c>
      <c r="K109">
        <v>0.83674740226674005</v>
      </c>
      <c r="L109" s="130">
        <v>125331.2531</v>
      </c>
      <c r="M109" s="129">
        <v>31555</v>
      </c>
      <c r="N109">
        <v>341</v>
      </c>
      <c r="O109">
        <v>14122.257838</v>
      </c>
      <c r="P109">
        <v>54.147942999999998</v>
      </c>
      <c r="Q109">
        <v>1151.0612699999999</v>
      </c>
      <c r="R109">
        <v>24296.9</v>
      </c>
      <c r="S109">
        <v>33398.867406999998</v>
      </c>
      <c r="T109">
        <v>54002.251543182603</v>
      </c>
      <c r="U109">
        <v>1</v>
      </c>
      <c r="V109">
        <v>0.27712643282808203</v>
      </c>
      <c r="W109">
        <v>0.13583616620032901</v>
      </c>
      <c r="X109">
        <v>15026.9</v>
      </c>
      <c r="Y109">
        <v>2085.4899999999998</v>
      </c>
      <c r="Z109">
        <v>85839.122517969401</v>
      </c>
      <c r="AA109">
        <v>15.138192143871301</v>
      </c>
      <c r="AB109">
        <v>16.0148777539092</v>
      </c>
      <c r="AC109">
        <v>529.78</v>
      </c>
      <c r="AD109">
        <v>63.042899707425697</v>
      </c>
      <c r="AE109">
        <v>0.15759999999999999</v>
      </c>
      <c r="AF109">
        <v>0.10834096142543501</v>
      </c>
      <c r="AG109">
        <v>0.17664520060120301</v>
      </c>
      <c r="AH109">
        <v>0.29453610311976702</v>
      </c>
      <c r="AI109">
        <v>286.87457820775899</v>
      </c>
      <c r="AJ109">
        <v>8.0304773524138593</v>
      </c>
      <c r="AK109">
        <v>1.46101422189046</v>
      </c>
      <c r="AL109">
        <v>3.97479338681676</v>
      </c>
      <c r="AM109">
        <v>1</v>
      </c>
      <c r="AN109" s="129">
        <v>0.64540626738076401</v>
      </c>
      <c r="AO109">
        <v>79</v>
      </c>
      <c r="AP109">
        <v>0.32729816147082302</v>
      </c>
      <c r="AQ109">
        <v>88.01</v>
      </c>
      <c r="AR109">
        <v>3.5388540987873198</v>
      </c>
      <c r="AS109">
        <v>3855324.4</v>
      </c>
      <c r="AT109">
        <v>0.66654722002807798</v>
      </c>
      <c r="AU109">
        <v>811488003.59000003</v>
      </c>
    </row>
    <row r="110" spans="1:47" ht="15" x14ac:dyDescent="0.25">
      <c r="A110" t="s">
        <v>1611</v>
      </c>
      <c r="B110" t="s">
        <v>446</v>
      </c>
      <c r="C110" t="s">
        <v>327</v>
      </c>
      <c r="D110" t="s">
        <v>949</v>
      </c>
      <c r="E110">
        <v>89.611000000000004</v>
      </c>
      <c r="F110" t="s">
        <v>1076</v>
      </c>
      <c r="G110" s="129">
        <v>1530539</v>
      </c>
      <c r="H110">
        <v>0.103400188303098</v>
      </c>
      <c r="I110">
        <v>1982049</v>
      </c>
      <c r="J110">
        <v>4.7547453486186803E-3</v>
      </c>
      <c r="K110">
        <v>0.74631450118104004</v>
      </c>
      <c r="L110" s="130">
        <v>262042.1501</v>
      </c>
      <c r="M110" s="129">
        <v>48305</v>
      </c>
      <c r="N110">
        <v>180</v>
      </c>
      <c r="O110">
        <v>25.913243999999999</v>
      </c>
      <c r="P110">
        <v>37.369999</v>
      </c>
      <c r="Q110">
        <v>45.293241999999999</v>
      </c>
      <c r="R110">
        <v>13750.5</v>
      </c>
      <c r="S110">
        <v>1524.5656779999999</v>
      </c>
      <c r="T110">
        <v>1794.3552827901001</v>
      </c>
      <c r="U110">
        <v>0.32446346401352</v>
      </c>
      <c r="V110">
        <v>0.15492017064810201</v>
      </c>
      <c r="W110">
        <v>1.6067080843728699E-3</v>
      </c>
      <c r="X110">
        <v>11683</v>
      </c>
      <c r="Y110">
        <v>90.56</v>
      </c>
      <c r="Z110">
        <v>69839.083701413401</v>
      </c>
      <c r="AA110">
        <v>16.329787234042598</v>
      </c>
      <c r="AB110">
        <v>16.834868352473499</v>
      </c>
      <c r="AC110">
        <v>11.32</v>
      </c>
      <c r="AD110">
        <v>134.678946819788</v>
      </c>
      <c r="AE110">
        <v>0.30620000000000003</v>
      </c>
      <c r="AF110">
        <v>0.106439217558571</v>
      </c>
      <c r="AG110">
        <v>0.18366480506386501</v>
      </c>
      <c r="AH110">
        <v>0.30659981543599601</v>
      </c>
      <c r="AI110">
        <v>178.10777450809201</v>
      </c>
      <c r="AJ110">
        <v>6.9881230182258802</v>
      </c>
      <c r="AK110">
        <v>1.85537296942958</v>
      </c>
      <c r="AL110">
        <v>2.1881814632996601</v>
      </c>
      <c r="AM110">
        <v>0.5</v>
      </c>
      <c r="AN110" s="129">
        <v>1.2920578570452801</v>
      </c>
      <c r="AO110">
        <v>127</v>
      </c>
      <c r="AP110">
        <v>7.5187969924812E-3</v>
      </c>
      <c r="AQ110">
        <v>7.17</v>
      </c>
      <c r="AR110">
        <v>5.4241376863521999</v>
      </c>
      <c r="AS110">
        <v>-106135.75</v>
      </c>
      <c r="AT110">
        <v>0.39063219973947499</v>
      </c>
      <c r="AU110">
        <v>20963487.219999999</v>
      </c>
    </row>
    <row r="111" spans="1:47" ht="15" x14ac:dyDescent="0.25">
      <c r="A111" t="s">
        <v>1612</v>
      </c>
      <c r="B111" t="s">
        <v>600</v>
      </c>
      <c r="C111" t="s">
        <v>127</v>
      </c>
      <c r="D111" t="s">
        <v>949</v>
      </c>
      <c r="E111">
        <v>94.96</v>
      </c>
      <c r="F111" t="s">
        <v>1077</v>
      </c>
      <c r="G111" s="129">
        <v>-2409082</v>
      </c>
      <c r="H111">
        <v>0.83026442456457195</v>
      </c>
      <c r="I111">
        <v>-2429048</v>
      </c>
      <c r="J111">
        <v>0</v>
      </c>
      <c r="K111">
        <v>0.67727157657065196</v>
      </c>
      <c r="L111" s="130">
        <v>397205.56449999998</v>
      </c>
      <c r="M111" s="129">
        <v>45695.5</v>
      </c>
      <c r="N111">
        <v>221</v>
      </c>
      <c r="O111">
        <v>38.478757000000002</v>
      </c>
      <c r="P111">
        <v>116.36</v>
      </c>
      <c r="Q111">
        <v>51.385117000000001</v>
      </c>
      <c r="R111">
        <v>17191.8</v>
      </c>
      <c r="S111">
        <v>2317.4596190000002</v>
      </c>
      <c r="T111">
        <v>3091.0250771793299</v>
      </c>
      <c r="U111">
        <v>0.99715881780807802</v>
      </c>
      <c r="V111">
        <v>0.15663855672990701</v>
      </c>
      <c r="W111">
        <v>4.0811149080910896E-3</v>
      </c>
      <c r="X111">
        <v>12889.4</v>
      </c>
      <c r="Y111">
        <v>151.99</v>
      </c>
      <c r="Z111">
        <v>83388.1107309691</v>
      </c>
      <c r="AA111">
        <v>15.486187845303901</v>
      </c>
      <c r="AB111">
        <v>15.247447983419899</v>
      </c>
      <c r="AC111">
        <v>15.18</v>
      </c>
      <c r="AD111">
        <v>152.66532404479599</v>
      </c>
      <c r="AE111">
        <v>0.45169999999999999</v>
      </c>
      <c r="AF111">
        <v>9.2737300133806502E-2</v>
      </c>
      <c r="AG111">
        <v>0.20275542283838</v>
      </c>
      <c r="AH111">
        <v>0.298020797588888</v>
      </c>
      <c r="AI111">
        <v>156.66076639413501</v>
      </c>
      <c r="AJ111">
        <v>10.1662963738277</v>
      </c>
      <c r="AK111">
        <v>1.81192403354864</v>
      </c>
      <c r="AL111">
        <v>5.4420790789274296</v>
      </c>
      <c r="AM111">
        <v>1.7</v>
      </c>
      <c r="AN111" s="129">
        <v>1.0495295698010501</v>
      </c>
      <c r="AO111">
        <v>117</v>
      </c>
      <c r="AP111">
        <v>8.2872928176795594E-3</v>
      </c>
      <c r="AQ111">
        <v>11.98</v>
      </c>
      <c r="AR111">
        <v>2.8902292825580602</v>
      </c>
      <c r="AS111">
        <v>-387884.79</v>
      </c>
      <c r="AT111">
        <v>0.656130334737693</v>
      </c>
      <c r="AU111">
        <v>39841406.460000001</v>
      </c>
    </row>
    <row r="112" spans="1:47" ht="15" x14ac:dyDescent="0.25">
      <c r="A112" t="s">
        <v>1613</v>
      </c>
      <c r="B112" t="s">
        <v>351</v>
      </c>
      <c r="C112" t="s">
        <v>184</v>
      </c>
      <c r="D112" t="s">
        <v>949</v>
      </c>
      <c r="E112">
        <v>88.037000000000006</v>
      </c>
      <c r="F112" t="s">
        <v>1078</v>
      </c>
      <c r="G112" s="129">
        <v>-477229</v>
      </c>
      <c r="H112">
        <v>0.37263636364515301</v>
      </c>
      <c r="I112">
        <v>-187306</v>
      </c>
      <c r="J112">
        <v>5.3314807451764298E-2</v>
      </c>
      <c r="K112">
        <v>0.673449753278483</v>
      </c>
      <c r="L112" s="130">
        <v>151368.63130000001</v>
      </c>
      <c r="M112" s="129">
        <v>38126</v>
      </c>
      <c r="N112">
        <v>80</v>
      </c>
      <c r="O112">
        <v>70.775525999999999</v>
      </c>
      <c r="P112">
        <v>66.03</v>
      </c>
      <c r="Q112">
        <v>79.700717999999995</v>
      </c>
      <c r="R112">
        <v>15138.1</v>
      </c>
      <c r="S112">
        <v>1893.1002960000001</v>
      </c>
      <c r="T112">
        <v>2361.88590322459</v>
      </c>
      <c r="U112">
        <v>0.45667961271080998</v>
      </c>
      <c r="V112">
        <v>0.177047180600092</v>
      </c>
      <c r="W112">
        <v>2.5450236367191401E-3</v>
      </c>
      <c r="X112">
        <v>12133.5</v>
      </c>
      <c r="Y112">
        <v>139.22</v>
      </c>
      <c r="Z112">
        <v>67659.948355121407</v>
      </c>
      <c r="AA112">
        <v>12.8263888888889</v>
      </c>
      <c r="AB112">
        <v>13.5979047263324</v>
      </c>
      <c r="AC112">
        <v>13.5</v>
      </c>
      <c r="AD112">
        <v>140.22965155555599</v>
      </c>
      <c r="AE112">
        <v>0.22589999999999999</v>
      </c>
      <c r="AF112">
        <v>0.10688106640312001</v>
      </c>
      <c r="AG112">
        <v>0.17208956408258899</v>
      </c>
      <c r="AH112">
        <v>0.28177659826249402</v>
      </c>
      <c r="AI112">
        <v>193.593546403418</v>
      </c>
      <c r="AJ112">
        <v>6.6316861759601897</v>
      </c>
      <c r="AK112">
        <v>1.81773209237855</v>
      </c>
      <c r="AL112">
        <v>3.10666753980987</v>
      </c>
      <c r="AM112">
        <v>1.5</v>
      </c>
      <c r="AN112" s="129">
        <v>1.2796036303855101</v>
      </c>
      <c r="AO112">
        <v>67</v>
      </c>
      <c r="AP112">
        <v>2.03644158628081E-2</v>
      </c>
      <c r="AQ112">
        <v>13.09</v>
      </c>
      <c r="AR112">
        <v>4.48776875166197</v>
      </c>
      <c r="AS112">
        <v>-4184.95999999996</v>
      </c>
      <c r="AT112">
        <v>0.60177301174890696</v>
      </c>
      <c r="AU112">
        <v>28657890.989999998</v>
      </c>
    </row>
    <row r="113" spans="1:47" ht="15" x14ac:dyDescent="0.25">
      <c r="A113" t="s">
        <v>1614</v>
      </c>
      <c r="B113" t="s">
        <v>352</v>
      </c>
      <c r="C113" t="s">
        <v>138</v>
      </c>
      <c r="D113" t="s">
        <v>945</v>
      </c>
      <c r="E113">
        <v>100.04900000000001</v>
      </c>
      <c r="F113" t="s">
        <v>1079</v>
      </c>
      <c r="G113" s="129">
        <v>575643</v>
      </c>
      <c r="H113">
        <v>0.31773891267826099</v>
      </c>
      <c r="I113">
        <v>475643</v>
      </c>
      <c r="J113">
        <v>0</v>
      </c>
      <c r="K113">
        <v>0.75718154129488202</v>
      </c>
      <c r="L113" s="130">
        <v>209839.02249999999</v>
      </c>
      <c r="M113" s="129">
        <v>47876</v>
      </c>
      <c r="N113">
        <v>28</v>
      </c>
      <c r="O113">
        <v>0.56645999999999996</v>
      </c>
      <c r="P113">
        <v>1</v>
      </c>
      <c r="Q113">
        <v>162.724332</v>
      </c>
      <c r="R113">
        <v>12552.4</v>
      </c>
      <c r="S113">
        <v>1436.969918</v>
      </c>
      <c r="T113">
        <v>1606.0815661126401</v>
      </c>
      <c r="U113">
        <v>0.19028157484365699</v>
      </c>
      <c r="V113">
        <v>9.2550316700505897E-2</v>
      </c>
      <c r="W113">
        <v>1.68662612184203E-2</v>
      </c>
      <c r="X113">
        <v>11230.7</v>
      </c>
      <c r="Y113">
        <v>91.46</v>
      </c>
      <c r="Z113">
        <v>72364.593374152595</v>
      </c>
      <c r="AA113">
        <v>17.895238095238099</v>
      </c>
      <c r="AB113">
        <v>15.7114576645528</v>
      </c>
      <c r="AC113">
        <v>7</v>
      </c>
      <c r="AD113">
        <v>205.281416857143</v>
      </c>
      <c r="AE113">
        <v>0.21049999999999999</v>
      </c>
      <c r="AF113">
        <v>0.105496299505859</v>
      </c>
      <c r="AG113">
        <v>0.15869296932208901</v>
      </c>
      <c r="AH113">
        <v>0.26783083028745702</v>
      </c>
      <c r="AI113">
        <v>207.50817137147601</v>
      </c>
      <c r="AJ113">
        <v>4.0899388630471902</v>
      </c>
      <c r="AK113">
        <v>0.79835168336223095</v>
      </c>
      <c r="AL113">
        <v>2.1958300104298401</v>
      </c>
      <c r="AM113">
        <v>3</v>
      </c>
      <c r="AN113" s="129">
        <v>1.2882361840996099</v>
      </c>
      <c r="AO113">
        <v>44</v>
      </c>
      <c r="AP113">
        <v>0</v>
      </c>
      <c r="AQ113">
        <v>8.9499999999999993</v>
      </c>
      <c r="AR113">
        <v>4.1241722419461597</v>
      </c>
      <c r="AS113">
        <v>-12010.75</v>
      </c>
      <c r="AT113">
        <v>0.69788053373385495</v>
      </c>
      <c r="AU113">
        <v>18037352.879999999</v>
      </c>
    </row>
    <row r="114" spans="1:47" ht="15" x14ac:dyDescent="0.25">
      <c r="A114" t="s">
        <v>1615</v>
      </c>
      <c r="B114" t="s">
        <v>455</v>
      </c>
      <c r="C114" t="s">
        <v>131</v>
      </c>
      <c r="D114" t="s">
        <v>948</v>
      </c>
      <c r="E114">
        <v>92.718999999999994</v>
      </c>
      <c r="F114" t="s">
        <v>1080</v>
      </c>
      <c r="G114" s="129">
        <v>-2716050</v>
      </c>
      <c r="H114">
        <v>0.38796915100537599</v>
      </c>
      <c r="I114">
        <v>-2713149</v>
      </c>
      <c r="J114">
        <v>2.1727828498749099E-2</v>
      </c>
      <c r="K114">
        <v>0.69478434507377296</v>
      </c>
      <c r="L114" s="130">
        <v>214586.9915</v>
      </c>
      <c r="M114" s="129">
        <v>42986</v>
      </c>
      <c r="N114">
        <v>52</v>
      </c>
      <c r="O114">
        <v>30.251249999999999</v>
      </c>
      <c r="P114">
        <v>35.39</v>
      </c>
      <c r="Q114">
        <v>216.845337</v>
      </c>
      <c r="R114">
        <v>14846.5</v>
      </c>
      <c r="S114">
        <v>903.02654299999995</v>
      </c>
      <c r="T114">
        <v>1070.1644018061099</v>
      </c>
      <c r="U114">
        <v>0.35541908428709401</v>
      </c>
      <c r="V114">
        <v>0.156594925250165</v>
      </c>
      <c r="W114">
        <v>2.2147743225306299E-3</v>
      </c>
      <c r="X114">
        <v>12527.8</v>
      </c>
      <c r="Y114">
        <v>54.93</v>
      </c>
      <c r="Z114">
        <v>70661.394502093593</v>
      </c>
      <c r="AA114">
        <v>18.21875</v>
      </c>
      <c r="AB114">
        <v>16.4395875295831</v>
      </c>
      <c r="AC114">
        <v>5.5</v>
      </c>
      <c r="AD114">
        <v>164.186644181818</v>
      </c>
      <c r="AE114">
        <v>0.1837</v>
      </c>
      <c r="AF114">
        <v>0.112876332013228</v>
      </c>
      <c r="AG114">
        <v>0.21107418887709001</v>
      </c>
      <c r="AH114">
        <v>0.325848172379888</v>
      </c>
      <c r="AI114">
        <v>201.156877843844</v>
      </c>
      <c r="AJ114">
        <v>6.94727910817506</v>
      </c>
      <c r="AK114">
        <v>1.39152656206991</v>
      </c>
      <c r="AL114">
        <v>3.08228956785026</v>
      </c>
      <c r="AM114">
        <v>0.5</v>
      </c>
      <c r="AN114" s="129">
        <v>1.8100324901532501</v>
      </c>
      <c r="AO114">
        <v>109</v>
      </c>
      <c r="AP114">
        <v>1.06837606837607E-2</v>
      </c>
      <c r="AQ114">
        <v>4.2</v>
      </c>
      <c r="AR114">
        <v>5.6449654203842696</v>
      </c>
      <c r="AS114">
        <v>-51657.55</v>
      </c>
      <c r="AT114">
        <v>0.42757448726633002</v>
      </c>
      <c r="AU114">
        <v>13406765.890000001</v>
      </c>
    </row>
    <row r="115" spans="1:47" ht="15" x14ac:dyDescent="0.25">
      <c r="A115" t="s">
        <v>1616</v>
      </c>
      <c r="B115" t="s">
        <v>572</v>
      </c>
      <c r="C115" t="s">
        <v>172</v>
      </c>
      <c r="D115" t="s">
        <v>945</v>
      </c>
      <c r="E115">
        <v>92.515000000000001</v>
      </c>
      <c r="F115" t="s">
        <v>1081</v>
      </c>
      <c r="G115" s="129">
        <v>-816081</v>
      </c>
      <c r="H115">
        <v>0.40644376043097202</v>
      </c>
      <c r="I115">
        <v>-891081</v>
      </c>
      <c r="J115">
        <v>0</v>
      </c>
      <c r="K115">
        <v>0.85948455232906495</v>
      </c>
      <c r="L115" s="130">
        <v>362314.25919999997</v>
      </c>
      <c r="M115" s="129">
        <v>50403</v>
      </c>
      <c r="N115">
        <v>41</v>
      </c>
      <c r="O115">
        <v>34.633009000000001</v>
      </c>
      <c r="P115">
        <v>155.674286</v>
      </c>
      <c r="Q115">
        <v>66.699465000000004</v>
      </c>
      <c r="R115">
        <v>15187.3</v>
      </c>
      <c r="S115">
        <v>1025.673035</v>
      </c>
      <c r="T115">
        <v>1196.11642521511</v>
      </c>
      <c r="U115">
        <v>0.28117247812798402</v>
      </c>
      <c r="V115">
        <v>0.12779286334655399</v>
      </c>
      <c r="W115">
        <v>4.4950011774463797E-2</v>
      </c>
      <c r="X115">
        <v>13023.2</v>
      </c>
      <c r="Y115">
        <v>72.88</v>
      </c>
      <c r="Z115">
        <v>69925.590010977001</v>
      </c>
      <c r="AA115">
        <v>15.1842105263158</v>
      </c>
      <c r="AB115">
        <v>14.073449986278799</v>
      </c>
      <c r="AC115">
        <v>7.58</v>
      </c>
      <c r="AD115">
        <v>135.31306530342999</v>
      </c>
      <c r="AE115">
        <v>0.22589999999999999</v>
      </c>
      <c r="AF115">
        <v>0.11960481411150201</v>
      </c>
      <c r="AG115">
        <v>0.15754665447003</v>
      </c>
      <c r="AH115">
        <v>0.28032370629839198</v>
      </c>
      <c r="AI115">
        <v>141.185343728959</v>
      </c>
      <c r="AJ115">
        <v>8.5002537117602408</v>
      </c>
      <c r="AK115">
        <v>1.2813665492714601</v>
      </c>
      <c r="AL115">
        <v>4.1602830605621204</v>
      </c>
      <c r="AM115">
        <v>2</v>
      </c>
      <c r="AN115" s="129">
        <v>1.13030672777531</v>
      </c>
      <c r="AO115">
        <v>25</v>
      </c>
      <c r="AP115">
        <v>0.13037447988904299</v>
      </c>
      <c r="AQ115">
        <v>24.52</v>
      </c>
      <c r="AR115">
        <v>7.0574705425151603</v>
      </c>
      <c r="AS115">
        <v>-130825.7</v>
      </c>
      <c r="AT115">
        <v>0.24652105629353899</v>
      </c>
      <c r="AU115">
        <v>15577238.5</v>
      </c>
    </row>
    <row r="116" spans="1:47" ht="15" x14ac:dyDescent="0.25">
      <c r="A116" t="s">
        <v>1617</v>
      </c>
      <c r="B116" t="s">
        <v>353</v>
      </c>
      <c r="C116" t="s">
        <v>167</v>
      </c>
      <c r="D116" t="s">
        <v>945</v>
      </c>
      <c r="E116">
        <v>98.984999999999999</v>
      </c>
      <c r="F116" t="s">
        <v>1082</v>
      </c>
      <c r="G116" s="129">
        <v>-539735</v>
      </c>
      <c r="H116">
        <v>0.38642240723497201</v>
      </c>
      <c r="I116">
        <v>-488125</v>
      </c>
      <c r="J116">
        <v>5.4380207287311397E-3</v>
      </c>
      <c r="K116">
        <v>0.78915758339267095</v>
      </c>
      <c r="L116" s="130">
        <v>311765.83860000002</v>
      </c>
      <c r="M116" s="129">
        <v>39932</v>
      </c>
      <c r="N116">
        <v>62</v>
      </c>
      <c r="O116">
        <v>13.116239</v>
      </c>
      <c r="P116">
        <v>76.982211000000007</v>
      </c>
      <c r="Q116">
        <v>105.687675</v>
      </c>
      <c r="R116">
        <v>14314.9</v>
      </c>
      <c r="S116">
        <v>965.75723900000003</v>
      </c>
      <c r="T116">
        <v>1117.9013421535799</v>
      </c>
      <c r="U116">
        <v>0.37649365421945302</v>
      </c>
      <c r="V116">
        <v>0.12097098658144299</v>
      </c>
      <c r="W116">
        <v>2.0709138065285598E-3</v>
      </c>
      <c r="X116">
        <v>12366.7</v>
      </c>
      <c r="Y116">
        <v>68.38</v>
      </c>
      <c r="Z116">
        <v>67562.964317051796</v>
      </c>
      <c r="AA116">
        <v>13</v>
      </c>
      <c r="AB116">
        <v>14.1233875255923</v>
      </c>
      <c r="AC116">
        <v>10.17</v>
      </c>
      <c r="AD116">
        <v>94.961380432645001</v>
      </c>
      <c r="AE116">
        <v>0.245</v>
      </c>
      <c r="AF116">
        <v>0.11655887960937</v>
      </c>
      <c r="AG116">
        <v>0.20060866544968101</v>
      </c>
      <c r="AH116">
        <v>0.31996088836005498</v>
      </c>
      <c r="AI116">
        <v>198.85432098738801</v>
      </c>
      <c r="AJ116">
        <v>6.45172016975188</v>
      </c>
      <c r="AK116">
        <v>1.27110494936083</v>
      </c>
      <c r="AL116">
        <v>2.9149203572079498</v>
      </c>
      <c r="AM116">
        <v>4.5999999999999996</v>
      </c>
      <c r="AN116" s="129">
        <v>1.3483552542577599</v>
      </c>
      <c r="AO116">
        <v>16</v>
      </c>
      <c r="AP116">
        <v>3.8022813688212902E-3</v>
      </c>
      <c r="AQ116">
        <v>32.630000000000003</v>
      </c>
      <c r="AR116">
        <v>5.6755180728701999</v>
      </c>
      <c r="AS116">
        <v>-125740.2</v>
      </c>
      <c r="AT116">
        <v>0.34577357523005198</v>
      </c>
      <c r="AU116">
        <v>13824760.99</v>
      </c>
    </row>
    <row r="117" spans="1:47" ht="15" x14ac:dyDescent="0.25">
      <c r="A117" t="s">
        <v>1618</v>
      </c>
      <c r="B117" t="s">
        <v>151</v>
      </c>
      <c r="C117" t="s">
        <v>121</v>
      </c>
      <c r="D117" t="s">
        <v>946</v>
      </c>
      <c r="E117">
        <v>57.131999999999998</v>
      </c>
      <c r="F117" t="s">
        <v>1083</v>
      </c>
      <c r="G117" s="129">
        <v>-22422872</v>
      </c>
      <c r="H117">
        <v>0.36038408613627498</v>
      </c>
      <c r="I117">
        <v>-14421985</v>
      </c>
      <c r="J117">
        <v>1.61117329393008E-3</v>
      </c>
      <c r="K117">
        <v>0.85431422104789601</v>
      </c>
      <c r="L117" s="130">
        <v>242367.70509999999</v>
      </c>
      <c r="M117" s="129">
        <v>39032</v>
      </c>
      <c r="N117">
        <v>1548</v>
      </c>
      <c r="O117">
        <v>21494.650527000002</v>
      </c>
      <c r="P117">
        <v>8990.3083860000006</v>
      </c>
      <c r="Q117">
        <v>100.750683</v>
      </c>
      <c r="R117">
        <v>24505.200000000001</v>
      </c>
      <c r="S117">
        <v>46052.411645</v>
      </c>
      <c r="T117">
        <v>69942.965561351506</v>
      </c>
      <c r="U117">
        <v>1</v>
      </c>
      <c r="V117">
        <v>0.18867645062931501</v>
      </c>
      <c r="W117">
        <v>0.22559812280498401</v>
      </c>
      <c r="X117">
        <v>16134.9</v>
      </c>
      <c r="Y117">
        <v>2892.27</v>
      </c>
      <c r="Z117">
        <v>88104.914523886095</v>
      </c>
      <c r="AA117">
        <v>9.3661390227116303</v>
      </c>
      <c r="AB117">
        <v>15.922583868380199</v>
      </c>
      <c r="AC117">
        <v>393</v>
      </c>
      <c r="AD117">
        <v>117.181709020356</v>
      </c>
      <c r="AE117">
        <v>0.66610000000000003</v>
      </c>
      <c r="AF117">
        <v>0.119620621320223</v>
      </c>
      <c r="AG117">
        <v>0.16130585666215899</v>
      </c>
      <c r="AH117">
        <v>0.28839678685078102</v>
      </c>
      <c r="AI117">
        <v>178.54671897281</v>
      </c>
      <c r="AJ117">
        <v>19.0496150796831</v>
      </c>
      <c r="AK117">
        <v>1.7674189927719099</v>
      </c>
      <c r="AL117">
        <v>5.1610078069863601</v>
      </c>
      <c r="AM117">
        <v>5.7</v>
      </c>
      <c r="AN117" s="129">
        <v>0.51343026641099798</v>
      </c>
      <c r="AO117">
        <v>137</v>
      </c>
      <c r="AP117">
        <v>0.18627795340124101</v>
      </c>
      <c r="AQ117">
        <v>97.44</v>
      </c>
      <c r="AR117">
        <v>4.2416667474067902</v>
      </c>
      <c r="AS117">
        <v>1038505.84</v>
      </c>
      <c r="AT117">
        <v>0.57556317411880897</v>
      </c>
      <c r="AU117">
        <v>1128521954.8900001</v>
      </c>
    </row>
    <row r="118" spans="1:47" ht="15" x14ac:dyDescent="0.25">
      <c r="A118" t="s">
        <v>1619</v>
      </c>
      <c r="B118" t="s">
        <v>662</v>
      </c>
      <c r="C118" t="s">
        <v>663</v>
      </c>
      <c r="D118" t="s">
        <v>948</v>
      </c>
      <c r="E118">
        <v>99.016000000000005</v>
      </c>
      <c r="F118" t="s">
        <v>1084</v>
      </c>
      <c r="G118" s="129">
        <v>-2717909</v>
      </c>
      <c r="H118">
        <v>0.31497006026109903</v>
      </c>
      <c r="I118">
        <v>-2780731</v>
      </c>
      <c r="J118">
        <v>0</v>
      </c>
      <c r="K118">
        <v>0.69736909056274099</v>
      </c>
      <c r="L118" s="130">
        <v>236059.7801</v>
      </c>
      <c r="M118" s="129">
        <v>43837</v>
      </c>
      <c r="N118">
        <v>35</v>
      </c>
      <c r="O118">
        <v>18.145174000000001</v>
      </c>
      <c r="P118">
        <v>106</v>
      </c>
      <c r="Q118">
        <v>10.809577000000001</v>
      </c>
      <c r="R118">
        <v>15484.2</v>
      </c>
      <c r="S118">
        <v>673.61988699999995</v>
      </c>
      <c r="T118">
        <v>852.18880370504905</v>
      </c>
      <c r="U118">
        <v>0.34409551658619603</v>
      </c>
      <c r="V118">
        <v>0.15502023324320299</v>
      </c>
      <c r="W118">
        <v>2.9690334840129198E-3</v>
      </c>
      <c r="X118">
        <v>12239.6</v>
      </c>
      <c r="Y118">
        <v>51.21</v>
      </c>
      <c r="Z118">
        <v>73910.771724272607</v>
      </c>
      <c r="AA118">
        <v>17.2931034482759</v>
      </c>
      <c r="AB118">
        <v>13.1540692638157</v>
      </c>
      <c r="AC118">
        <v>4.95</v>
      </c>
      <c r="AD118">
        <v>136.08482565656601</v>
      </c>
      <c r="AE118">
        <v>0.17230000000000001</v>
      </c>
      <c r="AF118">
        <v>0.117823696079633</v>
      </c>
      <c r="AG118">
        <v>0.137431461362791</v>
      </c>
      <c r="AH118">
        <v>0.27024397044721699</v>
      </c>
      <c r="AI118">
        <v>215.447914767398</v>
      </c>
      <c r="AJ118">
        <v>6.5527523599531499</v>
      </c>
      <c r="AK118">
        <v>1.6445599118032099</v>
      </c>
      <c r="AL118">
        <v>3.61079831874871</v>
      </c>
      <c r="AM118">
        <v>0.5</v>
      </c>
      <c r="AN118" s="129">
        <v>0.75633331783065605</v>
      </c>
      <c r="AO118">
        <v>73</v>
      </c>
      <c r="AP118">
        <v>0.14527027027027001</v>
      </c>
      <c r="AQ118">
        <v>3.81</v>
      </c>
      <c r="AR118">
        <v>4.8484043115895403</v>
      </c>
      <c r="AS118">
        <v>-3196.81</v>
      </c>
      <c r="AT118">
        <v>0.508364510984879</v>
      </c>
      <c r="AU118">
        <v>10430487.74</v>
      </c>
    </row>
    <row r="119" spans="1:47" ht="15" x14ac:dyDescent="0.25">
      <c r="A119" t="s">
        <v>1620</v>
      </c>
      <c r="B119" t="s">
        <v>152</v>
      </c>
      <c r="C119" t="s">
        <v>103</v>
      </c>
      <c r="D119" t="s">
        <v>949</v>
      </c>
      <c r="E119">
        <v>78.546999999999997</v>
      </c>
      <c r="F119" t="s">
        <v>1085</v>
      </c>
      <c r="G119" s="129">
        <v>1395015</v>
      </c>
      <c r="H119">
        <v>0.39293658117310798</v>
      </c>
      <c r="I119">
        <v>1395015</v>
      </c>
      <c r="J119">
        <v>5.1675025738656304E-3</v>
      </c>
      <c r="K119">
        <v>0.77110884360099596</v>
      </c>
      <c r="L119" s="130">
        <v>173516.97719999999</v>
      </c>
      <c r="M119" s="129">
        <v>34593</v>
      </c>
      <c r="N119">
        <v>108</v>
      </c>
      <c r="O119">
        <v>72.639821999999995</v>
      </c>
      <c r="P119">
        <v>18.497143000000001</v>
      </c>
      <c r="Q119">
        <v>-29.720400999999999</v>
      </c>
      <c r="R119">
        <v>15692.9</v>
      </c>
      <c r="S119">
        <v>1558.9049600000001</v>
      </c>
      <c r="T119">
        <v>2170.86958458137</v>
      </c>
      <c r="U119">
        <v>1</v>
      </c>
      <c r="V119">
        <v>0.20063470642879999</v>
      </c>
      <c r="W119">
        <v>6.2213593829350596E-3</v>
      </c>
      <c r="X119">
        <v>11269.1</v>
      </c>
      <c r="Y119">
        <v>109.4</v>
      </c>
      <c r="Z119">
        <v>67770.590036563095</v>
      </c>
      <c r="AA119">
        <v>16.817391304347801</v>
      </c>
      <c r="AB119">
        <v>14.2495882998172</v>
      </c>
      <c r="AC119">
        <v>17</v>
      </c>
      <c r="AD119">
        <v>91.700291764705895</v>
      </c>
      <c r="AE119">
        <v>0.44790000000000002</v>
      </c>
      <c r="AF119">
        <v>0.109811872682733</v>
      </c>
      <c r="AG119">
        <v>0.19249554683146899</v>
      </c>
      <c r="AH119">
        <v>0.30508901498625701</v>
      </c>
      <c r="AI119">
        <v>233.84106751446899</v>
      </c>
      <c r="AJ119">
        <v>7.3786787861829799</v>
      </c>
      <c r="AK119">
        <v>2.2662017194460899</v>
      </c>
      <c r="AL119">
        <v>3.3941693824478198</v>
      </c>
      <c r="AM119">
        <v>1.5</v>
      </c>
      <c r="AN119" s="129">
        <v>1.48405232988217</v>
      </c>
      <c r="AO119">
        <v>59</v>
      </c>
      <c r="AP119">
        <v>0</v>
      </c>
      <c r="AQ119">
        <v>14.64</v>
      </c>
      <c r="AR119">
        <v>3.6956879832263101</v>
      </c>
      <c r="AS119">
        <v>103026.45</v>
      </c>
      <c r="AT119">
        <v>0.57024715035297002</v>
      </c>
      <c r="AU119">
        <v>24463753.239999998</v>
      </c>
    </row>
    <row r="120" spans="1:47" ht="15" x14ac:dyDescent="0.25">
      <c r="A120" t="s">
        <v>1621</v>
      </c>
      <c r="B120" t="s">
        <v>528</v>
      </c>
      <c r="C120" t="s">
        <v>342</v>
      </c>
      <c r="D120" t="s">
        <v>948</v>
      </c>
      <c r="E120">
        <v>90.106999999999999</v>
      </c>
      <c r="F120" t="s">
        <v>1086</v>
      </c>
      <c r="G120" s="129">
        <v>-3022219</v>
      </c>
      <c r="H120">
        <v>0.36960711397123502</v>
      </c>
      <c r="I120">
        <v>-3195908</v>
      </c>
      <c r="J120">
        <v>0</v>
      </c>
      <c r="K120">
        <v>0.67159519288251202</v>
      </c>
      <c r="L120" s="130">
        <v>1002080.6184</v>
      </c>
      <c r="M120" s="129">
        <v>41912</v>
      </c>
      <c r="N120">
        <v>16</v>
      </c>
      <c r="O120">
        <v>10.456739000000001</v>
      </c>
      <c r="P120">
        <v>6</v>
      </c>
      <c r="Q120">
        <v>106.727076</v>
      </c>
      <c r="R120">
        <v>19933</v>
      </c>
      <c r="S120">
        <v>507.67100799999997</v>
      </c>
      <c r="T120">
        <v>614.04808249407495</v>
      </c>
      <c r="U120">
        <v>0.57028807522528502</v>
      </c>
      <c r="V120">
        <v>0.16088952631307199</v>
      </c>
      <c r="W120">
        <v>0</v>
      </c>
      <c r="X120">
        <v>16479.8</v>
      </c>
      <c r="Y120">
        <v>42.97</v>
      </c>
      <c r="Z120">
        <v>65891.622061903705</v>
      </c>
      <c r="AA120">
        <v>13.2888888888889</v>
      </c>
      <c r="AB120">
        <v>11.8145452175937</v>
      </c>
      <c r="AC120">
        <v>11.25</v>
      </c>
      <c r="AD120">
        <v>45.126311822222199</v>
      </c>
      <c r="AE120">
        <v>0.1991</v>
      </c>
      <c r="AF120">
        <v>0.101465799698334</v>
      </c>
      <c r="AG120">
        <v>0.171403061950616</v>
      </c>
      <c r="AH120">
        <v>0.285978597693754</v>
      </c>
      <c r="AI120">
        <v>224.09000751919999</v>
      </c>
      <c r="AJ120">
        <v>8.8208460497169607</v>
      </c>
      <c r="AK120">
        <v>2.2725164375373601</v>
      </c>
      <c r="AL120">
        <v>4.3976140958475396</v>
      </c>
      <c r="AM120">
        <v>3.8</v>
      </c>
      <c r="AN120" s="129">
        <v>1.1351303712607601</v>
      </c>
      <c r="AO120">
        <v>70</v>
      </c>
      <c r="AP120">
        <v>8.4033613445378096E-3</v>
      </c>
      <c r="AQ120">
        <v>3.34</v>
      </c>
      <c r="AR120">
        <v>4.8124226137919601</v>
      </c>
      <c r="AS120">
        <v>-145838.62</v>
      </c>
      <c r="AT120">
        <v>0.58904070584406698</v>
      </c>
      <c r="AU120">
        <v>10119416.67</v>
      </c>
    </row>
    <row r="121" spans="1:47" ht="15" x14ac:dyDescent="0.25">
      <c r="A121" t="s">
        <v>1622</v>
      </c>
      <c r="B121" t="s">
        <v>664</v>
      </c>
      <c r="C121" t="s">
        <v>663</v>
      </c>
      <c r="D121" t="s">
        <v>947</v>
      </c>
      <c r="E121">
        <v>93.225999999999999</v>
      </c>
      <c r="F121" t="s">
        <v>1087</v>
      </c>
      <c r="G121" s="129">
        <v>-1826097</v>
      </c>
      <c r="H121">
        <v>0.30010154025934799</v>
      </c>
      <c r="I121">
        <v>-2044537</v>
      </c>
      <c r="J121">
        <v>0</v>
      </c>
      <c r="K121">
        <v>0.62898269805224305</v>
      </c>
      <c r="L121" s="130">
        <v>214116.00210000001</v>
      </c>
      <c r="M121" s="129">
        <v>42691</v>
      </c>
      <c r="N121">
        <v>35</v>
      </c>
      <c r="O121">
        <v>8.7789629999999992</v>
      </c>
      <c r="P121">
        <v>4.4685709999999998</v>
      </c>
      <c r="Q121">
        <v>-34.787222999999997</v>
      </c>
      <c r="R121">
        <v>18721.599999999999</v>
      </c>
      <c r="S121">
        <v>475.54852899999997</v>
      </c>
      <c r="T121">
        <v>605.21946164297299</v>
      </c>
      <c r="U121">
        <v>0.34831023523153398</v>
      </c>
      <c r="V121">
        <v>0.186683172349798</v>
      </c>
      <c r="W121">
        <v>4.4343087432828499E-3</v>
      </c>
      <c r="X121">
        <v>14710.4</v>
      </c>
      <c r="Y121">
        <v>37.03</v>
      </c>
      <c r="Z121">
        <v>60636.569808263601</v>
      </c>
      <c r="AA121">
        <v>13.975</v>
      </c>
      <c r="AB121">
        <v>12.842250310559001</v>
      </c>
      <c r="AC121">
        <v>4</v>
      </c>
      <c r="AD121">
        <v>118.88713224999999</v>
      </c>
      <c r="AE121">
        <v>0.17230000000000001</v>
      </c>
      <c r="AF121">
        <v>0.107528633867326</v>
      </c>
      <c r="AG121">
        <v>0.190980867822271</v>
      </c>
      <c r="AH121">
        <v>0.29938060848659898</v>
      </c>
      <c r="AI121">
        <v>358.14220760632401</v>
      </c>
      <c r="AJ121">
        <v>11.9746489425414</v>
      </c>
      <c r="AK121">
        <v>1.2426719471094601</v>
      </c>
      <c r="AL121">
        <v>2.1590103573399699</v>
      </c>
      <c r="AM121">
        <v>1.4</v>
      </c>
      <c r="AN121" s="129">
        <v>1.1683600146217099</v>
      </c>
      <c r="AO121">
        <v>80</v>
      </c>
      <c r="AP121">
        <v>0</v>
      </c>
      <c r="AQ121">
        <v>2.36</v>
      </c>
      <c r="AR121">
        <v>5.4638634309812497</v>
      </c>
      <c r="AS121">
        <v>-57751.09</v>
      </c>
      <c r="AT121">
        <v>0.520253014084196</v>
      </c>
      <c r="AU121">
        <v>8903009.4499999993</v>
      </c>
    </row>
    <row r="122" spans="1:47" ht="15" x14ac:dyDescent="0.25">
      <c r="A122" t="s">
        <v>1623</v>
      </c>
      <c r="B122" t="s">
        <v>720</v>
      </c>
      <c r="C122" t="s">
        <v>97</v>
      </c>
      <c r="D122" t="s">
        <v>946</v>
      </c>
      <c r="E122">
        <v>97.638999999999996</v>
      </c>
      <c r="F122" t="s">
        <v>1088</v>
      </c>
      <c r="G122" s="129">
        <v>-13876122</v>
      </c>
      <c r="H122">
        <v>0.50362424569644004</v>
      </c>
      <c r="I122">
        <v>-13435117</v>
      </c>
      <c r="J122">
        <v>0</v>
      </c>
      <c r="K122">
        <v>0.76997909607399695</v>
      </c>
      <c r="L122" s="130">
        <v>427064.9803</v>
      </c>
      <c r="M122" s="129">
        <v>54408</v>
      </c>
      <c r="N122">
        <v>102</v>
      </c>
      <c r="O122">
        <v>43.691170999999997</v>
      </c>
      <c r="P122">
        <v>391.44498800000002</v>
      </c>
      <c r="Q122">
        <v>-41.317377</v>
      </c>
      <c r="R122">
        <v>17378.2</v>
      </c>
      <c r="S122">
        <v>2623.080727</v>
      </c>
      <c r="T122">
        <v>3156.0510929107199</v>
      </c>
      <c r="U122">
        <v>0.24955856915188299</v>
      </c>
      <c r="V122">
        <v>0.131847331056236</v>
      </c>
      <c r="W122">
        <v>2.4475803332757999E-2</v>
      </c>
      <c r="X122">
        <v>14443.5</v>
      </c>
      <c r="Y122">
        <v>195.06</v>
      </c>
      <c r="Z122">
        <v>75357.587409002401</v>
      </c>
      <c r="AA122">
        <v>16.02</v>
      </c>
      <c r="AB122">
        <v>13.447558325643399</v>
      </c>
      <c r="AC122">
        <v>18</v>
      </c>
      <c r="AD122">
        <v>145.72670705555601</v>
      </c>
      <c r="AE122">
        <v>0.44790000000000002</v>
      </c>
      <c r="AF122">
        <v>0.12625303038164501</v>
      </c>
      <c r="AG122">
        <v>0.118258154048338</v>
      </c>
      <c r="AH122">
        <v>0.24818467974604899</v>
      </c>
      <c r="AI122">
        <v>209.99353711465099</v>
      </c>
      <c r="AJ122">
        <v>55.133439209919601</v>
      </c>
      <c r="AK122">
        <v>1.34900773378356</v>
      </c>
      <c r="AL122">
        <v>4.2251261369206503</v>
      </c>
      <c r="AM122">
        <v>2</v>
      </c>
      <c r="AN122" s="129">
        <v>1.1709286923648501</v>
      </c>
      <c r="AO122">
        <v>23</v>
      </c>
      <c r="AP122">
        <v>7.6513639387890894E-2</v>
      </c>
      <c r="AQ122">
        <v>60</v>
      </c>
      <c r="AR122">
        <v>4.0741019909977698</v>
      </c>
      <c r="AS122">
        <v>-100661.33</v>
      </c>
      <c r="AT122">
        <v>0.321852254013547</v>
      </c>
      <c r="AU122">
        <v>45584439.869999997</v>
      </c>
    </row>
    <row r="123" spans="1:47" ht="15" x14ac:dyDescent="0.25">
      <c r="A123" t="s">
        <v>1624</v>
      </c>
      <c r="B123" t="s">
        <v>519</v>
      </c>
      <c r="C123" t="s">
        <v>178</v>
      </c>
      <c r="D123" t="s">
        <v>946</v>
      </c>
      <c r="E123">
        <v>77.195999999999998</v>
      </c>
      <c r="F123" t="s">
        <v>1089</v>
      </c>
      <c r="G123" s="129">
        <v>-2438701</v>
      </c>
      <c r="H123">
        <v>0.29780659493494999</v>
      </c>
      <c r="I123">
        <v>-2709807</v>
      </c>
      <c r="J123">
        <v>0</v>
      </c>
      <c r="K123">
        <v>0.73014660391622199</v>
      </c>
      <c r="L123" s="130">
        <v>236045.6391</v>
      </c>
      <c r="M123" s="129">
        <v>44081.5</v>
      </c>
      <c r="N123">
        <v>64</v>
      </c>
      <c r="O123">
        <v>18.264064999999999</v>
      </c>
      <c r="P123">
        <v>26</v>
      </c>
      <c r="Q123">
        <v>-147.58526800000001</v>
      </c>
      <c r="R123">
        <v>21882.3</v>
      </c>
      <c r="S123">
        <v>489.51826799999998</v>
      </c>
      <c r="T123">
        <v>634.56659535445101</v>
      </c>
      <c r="U123">
        <v>0.47641747662009598</v>
      </c>
      <c r="V123">
        <v>0.17905576917100899</v>
      </c>
      <c r="W123">
        <v>0</v>
      </c>
      <c r="X123">
        <v>16880.5</v>
      </c>
      <c r="Y123">
        <v>36.39</v>
      </c>
      <c r="Z123">
        <v>61124.190711734002</v>
      </c>
      <c r="AA123">
        <v>13.886363636363599</v>
      </c>
      <c r="AB123">
        <v>13.4519996702391</v>
      </c>
      <c r="AC123">
        <v>7.39</v>
      </c>
      <c r="AD123">
        <v>66.240631664411396</v>
      </c>
      <c r="AE123">
        <v>0.245</v>
      </c>
      <c r="AF123">
        <v>0.10472292994422799</v>
      </c>
      <c r="AG123">
        <v>0.19617956455771801</v>
      </c>
      <c r="AH123">
        <v>0.30451775401031</v>
      </c>
      <c r="AI123">
        <v>287.81356940084601</v>
      </c>
      <c r="AJ123">
        <v>12.297671658740899</v>
      </c>
      <c r="AK123">
        <v>1.5684160692739</v>
      </c>
      <c r="AL123">
        <v>2.9250552913620602</v>
      </c>
      <c r="AM123">
        <v>1.7</v>
      </c>
      <c r="AN123" s="129">
        <v>1.32206705427826</v>
      </c>
      <c r="AO123">
        <v>101</v>
      </c>
      <c r="AP123">
        <v>6.2111801242236003E-2</v>
      </c>
      <c r="AQ123">
        <v>2.99</v>
      </c>
      <c r="AR123">
        <v>5.1755054680514503</v>
      </c>
      <c r="AS123">
        <v>-43219.839999999997</v>
      </c>
      <c r="AT123">
        <v>0.66492808485840704</v>
      </c>
      <c r="AU123">
        <v>10711809.050000001</v>
      </c>
    </row>
    <row r="124" spans="1:47" ht="15" x14ac:dyDescent="0.25">
      <c r="A124" t="s">
        <v>1625</v>
      </c>
      <c r="B124" t="s">
        <v>153</v>
      </c>
      <c r="C124" t="s">
        <v>154</v>
      </c>
      <c r="D124" t="s">
        <v>949</v>
      </c>
      <c r="E124">
        <v>80.221999999999994</v>
      </c>
      <c r="F124" t="s">
        <v>1090</v>
      </c>
      <c r="G124" s="129">
        <v>-795281</v>
      </c>
      <c r="H124">
        <v>0.19773336020198101</v>
      </c>
      <c r="I124">
        <v>-705516</v>
      </c>
      <c r="J124">
        <v>8.3925565096782204E-3</v>
      </c>
      <c r="K124">
        <v>0.81812356182426704</v>
      </c>
      <c r="L124" s="130">
        <v>102669.7145</v>
      </c>
      <c r="M124" s="129">
        <v>33666</v>
      </c>
      <c r="N124">
        <v>69</v>
      </c>
      <c r="O124">
        <v>89.045246000000006</v>
      </c>
      <c r="P124">
        <v>123.596385</v>
      </c>
      <c r="Q124">
        <v>-149.69804600000001</v>
      </c>
      <c r="R124">
        <v>16914.8</v>
      </c>
      <c r="S124">
        <v>1469.3198199999999</v>
      </c>
      <c r="T124">
        <v>2096.4577339688799</v>
      </c>
      <c r="U124">
        <v>0.97680607275820996</v>
      </c>
      <c r="V124">
        <v>0.24312509103702101</v>
      </c>
      <c r="W124">
        <v>2.6647295889604202E-3</v>
      </c>
      <c r="X124">
        <v>11854.9</v>
      </c>
      <c r="Y124">
        <v>104</v>
      </c>
      <c r="Z124">
        <v>72677.663461538497</v>
      </c>
      <c r="AA124">
        <v>13.538461538461499</v>
      </c>
      <c r="AB124">
        <v>14.128075192307699</v>
      </c>
      <c r="AC124">
        <v>17</v>
      </c>
      <c r="AD124">
        <v>86.430577647058797</v>
      </c>
      <c r="AE124">
        <v>0.21049999999999999</v>
      </c>
      <c r="AF124">
        <v>0.10117463609883</v>
      </c>
      <c r="AG124">
        <v>0.23335348466198599</v>
      </c>
      <c r="AH124">
        <v>0.33948310328010201</v>
      </c>
      <c r="AI124">
        <v>202.22962758373501</v>
      </c>
      <c r="AJ124">
        <v>6.70362431850306</v>
      </c>
      <c r="AK124">
        <v>1.2936701554822601</v>
      </c>
      <c r="AL124">
        <v>2.9754180184424799</v>
      </c>
      <c r="AM124">
        <v>1.62</v>
      </c>
      <c r="AN124" s="129">
        <v>1.5496432657805901</v>
      </c>
      <c r="AO124">
        <v>9</v>
      </c>
      <c r="AP124">
        <v>1.02040816326531E-2</v>
      </c>
      <c r="AQ124">
        <v>85.89</v>
      </c>
      <c r="AR124">
        <v>4.3776196684336801</v>
      </c>
      <c r="AS124">
        <v>-57029.569999999803</v>
      </c>
      <c r="AT124">
        <v>0.70671022006177897</v>
      </c>
      <c r="AU124">
        <v>24853297.640000001</v>
      </c>
    </row>
    <row r="125" spans="1:47" ht="15" x14ac:dyDescent="0.25">
      <c r="A125" t="s">
        <v>1626</v>
      </c>
      <c r="B125" t="s">
        <v>721</v>
      </c>
      <c r="C125" t="s">
        <v>97</v>
      </c>
      <c r="D125" t="s">
        <v>947</v>
      </c>
      <c r="E125">
        <v>84.084999999999994</v>
      </c>
      <c r="F125" t="s">
        <v>1091</v>
      </c>
      <c r="G125" s="129">
        <v>-752442</v>
      </c>
      <c r="H125">
        <v>0.402058154437545</v>
      </c>
      <c r="I125">
        <v>-587110</v>
      </c>
      <c r="J125">
        <v>3.8079190475601002E-2</v>
      </c>
      <c r="K125">
        <v>0.64840226280480096</v>
      </c>
      <c r="L125" s="130">
        <v>430468.821</v>
      </c>
      <c r="M125" s="129">
        <v>41108</v>
      </c>
      <c r="N125">
        <v>40</v>
      </c>
      <c r="O125">
        <v>34.503450999999998</v>
      </c>
      <c r="P125">
        <v>96.432924999999997</v>
      </c>
      <c r="Q125">
        <v>287.291808</v>
      </c>
      <c r="R125">
        <v>16487.8</v>
      </c>
      <c r="S125">
        <v>1384.742</v>
      </c>
      <c r="T125">
        <v>1789.0930596841499</v>
      </c>
      <c r="U125">
        <v>0.60198211002482804</v>
      </c>
      <c r="V125">
        <v>0.192203266745719</v>
      </c>
      <c r="W125">
        <v>1.4192122431470999E-2</v>
      </c>
      <c r="X125">
        <v>12761.4</v>
      </c>
      <c r="Y125">
        <v>100</v>
      </c>
      <c r="Z125">
        <v>57103.68</v>
      </c>
      <c r="AA125">
        <v>18.760000000000002</v>
      </c>
      <c r="AB125">
        <v>13.84742</v>
      </c>
      <c r="AC125">
        <v>14</v>
      </c>
      <c r="AD125">
        <v>98.910142857142901</v>
      </c>
      <c r="AE125">
        <v>0.29089999999999999</v>
      </c>
      <c r="AF125">
        <v>0.107068061163443</v>
      </c>
      <c r="AG125">
        <v>0.21717115351579599</v>
      </c>
      <c r="AH125">
        <v>0.32685599331297199</v>
      </c>
      <c r="AI125">
        <v>267.58053124697602</v>
      </c>
      <c r="AJ125">
        <v>7.6412064070385703</v>
      </c>
      <c r="AK125">
        <v>1.9253311472755199</v>
      </c>
      <c r="AL125">
        <v>1.7063853399184901</v>
      </c>
      <c r="AM125">
        <v>1.1000000000000001</v>
      </c>
      <c r="AN125" s="129">
        <v>0.90874706558706397</v>
      </c>
      <c r="AO125">
        <v>13</v>
      </c>
      <c r="AP125">
        <v>2.2041763341067298E-2</v>
      </c>
      <c r="AQ125">
        <v>62.08</v>
      </c>
      <c r="AR125">
        <v>5.0121892418512797</v>
      </c>
      <c r="AS125">
        <v>-139062.26999999999</v>
      </c>
      <c r="AT125">
        <v>0.45598546315647398</v>
      </c>
      <c r="AU125">
        <v>22831341.210000001</v>
      </c>
    </row>
    <row r="126" spans="1:47" ht="15" x14ac:dyDescent="0.25">
      <c r="A126" t="s">
        <v>1627</v>
      </c>
      <c r="B126" t="s">
        <v>354</v>
      </c>
      <c r="C126" t="s">
        <v>271</v>
      </c>
      <c r="D126" t="s">
        <v>946</v>
      </c>
      <c r="E126">
        <v>88.713999999999999</v>
      </c>
      <c r="F126" t="s">
        <v>1092</v>
      </c>
      <c r="G126" s="129">
        <v>-541561</v>
      </c>
      <c r="H126">
        <v>0.21080969389697601</v>
      </c>
      <c r="I126">
        <v>-469383</v>
      </c>
      <c r="J126">
        <v>0</v>
      </c>
      <c r="K126">
        <v>0.71754169822472702</v>
      </c>
      <c r="L126" s="130">
        <v>185788.57459999999</v>
      </c>
      <c r="M126" s="129">
        <v>41507</v>
      </c>
      <c r="N126">
        <v>77</v>
      </c>
      <c r="O126">
        <v>17.636423000000001</v>
      </c>
      <c r="P126">
        <v>3</v>
      </c>
      <c r="Q126">
        <v>46.461512999999997</v>
      </c>
      <c r="R126">
        <v>16799.8</v>
      </c>
      <c r="S126">
        <v>731.35795800000005</v>
      </c>
      <c r="T126">
        <v>848.274402680496</v>
      </c>
      <c r="U126">
        <v>0.40471819272936699</v>
      </c>
      <c r="V126">
        <v>0.12653474401655401</v>
      </c>
      <c r="W126">
        <v>1.1766796143893199E-3</v>
      </c>
      <c r="X126">
        <v>14484.3</v>
      </c>
      <c r="Y126">
        <v>57.63</v>
      </c>
      <c r="Z126">
        <v>67754.847995835502</v>
      </c>
      <c r="AA126">
        <v>14.5</v>
      </c>
      <c r="AB126">
        <v>12.690577095262899</v>
      </c>
      <c r="AC126">
        <v>7.5</v>
      </c>
      <c r="AD126">
        <v>97.5143944</v>
      </c>
      <c r="AE126">
        <v>0.1991</v>
      </c>
      <c r="AF126">
        <v>0.1098388940016</v>
      </c>
      <c r="AG126">
        <v>0.15960838049082701</v>
      </c>
      <c r="AH126">
        <v>0.27262321302034698</v>
      </c>
      <c r="AI126">
        <v>180.838942891492</v>
      </c>
      <c r="AJ126">
        <v>8.2273567572472004</v>
      </c>
      <c r="AK126">
        <v>1.2593675996915099</v>
      </c>
      <c r="AL126">
        <v>4.5049414780202302</v>
      </c>
      <c r="AM126">
        <v>0</v>
      </c>
      <c r="AN126" s="129">
        <v>1.1389314800308299</v>
      </c>
      <c r="AO126">
        <v>35</v>
      </c>
      <c r="AP126">
        <v>3.3898305084745801E-3</v>
      </c>
      <c r="AQ126">
        <v>8.11</v>
      </c>
      <c r="AR126">
        <v>5.1096375002346601</v>
      </c>
      <c r="AS126">
        <v>-41957.27</v>
      </c>
      <c r="AT126">
        <v>0.66141042493144997</v>
      </c>
      <c r="AU126">
        <v>12286638.300000001</v>
      </c>
    </row>
    <row r="127" spans="1:47" ht="15" x14ac:dyDescent="0.25">
      <c r="A127" t="s">
        <v>1628</v>
      </c>
      <c r="B127" t="s">
        <v>355</v>
      </c>
      <c r="C127" t="s">
        <v>131</v>
      </c>
      <c r="D127" t="s">
        <v>947</v>
      </c>
      <c r="E127">
        <v>63.759</v>
      </c>
      <c r="F127" t="s">
        <v>1093</v>
      </c>
      <c r="G127" s="129">
        <v>-487311</v>
      </c>
      <c r="H127">
        <v>1.1969627617554699</v>
      </c>
      <c r="I127">
        <v>-264044</v>
      </c>
      <c r="J127">
        <v>2.9645846527821498E-2</v>
      </c>
      <c r="K127">
        <v>0.63663279483234003</v>
      </c>
      <c r="L127" s="130">
        <v>106251.4835</v>
      </c>
      <c r="M127" s="129">
        <v>33277.5</v>
      </c>
      <c r="N127">
        <v>24</v>
      </c>
      <c r="O127">
        <v>88.544792999999999</v>
      </c>
      <c r="P127">
        <v>66.912597000000005</v>
      </c>
      <c r="Q127">
        <v>-151.09249299999999</v>
      </c>
      <c r="R127">
        <v>23325.599999999999</v>
      </c>
      <c r="S127">
        <v>537.56718000000001</v>
      </c>
      <c r="T127">
        <v>772.95020258120803</v>
      </c>
      <c r="U127">
        <v>1</v>
      </c>
      <c r="V127">
        <v>0.19423271152825999</v>
      </c>
      <c r="W127">
        <v>3.6005732344002099E-3</v>
      </c>
      <c r="X127">
        <v>16222.4</v>
      </c>
      <c r="Y127">
        <v>50.01</v>
      </c>
      <c r="Z127">
        <v>50512.5526894621</v>
      </c>
      <c r="AA127">
        <v>11.5192307692308</v>
      </c>
      <c r="AB127">
        <v>10.749193761247801</v>
      </c>
      <c r="AC127">
        <v>13.2</v>
      </c>
      <c r="AD127">
        <v>40.724786363636397</v>
      </c>
      <c r="AE127">
        <v>0.3866</v>
      </c>
      <c r="AF127">
        <v>0.13245751058278599</v>
      </c>
      <c r="AG127">
        <v>0.15055992943947299</v>
      </c>
      <c r="AH127">
        <v>0.28727757609406002</v>
      </c>
      <c r="AI127">
        <v>250.539848805502</v>
      </c>
      <c r="AJ127">
        <v>20.1663202952139</v>
      </c>
      <c r="AK127">
        <v>1.4808794048202401</v>
      </c>
      <c r="AL127">
        <v>3.8607955777312499</v>
      </c>
      <c r="AM127">
        <v>3</v>
      </c>
      <c r="AN127" s="129">
        <v>1.24859542708438</v>
      </c>
      <c r="AO127">
        <v>20</v>
      </c>
      <c r="AP127">
        <v>9.2827004219409301E-2</v>
      </c>
      <c r="AQ127">
        <v>23.65</v>
      </c>
      <c r="AR127">
        <v>3.9440769660718602</v>
      </c>
      <c r="AS127">
        <v>8935.8900000000103</v>
      </c>
      <c r="AT127">
        <v>0.71266544872690296</v>
      </c>
      <c r="AU127">
        <v>12539072.01</v>
      </c>
    </row>
    <row r="128" spans="1:47" ht="15" x14ac:dyDescent="0.25">
      <c r="A128" t="s">
        <v>1629</v>
      </c>
      <c r="B128" t="s">
        <v>449</v>
      </c>
      <c r="C128" t="s">
        <v>167</v>
      </c>
      <c r="D128" t="s">
        <v>946</v>
      </c>
      <c r="E128">
        <v>91.274000000000001</v>
      </c>
      <c r="F128" t="s">
        <v>1094</v>
      </c>
      <c r="G128" s="129">
        <v>-822453</v>
      </c>
      <c r="H128">
        <v>0.25031708495752403</v>
      </c>
      <c r="I128">
        <v>840916</v>
      </c>
      <c r="J128">
        <v>0</v>
      </c>
      <c r="K128">
        <v>0.77004307813427597</v>
      </c>
      <c r="L128" s="130">
        <v>218833.728</v>
      </c>
      <c r="M128" s="129">
        <v>39747</v>
      </c>
      <c r="N128">
        <v>64</v>
      </c>
      <c r="O128">
        <v>20.447361000000001</v>
      </c>
      <c r="P128">
        <v>32.294229999999999</v>
      </c>
      <c r="Q128">
        <v>368.47798999999998</v>
      </c>
      <c r="R128">
        <v>15299.6</v>
      </c>
      <c r="S128">
        <v>1102.100778</v>
      </c>
      <c r="T128">
        <v>1353.65925478026</v>
      </c>
      <c r="U128">
        <v>0.42833575969039001</v>
      </c>
      <c r="V128">
        <v>0.142769945490411</v>
      </c>
      <c r="W128">
        <v>0</v>
      </c>
      <c r="X128">
        <v>12456.4</v>
      </c>
      <c r="Y128">
        <v>86.09</v>
      </c>
      <c r="Z128">
        <v>63915.190266000704</v>
      </c>
      <c r="AA128">
        <v>14.2934782608696</v>
      </c>
      <c r="AB128">
        <v>12.801728168196099</v>
      </c>
      <c r="AC128">
        <v>17.149999999999999</v>
      </c>
      <c r="AD128">
        <v>64.262436034985399</v>
      </c>
      <c r="AE128">
        <v>0.1837</v>
      </c>
      <c r="AF128">
        <v>0.126965911688009</v>
      </c>
      <c r="AG128">
        <v>0.157567417006264</v>
      </c>
      <c r="AH128">
        <v>0.30034371902151202</v>
      </c>
      <c r="AI128">
        <v>124.998550722373</v>
      </c>
      <c r="AJ128">
        <v>12.602096602086201</v>
      </c>
      <c r="AK128">
        <v>2.40192942850299</v>
      </c>
      <c r="AL128">
        <v>6.9442416939482197</v>
      </c>
      <c r="AM128">
        <v>5.7</v>
      </c>
      <c r="AN128" s="129">
        <v>1.1145497962815401</v>
      </c>
      <c r="AO128">
        <v>38</v>
      </c>
      <c r="AP128">
        <v>5.6661562021439502E-2</v>
      </c>
      <c r="AQ128">
        <v>17.18</v>
      </c>
      <c r="AR128">
        <v>5.2151998438929903</v>
      </c>
      <c r="AS128">
        <v>-131959.60999999999</v>
      </c>
      <c r="AT128">
        <v>0.51212295860579704</v>
      </c>
      <c r="AU128">
        <v>16861733.739999998</v>
      </c>
    </row>
    <row r="129" spans="1:47" ht="15" x14ac:dyDescent="0.25">
      <c r="A129" t="s">
        <v>1630</v>
      </c>
      <c r="B129" t="s">
        <v>673</v>
      </c>
      <c r="C129" t="s">
        <v>227</v>
      </c>
      <c r="D129" t="s">
        <v>947</v>
      </c>
      <c r="E129">
        <v>86.06</v>
      </c>
      <c r="F129" t="s">
        <v>1095</v>
      </c>
      <c r="G129" s="129">
        <v>-7961303</v>
      </c>
      <c r="H129">
        <v>0.42520706857303298</v>
      </c>
      <c r="I129">
        <v>-8072967</v>
      </c>
      <c r="J129">
        <v>0</v>
      </c>
      <c r="K129">
        <v>0.64584153060784699</v>
      </c>
      <c r="L129" s="130">
        <v>325556.41729999997</v>
      </c>
      <c r="M129" s="129">
        <v>40216.5</v>
      </c>
      <c r="N129">
        <v>84</v>
      </c>
      <c r="O129">
        <v>51.391739000000001</v>
      </c>
      <c r="P129">
        <v>45.5</v>
      </c>
      <c r="Q129">
        <v>-1.6086640000000001</v>
      </c>
      <c r="R129">
        <v>16693</v>
      </c>
      <c r="S129">
        <v>872.17947100000004</v>
      </c>
      <c r="T129">
        <v>1055.0919014362701</v>
      </c>
      <c r="U129">
        <v>0.49179930078863299</v>
      </c>
      <c r="V129">
        <v>0.167721937816626</v>
      </c>
      <c r="W129">
        <v>5.7932503206097599E-3</v>
      </c>
      <c r="X129">
        <v>13799.1</v>
      </c>
      <c r="Y129">
        <v>71.069999999999993</v>
      </c>
      <c r="Z129">
        <v>60752.4188827916</v>
      </c>
      <c r="AA129">
        <v>14.0694444444444</v>
      </c>
      <c r="AB129">
        <v>12.2721186295202</v>
      </c>
      <c r="AC129">
        <v>12.61</v>
      </c>
      <c r="AD129">
        <v>69.165699524187204</v>
      </c>
      <c r="AE129">
        <v>0.37130000000000002</v>
      </c>
      <c r="AF129">
        <v>0.11959153920988901</v>
      </c>
      <c r="AG129">
        <v>0.17778893989335601</v>
      </c>
      <c r="AH129">
        <v>0.30196995697173501</v>
      </c>
      <c r="AI129">
        <v>289.504635680653</v>
      </c>
      <c r="AJ129">
        <v>6.0118742178217799</v>
      </c>
      <c r="AK129">
        <v>1.44819148514851</v>
      </c>
      <c r="AL129">
        <v>3.5912418217821802</v>
      </c>
      <c r="AM129">
        <v>3</v>
      </c>
      <c r="AN129" s="129">
        <v>1.55797707211439</v>
      </c>
      <c r="AO129">
        <v>104</v>
      </c>
      <c r="AP129">
        <v>2.2181146025878E-2</v>
      </c>
      <c r="AQ129">
        <v>5.07</v>
      </c>
      <c r="AR129">
        <v>3.8566227476933501</v>
      </c>
      <c r="AS129">
        <v>-85232.47</v>
      </c>
      <c r="AT129">
        <v>0.60155177753674904</v>
      </c>
      <c r="AU129">
        <v>14559321.210000001</v>
      </c>
    </row>
    <row r="130" spans="1:47" ht="15" x14ac:dyDescent="0.25">
      <c r="A130" t="s">
        <v>1631</v>
      </c>
      <c r="B130" t="s">
        <v>751</v>
      </c>
      <c r="C130" t="s">
        <v>310</v>
      </c>
      <c r="D130" t="s">
        <v>946</v>
      </c>
      <c r="E130">
        <v>98.010999999999996</v>
      </c>
      <c r="F130" t="s">
        <v>1096</v>
      </c>
      <c r="G130" s="129">
        <v>-6924753</v>
      </c>
      <c r="H130">
        <v>0.25516217843790201</v>
      </c>
      <c r="I130">
        <v>-6924753</v>
      </c>
      <c r="J130">
        <v>0</v>
      </c>
      <c r="K130">
        <v>0.69758677151526205</v>
      </c>
      <c r="L130" s="130">
        <v>270974.05219999998</v>
      </c>
      <c r="M130" s="129">
        <v>43726</v>
      </c>
      <c r="N130">
        <v>42</v>
      </c>
      <c r="O130">
        <v>8.4178800000000003</v>
      </c>
      <c r="P130">
        <v>15</v>
      </c>
      <c r="Q130">
        <v>53.729449000000002</v>
      </c>
      <c r="R130">
        <v>14857.6</v>
      </c>
      <c r="S130">
        <v>940.51140099999998</v>
      </c>
      <c r="T130">
        <v>1092.2852022147999</v>
      </c>
      <c r="U130">
        <v>0.36789492039342098</v>
      </c>
      <c r="V130">
        <v>0.14643711267461801</v>
      </c>
      <c r="W130">
        <v>1.06325133213351E-3</v>
      </c>
      <c r="X130">
        <v>12793.1</v>
      </c>
      <c r="Y130">
        <v>80.599999999999994</v>
      </c>
      <c r="Z130">
        <v>63257.704714640196</v>
      </c>
      <c r="AA130">
        <v>14.1975308641975</v>
      </c>
      <c r="AB130">
        <v>11.668875942928</v>
      </c>
      <c r="AC130">
        <v>9</v>
      </c>
      <c r="AD130">
        <v>104.501266777778</v>
      </c>
      <c r="AE130">
        <v>0.3024</v>
      </c>
      <c r="AF130">
        <v>0.12193834845616899</v>
      </c>
      <c r="AG130">
        <v>0.12825705547205099</v>
      </c>
      <c r="AH130">
        <v>0.25996675254024498</v>
      </c>
      <c r="AI130">
        <v>240.13637661368401</v>
      </c>
      <c r="AJ130">
        <v>5.2020832318652603</v>
      </c>
      <c r="AK130">
        <v>1.78001762223767</v>
      </c>
      <c r="AL130">
        <v>2.19808781010489</v>
      </c>
      <c r="AM130">
        <v>2.5</v>
      </c>
      <c r="AN130" s="129">
        <v>1.33293860495536</v>
      </c>
      <c r="AO130">
        <v>128</v>
      </c>
      <c r="AP130">
        <v>4.2857142857142899E-2</v>
      </c>
      <c r="AQ130">
        <v>2.58</v>
      </c>
      <c r="AR130">
        <v>4.5758938533934899</v>
      </c>
      <c r="AS130">
        <v>-44889.74</v>
      </c>
      <c r="AT130">
        <v>0.59890584758342302</v>
      </c>
      <c r="AU130">
        <v>13973720.57</v>
      </c>
    </row>
    <row r="131" spans="1:47" ht="15" x14ac:dyDescent="0.25">
      <c r="A131" t="s">
        <v>1632</v>
      </c>
      <c r="B131" t="s">
        <v>652</v>
      </c>
      <c r="C131" t="s">
        <v>209</v>
      </c>
      <c r="D131" t="s">
        <v>949</v>
      </c>
      <c r="E131">
        <v>83.463999999999999</v>
      </c>
      <c r="F131" t="s">
        <v>1097</v>
      </c>
      <c r="G131" s="129">
        <v>462516</v>
      </c>
      <c r="H131">
        <v>0.42918681013851401</v>
      </c>
      <c r="I131">
        <v>462516</v>
      </c>
      <c r="J131">
        <v>0</v>
      </c>
      <c r="K131">
        <v>0.73420507891180498</v>
      </c>
      <c r="L131" s="130">
        <v>266829.84049999999</v>
      </c>
      <c r="M131" s="129">
        <v>46184</v>
      </c>
      <c r="N131">
        <v>106</v>
      </c>
      <c r="O131">
        <v>121.19292799999999</v>
      </c>
      <c r="P131">
        <v>65.639009999999999</v>
      </c>
      <c r="Q131">
        <v>-5.1502300000000103</v>
      </c>
      <c r="R131">
        <v>18343.400000000001</v>
      </c>
      <c r="S131">
        <v>1268.529892</v>
      </c>
      <c r="T131">
        <v>1597.5049613543899</v>
      </c>
      <c r="U131">
        <v>0.36068037488548199</v>
      </c>
      <c r="V131">
        <v>0.17724143074430601</v>
      </c>
      <c r="W131">
        <v>6.1349054910564103E-3</v>
      </c>
      <c r="X131">
        <v>14565.9</v>
      </c>
      <c r="Y131">
        <v>101</v>
      </c>
      <c r="Z131">
        <v>62630.336633663399</v>
      </c>
      <c r="AA131">
        <v>12.564356435643599</v>
      </c>
      <c r="AB131">
        <v>12.559701900990101</v>
      </c>
      <c r="AC131">
        <v>11</v>
      </c>
      <c r="AD131">
        <v>115.320899272727</v>
      </c>
      <c r="AE131">
        <v>0.1991</v>
      </c>
      <c r="AF131">
        <v>0.11742831011659401</v>
      </c>
      <c r="AG131">
        <v>0.20876418584265199</v>
      </c>
      <c r="AH131">
        <v>0.32906558086007798</v>
      </c>
      <c r="AI131">
        <v>304.036982046932</v>
      </c>
      <c r="AJ131">
        <v>7.9757704055175296</v>
      </c>
      <c r="AK131">
        <v>1.45399917029662</v>
      </c>
      <c r="AL131">
        <v>2.2361333229620399</v>
      </c>
      <c r="AM131">
        <v>3.5</v>
      </c>
      <c r="AN131" s="129">
        <v>0.83882481609564397</v>
      </c>
      <c r="AO131">
        <v>74</v>
      </c>
      <c r="AP131">
        <v>1.6666666666666701E-2</v>
      </c>
      <c r="AQ131">
        <v>9.9600000000000009</v>
      </c>
      <c r="AR131">
        <v>4.5880931402944602</v>
      </c>
      <c r="AS131">
        <v>-54528</v>
      </c>
      <c r="AT131">
        <v>0.40603869524126501</v>
      </c>
      <c r="AU131">
        <v>23269096.890000001</v>
      </c>
    </row>
    <row r="132" spans="1:47" ht="15" x14ac:dyDescent="0.25">
      <c r="A132" t="s">
        <v>1633</v>
      </c>
      <c r="B132" t="s">
        <v>356</v>
      </c>
      <c r="C132" t="s">
        <v>251</v>
      </c>
      <c r="D132" t="s">
        <v>946</v>
      </c>
      <c r="E132">
        <v>70.572999999999993</v>
      </c>
      <c r="F132" t="s">
        <v>1098</v>
      </c>
      <c r="G132" s="129">
        <v>183320</v>
      </c>
      <c r="H132">
        <v>0.12504037102666801</v>
      </c>
      <c r="I132">
        <v>183320</v>
      </c>
      <c r="J132">
        <v>1.62434193464273E-3</v>
      </c>
      <c r="K132">
        <v>0.72192602330017397</v>
      </c>
      <c r="L132" s="130">
        <v>172921.93530000001</v>
      </c>
      <c r="M132" s="129">
        <v>39978</v>
      </c>
      <c r="N132">
        <v>24</v>
      </c>
      <c r="O132">
        <v>20.109876</v>
      </c>
      <c r="P132">
        <v>0</v>
      </c>
      <c r="Q132">
        <v>133.106855</v>
      </c>
      <c r="R132">
        <v>17697.5</v>
      </c>
      <c r="S132">
        <v>1046.763991</v>
      </c>
      <c r="T132">
        <v>1509.5179179214899</v>
      </c>
      <c r="U132">
        <v>1</v>
      </c>
      <c r="V132">
        <v>0.221588542397615</v>
      </c>
      <c r="W132">
        <v>9.1496460351586499E-4</v>
      </c>
      <c r="X132">
        <v>12272.2</v>
      </c>
      <c r="Y132">
        <v>67.12</v>
      </c>
      <c r="Z132">
        <v>67250.253277711599</v>
      </c>
      <c r="AA132">
        <v>16.1216216216216</v>
      </c>
      <c r="AB132">
        <v>15.5954110697259</v>
      </c>
      <c r="AC132">
        <v>10.65</v>
      </c>
      <c r="AD132">
        <v>98.287698685446003</v>
      </c>
      <c r="AE132">
        <v>0.39050000000000001</v>
      </c>
      <c r="AF132">
        <v>9.8737477461065801E-2</v>
      </c>
      <c r="AG132">
        <v>0.23917451889670499</v>
      </c>
      <c r="AH132">
        <v>0.34099287884630602</v>
      </c>
      <c r="AI132">
        <v>185.87570997176201</v>
      </c>
      <c r="AJ132">
        <v>8.6020622610089994</v>
      </c>
      <c r="AK132">
        <v>1.4172303256445</v>
      </c>
      <c r="AL132">
        <v>4.5369199971218297</v>
      </c>
      <c r="AM132">
        <v>2.8</v>
      </c>
      <c r="AN132" s="129">
        <v>1.45604827496655</v>
      </c>
      <c r="AO132">
        <v>45</v>
      </c>
      <c r="AP132">
        <v>0</v>
      </c>
      <c r="AQ132">
        <v>13.67</v>
      </c>
      <c r="AR132">
        <v>3.6884237400333202</v>
      </c>
      <c r="AS132">
        <v>-93481.309999999896</v>
      </c>
      <c r="AT132">
        <v>0.68101947792992701</v>
      </c>
      <c r="AU132">
        <v>18525096.329999998</v>
      </c>
    </row>
    <row r="133" spans="1:47" ht="15" x14ac:dyDescent="0.25">
      <c r="A133" t="s">
        <v>1634</v>
      </c>
      <c r="B133" t="s">
        <v>155</v>
      </c>
      <c r="C133" t="s">
        <v>97</v>
      </c>
      <c r="D133" t="s">
        <v>946</v>
      </c>
      <c r="E133">
        <v>80.578000000000003</v>
      </c>
      <c r="F133" t="s">
        <v>1094</v>
      </c>
      <c r="G133" s="129">
        <v>-10000612</v>
      </c>
      <c r="H133">
        <v>9.1163086171260094E-2</v>
      </c>
      <c r="I133">
        <v>-10000612</v>
      </c>
      <c r="J133">
        <v>0</v>
      </c>
      <c r="K133">
        <v>0.875134328420343</v>
      </c>
      <c r="L133" s="130">
        <v>280545.59820000001</v>
      </c>
      <c r="M133" s="129">
        <v>42891</v>
      </c>
      <c r="N133">
        <v>203</v>
      </c>
      <c r="O133">
        <v>183.26727700000001</v>
      </c>
      <c r="P133">
        <v>617.12269000000003</v>
      </c>
      <c r="Q133">
        <v>61.450485</v>
      </c>
      <c r="R133">
        <v>18046.2</v>
      </c>
      <c r="S133">
        <v>3707.6581489999999</v>
      </c>
      <c r="T133">
        <v>5009.6940591841203</v>
      </c>
      <c r="U133">
        <v>0.63582810557543701</v>
      </c>
      <c r="V133">
        <v>0.167984500719945</v>
      </c>
      <c r="W133">
        <v>7.4819386214130701E-2</v>
      </c>
      <c r="X133">
        <v>13355.9</v>
      </c>
      <c r="Y133">
        <v>279.83999999999997</v>
      </c>
      <c r="Z133">
        <v>74697.620068610602</v>
      </c>
      <c r="AA133">
        <v>16.0979020979021</v>
      </c>
      <c r="AB133">
        <v>13.249207221983999</v>
      </c>
      <c r="AC133">
        <v>43</v>
      </c>
      <c r="AD133">
        <v>86.2246081162791</v>
      </c>
      <c r="AE133">
        <v>0.43640000000000001</v>
      </c>
      <c r="AF133">
        <v>0.12230977668102699</v>
      </c>
      <c r="AG133">
        <v>0.20465658993376901</v>
      </c>
      <c r="AH133">
        <v>0.332012277828656</v>
      </c>
      <c r="AI133">
        <v>217.34123471370799</v>
      </c>
      <c r="AJ133">
        <v>6.1271203744724403</v>
      </c>
      <c r="AK133">
        <v>1.40169242281532</v>
      </c>
      <c r="AL133">
        <v>3.4120592137022001</v>
      </c>
      <c r="AM133">
        <v>0.5</v>
      </c>
      <c r="AN133" s="129">
        <v>0.557028810852082</v>
      </c>
      <c r="AO133">
        <v>10</v>
      </c>
      <c r="AP133">
        <v>0.21525885558583099</v>
      </c>
      <c r="AQ133">
        <v>55.2</v>
      </c>
      <c r="AR133">
        <v>4.86911102185194</v>
      </c>
      <c r="AS133">
        <v>-383301.68</v>
      </c>
      <c r="AT133">
        <v>0.464596949729916</v>
      </c>
      <c r="AU133">
        <v>66909211.509999998</v>
      </c>
    </row>
    <row r="134" spans="1:47" ht="15" x14ac:dyDescent="0.25">
      <c r="A134" t="s">
        <v>1635</v>
      </c>
      <c r="B134" t="s">
        <v>457</v>
      </c>
      <c r="C134" t="s">
        <v>108</v>
      </c>
      <c r="D134" t="s">
        <v>948</v>
      </c>
      <c r="E134">
        <v>102.717</v>
      </c>
      <c r="F134" t="s">
        <v>1099</v>
      </c>
      <c r="G134" s="129">
        <v>-3171368</v>
      </c>
      <c r="H134">
        <v>0.728981026295769</v>
      </c>
      <c r="I134">
        <v>-3272368</v>
      </c>
      <c r="J134">
        <v>0</v>
      </c>
      <c r="K134">
        <v>0.75860282807658597</v>
      </c>
      <c r="L134" s="130">
        <v>592832.63769999996</v>
      </c>
      <c r="M134" s="129">
        <v>44223</v>
      </c>
      <c r="N134">
        <v>6</v>
      </c>
      <c r="O134">
        <v>10.839396000000001</v>
      </c>
      <c r="P134">
        <v>31.821076999999999</v>
      </c>
      <c r="Q134">
        <v>-1</v>
      </c>
      <c r="R134">
        <v>24092</v>
      </c>
      <c r="S134">
        <v>742.53598999999997</v>
      </c>
      <c r="T134">
        <v>906.64912101280197</v>
      </c>
      <c r="U134">
        <v>0.37727139798301201</v>
      </c>
      <c r="V134">
        <v>0.145307219384747</v>
      </c>
      <c r="W134">
        <v>3.3668401716124199E-3</v>
      </c>
      <c r="X134">
        <v>19731.099999999999</v>
      </c>
      <c r="Y134">
        <v>71.5</v>
      </c>
      <c r="Z134">
        <v>86544.909090909103</v>
      </c>
      <c r="AA134">
        <v>13.9277108433735</v>
      </c>
      <c r="AB134">
        <v>10.385118741258699</v>
      </c>
      <c r="AC134">
        <v>9.3699999999999992</v>
      </c>
      <c r="AD134">
        <v>79.246103521878297</v>
      </c>
      <c r="AE134">
        <v>0.21049999999999999</v>
      </c>
      <c r="AF134">
        <v>0.12147787811718801</v>
      </c>
      <c r="AG134">
        <v>0.15907309867598199</v>
      </c>
      <c r="AH134">
        <v>0.285272645999889</v>
      </c>
      <c r="AI134">
        <v>461.86582821392898</v>
      </c>
      <c r="AJ134">
        <v>5.4693051505750097</v>
      </c>
      <c r="AK134">
        <v>1.11153700809443</v>
      </c>
      <c r="AL134">
        <v>2.9220597343068402</v>
      </c>
      <c r="AM134">
        <v>0</v>
      </c>
      <c r="AN134" s="129">
        <v>0.82150186346384602</v>
      </c>
      <c r="AO134">
        <v>11</v>
      </c>
      <c r="AP134">
        <v>8.0924855491329495E-2</v>
      </c>
      <c r="AQ134">
        <v>28.64</v>
      </c>
      <c r="AR134">
        <v>5.8771993745574704</v>
      </c>
      <c r="AS134">
        <v>-71834.080000000002</v>
      </c>
      <c r="AT134">
        <v>0.507210730919887</v>
      </c>
      <c r="AU134">
        <v>17889161.469999999</v>
      </c>
    </row>
    <row r="135" spans="1:47" ht="15" x14ac:dyDescent="0.25">
      <c r="A135" t="s">
        <v>1636</v>
      </c>
      <c r="B135" t="s">
        <v>766</v>
      </c>
      <c r="C135" t="s">
        <v>266</v>
      </c>
      <c r="D135" t="s">
        <v>945</v>
      </c>
      <c r="E135">
        <v>99.043999999999997</v>
      </c>
      <c r="F135" t="s">
        <v>1100</v>
      </c>
      <c r="G135" s="129">
        <v>-1310621</v>
      </c>
      <c r="H135">
        <v>0.34327868583103999</v>
      </c>
      <c r="I135">
        <v>-1310620</v>
      </c>
      <c r="J135">
        <v>0</v>
      </c>
      <c r="K135">
        <v>0.76535251488907396</v>
      </c>
      <c r="L135" s="130">
        <v>311687.18030000001</v>
      </c>
      <c r="M135" s="129">
        <v>40861</v>
      </c>
      <c r="N135">
        <v>111</v>
      </c>
      <c r="O135">
        <v>20.606082000000001</v>
      </c>
      <c r="P135">
        <v>126.45529399999999</v>
      </c>
      <c r="Q135">
        <v>63.583357999999997</v>
      </c>
      <c r="R135">
        <v>15209.6</v>
      </c>
      <c r="S135">
        <v>848.13998000000004</v>
      </c>
      <c r="T135">
        <v>1005.7002151588</v>
      </c>
      <c r="U135">
        <v>0.30512217570500599</v>
      </c>
      <c r="V135">
        <v>9.8650190974371901E-2</v>
      </c>
      <c r="W135">
        <v>3.0818964577050099E-2</v>
      </c>
      <c r="X135">
        <v>12826.8</v>
      </c>
      <c r="Y135">
        <v>47.43</v>
      </c>
      <c r="Z135">
        <v>63388.452456251303</v>
      </c>
      <c r="AA135">
        <v>15.692307692307701</v>
      </c>
      <c r="AB135">
        <v>17.881930845456498</v>
      </c>
      <c r="AC135">
        <v>10.11</v>
      </c>
      <c r="AD135">
        <v>83.891194856577698</v>
      </c>
      <c r="AE135">
        <v>0.21049999999999999</v>
      </c>
      <c r="AF135">
        <v>0.13624534153651199</v>
      </c>
      <c r="AG135">
        <v>0.18517690238596099</v>
      </c>
      <c r="AH135">
        <v>0.32428079105200103</v>
      </c>
      <c r="AI135">
        <v>204.58533271830899</v>
      </c>
      <c r="AJ135">
        <v>11.446599238115001</v>
      </c>
      <c r="AK135">
        <v>1.41307964061158</v>
      </c>
      <c r="AL135">
        <v>3.0463518271984902</v>
      </c>
      <c r="AM135">
        <v>2.75</v>
      </c>
      <c r="AN135" s="129">
        <v>1.19047135056581</v>
      </c>
      <c r="AO135">
        <v>43</v>
      </c>
      <c r="AP135">
        <v>6.3492063492063502E-2</v>
      </c>
      <c r="AQ135">
        <v>10.6</v>
      </c>
      <c r="AR135">
        <v>5.0659621546827198</v>
      </c>
      <c r="AS135">
        <v>-34781.07</v>
      </c>
      <c r="AT135">
        <v>0.44786239177169801</v>
      </c>
      <c r="AU135">
        <v>12899868</v>
      </c>
    </row>
    <row r="136" spans="1:47" ht="15" x14ac:dyDescent="0.25">
      <c r="A136" t="s">
        <v>1637</v>
      </c>
      <c r="B136" t="s">
        <v>636</v>
      </c>
      <c r="C136" t="s">
        <v>273</v>
      </c>
      <c r="D136" t="s">
        <v>945</v>
      </c>
      <c r="E136">
        <v>92.033000000000001</v>
      </c>
      <c r="F136" t="s">
        <v>1101</v>
      </c>
      <c r="G136" s="129">
        <v>-6958902</v>
      </c>
      <c r="H136">
        <v>6.1853083144725499E-2</v>
      </c>
      <c r="I136">
        <v>-6787075</v>
      </c>
      <c r="J136">
        <v>6.8887869627417803E-2</v>
      </c>
      <c r="K136">
        <v>0.55229107402904798</v>
      </c>
      <c r="L136" s="130">
        <v>1604176.0608999999</v>
      </c>
      <c r="M136" s="129">
        <v>41318.5</v>
      </c>
      <c r="N136">
        <v>8</v>
      </c>
      <c r="O136">
        <v>8.3074949999999994</v>
      </c>
      <c r="P136">
        <v>1</v>
      </c>
      <c r="Q136">
        <v>102.19802900000001</v>
      </c>
      <c r="R136">
        <v>23821.599999999999</v>
      </c>
      <c r="S136">
        <v>516.89915099999996</v>
      </c>
      <c r="T136">
        <v>615.98830008716504</v>
      </c>
      <c r="U136">
        <v>0.31910772861764702</v>
      </c>
      <c r="V136">
        <v>0.18352097854384</v>
      </c>
      <c r="W136">
        <v>3.8692267072421602E-3</v>
      </c>
      <c r="X136">
        <v>19989.599999999999</v>
      </c>
      <c r="Y136">
        <v>43.8</v>
      </c>
      <c r="Z136">
        <v>90077.956621004603</v>
      </c>
      <c r="AA136">
        <v>15</v>
      </c>
      <c r="AB136">
        <v>11.8013504794521</v>
      </c>
      <c r="AC136">
        <v>7.25</v>
      </c>
      <c r="AD136">
        <v>71.296434620689695</v>
      </c>
      <c r="AE136">
        <v>0.17230000000000001</v>
      </c>
      <c r="AF136">
        <v>0.101815779999832</v>
      </c>
      <c r="AG136">
        <v>0.147546585663764</v>
      </c>
      <c r="AH136">
        <v>0.25310658900528499</v>
      </c>
      <c r="AI136">
        <v>262.59280894040398</v>
      </c>
      <c r="AJ136">
        <v>8.4509144355872508</v>
      </c>
      <c r="AK136">
        <v>1.60591804558917</v>
      </c>
      <c r="AL136">
        <v>3.2444237258166702</v>
      </c>
      <c r="AM136">
        <v>1.5</v>
      </c>
      <c r="AN136" s="129">
        <v>0.70898728643780495</v>
      </c>
      <c r="AO136">
        <v>21</v>
      </c>
      <c r="AP136">
        <v>0</v>
      </c>
      <c r="AQ136">
        <v>12.38</v>
      </c>
      <c r="AR136">
        <v>6.4797374763705102</v>
      </c>
      <c r="AS136">
        <v>-63895.7</v>
      </c>
      <c r="AT136">
        <v>0.36377179759255102</v>
      </c>
      <c r="AU136">
        <v>12313378.210000001</v>
      </c>
    </row>
    <row r="137" spans="1:47" ht="15" x14ac:dyDescent="0.25">
      <c r="A137" t="s">
        <v>1638</v>
      </c>
      <c r="B137" t="s">
        <v>547</v>
      </c>
      <c r="C137" t="s">
        <v>243</v>
      </c>
      <c r="D137" t="s">
        <v>945</v>
      </c>
      <c r="E137">
        <v>86.77</v>
      </c>
      <c r="F137" t="s">
        <v>1102</v>
      </c>
      <c r="G137" s="129">
        <v>-5056994</v>
      </c>
      <c r="H137">
        <v>0.50431258599887197</v>
      </c>
      <c r="I137">
        <v>-5056994</v>
      </c>
      <c r="J137">
        <v>0</v>
      </c>
      <c r="K137">
        <v>0.61093986396806599</v>
      </c>
      <c r="L137" s="130">
        <v>225353.7561</v>
      </c>
      <c r="M137" s="129">
        <v>36167</v>
      </c>
      <c r="N137">
        <v>52</v>
      </c>
      <c r="O137">
        <v>20.229742000000002</v>
      </c>
      <c r="P137">
        <v>7</v>
      </c>
      <c r="Q137">
        <v>43.269936000000001</v>
      </c>
      <c r="R137">
        <v>16582.8</v>
      </c>
      <c r="S137">
        <v>567.10755200000006</v>
      </c>
      <c r="T137">
        <v>722.01007903862796</v>
      </c>
      <c r="U137">
        <v>0.43982651636421899</v>
      </c>
      <c r="V137">
        <v>0.18355828208050401</v>
      </c>
      <c r="W137">
        <v>3.7707926696768802E-3</v>
      </c>
      <c r="X137">
        <v>13025</v>
      </c>
      <c r="Y137">
        <v>58.74</v>
      </c>
      <c r="Z137">
        <v>57064.823629553997</v>
      </c>
      <c r="AA137">
        <v>10.746031746031701</v>
      </c>
      <c r="AB137">
        <v>9.6545378277153606</v>
      </c>
      <c r="AC137">
        <v>6</v>
      </c>
      <c r="AD137">
        <v>94.517925333333295</v>
      </c>
      <c r="AE137">
        <v>0.1991</v>
      </c>
      <c r="AF137">
        <v>0.10876925287068701</v>
      </c>
      <c r="AG137">
        <v>0.18629820558471499</v>
      </c>
      <c r="AH137">
        <v>0.298212263189926</v>
      </c>
      <c r="AI137">
        <v>240.874944299807</v>
      </c>
      <c r="AJ137">
        <v>6.6893728495922504</v>
      </c>
      <c r="AK137">
        <v>1.26223781496611</v>
      </c>
      <c r="AL137">
        <v>4.4241851510226802</v>
      </c>
      <c r="AM137">
        <v>0</v>
      </c>
      <c r="AN137" s="129">
        <v>1.03204381606231</v>
      </c>
      <c r="AO137">
        <v>78</v>
      </c>
      <c r="AP137">
        <v>0</v>
      </c>
      <c r="AQ137">
        <v>2.54</v>
      </c>
      <c r="AR137">
        <v>4.1052155676747599</v>
      </c>
      <c r="AS137">
        <v>-55370.99</v>
      </c>
      <c r="AT137">
        <v>0.56960584749500498</v>
      </c>
      <c r="AU137">
        <v>9404203.5099999998</v>
      </c>
    </row>
    <row r="138" spans="1:47" ht="15" x14ac:dyDescent="0.25">
      <c r="A138" t="s">
        <v>1639</v>
      </c>
      <c r="B138" t="s">
        <v>554</v>
      </c>
      <c r="C138" t="s">
        <v>205</v>
      </c>
      <c r="D138" t="s">
        <v>946</v>
      </c>
      <c r="E138">
        <v>83.790999999999997</v>
      </c>
      <c r="F138" t="s">
        <v>1103</v>
      </c>
      <c r="G138" s="129">
        <v>-1012949</v>
      </c>
      <c r="H138">
        <v>0.40642040694877601</v>
      </c>
      <c r="I138">
        <v>-1012949</v>
      </c>
      <c r="J138">
        <v>0</v>
      </c>
      <c r="K138">
        <v>0.73120414071076101</v>
      </c>
      <c r="L138" s="130">
        <v>183306.8008</v>
      </c>
      <c r="M138" s="129">
        <v>35986</v>
      </c>
      <c r="N138">
        <v>34</v>
      </c>
      <c r="O138">
        <v>17.973913</v>
      </c>
      <c r="P138">
        <v>7.7942859999999996</v>
      </c>
      <c r="Q138">
        <v>222.599054</v>
      </c>
      <c r="R138">
        <v>17033.5</v>
      </c>
      <c r="S138">
        <v>1076.640979</v>
      </c>
      <c r="T138">
        <v>1574.44682133376</v>
      </c>
      <c r="U138">
        <v>0.99838117623795197</v>
      </c>
      <c r="V138">
        <v>0.19987766878414501</v>
      </c>
      <c r="W138">
        <v>0</v>
      </c>
      <c r="X138">
        <v>11647.9</v>
      </c>
      <c r="Y138">
        <v>82</v>
      </c>
      <c r="Z138">
        <v>63020.365853658499</v>
      </c>
      <c r="AA138">
        <v>16.9634146341463</v>
      </c>
      <c r="AB138">
        <v>13.1297680365854</v>
      </c>
      <c r="AC138">
        <v>13.2</v>
      </c>
      <c r="AD138">
        <v>81.563710530302998</v>
      </c>
      <c r="AE138">
        <v>0.40579999999999999</v>
      </c>
      <c r="AF138">
        <v>0.113241301976755</v>
      </c>
      <c r="AG138">
        <v>0.16087399905062399</v>
      </c>
      <c r="AH138">
        <v>0.27690306371989198</v>
      </c>
      <c r="AI138">
        <v>204.159979312844</v>
      </c>
      <c r="AJ138">
        <v>9.3675066308170294</v>
      </c>
      <c r="AK138">
        <v>1.8666895958727401</v>
      </c>
      <c r="AL138">
        <v>6.8313612396329502</v>
      </c>
      <c r="AM138">
        <v>0</v>
      </c>
      <c r="AN138" s="129">
        <v>1.03236316255842</v>
      </c>
      <c r="AO138">
        <v>48</v>
      </c>
      <c r="AP138">
        <v>2.04379562043796E-2</v>
      </c>
      <c r="AQ138">
        <v>13.63</v>
      </c>
      <c r="AR138">
        <v>3.66346076415934</v>
      </c>
      <c r="AS138">
        <v>-194827.18</v>
      </c>
      <c r="AT138">
        <v>0.65954101946633104</v>
      </c>
      <c r="AU138">
        <v>18338972.09</v>
      </c>
    </row>
    <row r="139" spans="1:47" ht="15" x14ac:dyDescent="0.25">
      <c r="A139" t="s">
        <v>1640</v>
      </c>
      <c r="B139" t="s">
        <v>156</v>
      </c>
      <c r="C139" t="s">
        <v>140</v>
      </c>
      <c r="D139" t="s">
        <v>946</v>
      </c>
      <c r="E139">
        <v>53.33</v>
      </c>
      <c r="F139" t="s">
        <v>1104</v>
      </c>
      <c r="G139" s="129">
        <v>-46180244</v>
      </c>
      <c r="H139">
        <v>0.19742066890292101</v>
      </c>
      <c r="I139">
        <v>-45940711</v>
      </c>
      <c r="J139">
        <v>0</v>
      </c>
      <c r="K139">
        <v>0.72247283693531505</v>
      </c>
      <c r="L139" s="130">
        <v>89449.946400000001</v>
      </c>
      <c r="M139" s="129">
        <v>30672.5</v>
      </c>
      <c r="N139">
        <v>329</v>
      </c>
      <c r="O139">
        <v>7113.8892750000005</v>
      </c>
      <c r="P139">
        <v>3043.010788</v>
      </c>
      <c r="Q139">
        <v>-760.14295400000003</v>
      </c>
      <c r="R139">
        <v>21777.3</v>
      </c>
      <c r="S139">
        <v>12771.038026</v>
      </c>
      <c r="T139">
        <v>18823.080474740698</v>
      </c>
      <c r="U139">
        <v>0.98947722646143499</v>
      </c>
      <c r="V139">
        <v>0.18272963154984201</v>
      </c>
      <c r="W139">
        <v>0.19645584218699799</v>
      </c>
      <c r="X139">
        <v>14775.4</v>
      </c>
      <c r="Y139">
        <v>836.5</v>
      </c>
      <c r="Z139">
        <v>69100.916365809899</v>
      </c>
      <c r="AA139">
        <v>10.5699658703072</v>
      </c>
      <c r="AB139">
        <v>15.267230156604899</v>
      </c>
      <c r="AC139">
        <v>202.1</v>
      </c>
      <c r="AD139">
        <v>63.1916775160811</v>
      </c>
      <c r="AE139">
        <v>0.49</v>
      </c>
      <c r="AF139">
        <v>0.11769581221332399</v>
      </c>
      <c r="AG139">
        <v>0.14301131632532399</v>
      </c>
      <c r="AH139">
        <v>0.26400860600235498</v>
      </c>
      <c r="AI139">
        <v>222.159232023572</v>
      </c>
      <c r="AJ139">
        <v>12.0413430793133</v>
      </c>
      <c r="AK139">
        <v>1.4149848689061499</v>
      </c>
      <c r="AL139">
        <v>5.13131529139251</v>
      </c>
      <c r="AM139">
        <v>1</v>
      </c>
      <c r="AN139" s="129">
        <v>0.66491493787287703</v>
      </c>
      <c r="AO139">
        <v>49</v>
      </c>
      <c r="AP139">
        <v>0.29235843870258399</v>
      </c>
      <c r="AQ139">
        <v>103.59</v>
      </c>
      <c r="AR139">
        <v>4.1432274473321504</v>
      </c>
      <c r="AS139">
        <v>1488900.51</v>
      </c>
      <c r="AT139">
        <v>0.65678599279185101</v>
      </c>
      <c r="AU139">
        <v>278119190.43000001</v>
      </c>
    </row>
    <row r="140" spans="1:47" ht="15" x14ac:dyDescent="0.25">
      <c r="A140" t="s">
        <v>1641</v>
      </c>
      <c r="B140" t="s">
        <v>157</v>
      </c>
      <c r="C140" t="s">
        <v>144</v>
      </c>
      <c r="D140" t="s">
        <v>945</v>
      </c>
      <c r="E140">
        <v>85.043000000000006</v>
      </c>
      <c r="F140" t="s">
        <v>1105</v>
      </c>
      <c r="G140" s="129">
        <v>-2268866</v>
      </c>
      <c r="H140">
        <v>0.50511120204307403</v>
      </c>
      <c r="I140">
        <v>-2268866</v>
      </c>
      <c r="J140">
        <v>2.0208405457059499E-3</v>
      </c>
      <c r="K140">
        <v>0.72890261227548903</v>
      </c>
      <c r="L140" s="130">
        <v>314109.46990000003</v>
      </c>
      <c r="M140" s="129">
        <v>46743</v>
      </c>
      <c r="N140">
        <v>43</v>
      </c>
      <c r="O140">
        <v>35.930926999999997</v>
      </c>
      <c r="P140">
        <v>105.16607399999999</v>
      </c>
      <c r="Q140">
        <v>-22.682524999999998</v>
      </c>
      <c r="R140">
        <v>20284.599999999999</v>
      </c>
      <c r="S140">
        <v>1044.22173</v>
      </c>
      <c r="T140">
        <v>1348.30155600284</v>
      </c>
      <c r="U140">
        <v>0.52055055107883996</v>
      </c>
      <c r="V140">
        <v>0.14488357659440801</v>
      </c>
      <c r="W140">
        <v>3.25204619137738E-2</v>
      </c>
      <c r="X140">
        <v>15709.8</v>
      </c>
      <c r="Y140">
        <v>92.56</v>
      </c>
      <c r="Z140">
        <v>71588.457108902294</v>
      </c>
      <c r="AA140">
        <v>9.7545454545454504</v>
      </c>
      <c r="AB140">
        <v>11.281565795159899</v>
      </c>
      <c r="AC140">
        <v>13.07</v>
      </c>
      <c r="AD140">
        <v>79.894547054322899</v>
      </c>
      <c r="AE140">
        <v>0.32919999999999999</v>
      </c>
      <c r="AF140">
        <v>0.12730943521452801</v>
      </c>
      <c r="AG140">
        <v>0.13359267766726701</v>
      </c>
      <c r="AH140">
        <v>0.26470370039481</v>
      </c>
      <c r="AI140">
        <v>286.83467447090999</v>
      </c>
      <c r="AJ140">
        <v>6.0955697301339802</v>
      </c>
      <c r="AK140">
        <v>1.2563846033139801</v>
      </c>
      <c r="AL140">
        <v>3.3920917871654201</v>
      </c>
      <c r="AM140">
        <v>3.3</v>
      </c>
      <c r="AN140" s="129">
        <v>0.30711363202653402</v>
      </c>
      <c r="AO140">
        <v>2</v>
      </c>
      <c r="AP140">
        <v>0.119205298013245</v>
      </c>
      <c r="AQ140">
        <v>53.5</v>
      </c>
      <c r="AR140">
        <v>4.2755353528303202</v>
      </c>
      <c r="AS140">
        <v>66509.72</v>
      </c>
      <c r="AT140">
        <v>0.47843712699260199</v>
      </c>
      <c r="AU140">
        <v>21181610.940000001</v>
      </c>
    </row>
    <row r="141" spans="1:47" ht="15" x14ac:dyDescent="0.25">
      <c r="A141" t="s">
        <v>1642</v>
      </c>
      <c r="B141" t="s">
        <v>158</v>
      </c>
      <c r="C141" t="s">
        <v>159</v>
      </c>
      <c r="D141" t="s">
        <v>945</v>
      </c>
      <c r="E141">
        <v>81.072999999999993</v>
      </c>
      <c r="F141" t="s">
        <v>1106</v>
      </c>
      <c r="G141" s="129">
        <v>1071571</v>
      </c>
      <c r="H141">
        <v>0.50058304757530803</v>
      </c>
      <c r="I141">
        <v>1071571</v>
      </c>
      <c r="J141">
        <v>0</v>
      </c>
      <c r="K141">
        <v>0.72842304225824095</v>
      </c>
      <c r="L141" s="130">
        <v>143639.30979999999</v>
      </c>
      <c r="M141" s="129">
        <v>37143</v>
      </c>
      <c r="N141">
        <v>157</v>
      </c>
      <c r="O141">
        <v>71.631443000000004</v>
      </c>
      <c r="P141">
        <v>69.22</v>
      </c>
      <c r="Q141">
        <v>-22.003350999999999</v>
      </c>
      <c r="R141">
        <v>14859</v>
      </c>
      <c r="S141">
        <v>2317.3665970000002</v>
      </c>
      <c r="T141">
        <v>3164.86078319839</v>
      </c>
      <c r="U141">
        <v>0.998424429261763</v>
      </c>
      <c r="V141">
        <v>0.15381906059294101</v>
      </c>
      <c r="W141">
        <v>1.3060999515218301E-2</v>
      </c>
      <c r="X141">
        <v>10880</v>
      </c>
      <c r="Y141">
        <v>159.66</v>
      </c>
      <c r="Z141">
        <v>74176.392083176805</v>
      </c>
      <c r="AA141">
        <v>14.9298245614035</v>
      </c>
      <c r="AB141">
        <v>14.514384297883</v>
      </c>
      <c r="AC141">
        <v>28</v>
      </c>
      <c r="AD141">
        <v>82.763092749999998</v>
      </c>
      <c r="AE141">
        <v>0.3024</v>
      </c>
      <c r="AF141">
        <v>0.11933272967837801</v>
      </c>
      <c r="AG141">
        <v>0.16247019363464499</v>
      </c>
      <c r="AH141">
        <v>0.284608606573446</v>
      </c>
      <c r="AI141">
        <v>152.556785990473</v>
      </c>
      <c r="AJ141">
        <v>9.3196239923061697</v>
      </c>
      <c r="AK141">
        <v>1.8783017848556001</v>
      </c>
      <c r="AL141">
        <v>4.6493437332051002</v>
      </c>
      <c r="AM141">
        <v>0.5</v>
      </c>
      <c r="AN141" s="129">
        <v>1.2059019005251601</v>
      </c>
      <c r="AO141">
        <v>34</v>
      </c>
      <c r="AP141">
        <v>1.55083285468122E-2</v>
      </c>
      <c r="AQ141">
        <v>48.91</v>
      </c>
      <c r="AR141">
        <v>3.73128135098561</v>
      </c>
      <c r="AS141">
        <v>-161904.01999999999</v>
      </c>
      <c r="AT141">
        <v>0.68873675732694395</v>
      </c>
      <c r="AU141">
        <v>34433730.869999997</v>
      </c>
    </row>
    <row r="142" spans="1:47" ht="15" x14ac:dyDescent="0.25">
      <c r="A142" t="s">
        <v>1643</v>
      </c>
      <c r="B142" t="s">
        <v>160</v>
      </c>
      <c r="C142" t="s">
        <v>161</v>
      </c>
      <c r="D142" t="s">
        <v>948</v>
      </c>
      <c r="E142">
        <v>87.156000000000006</v>
      </c>
      <c r="F142" t="s">
        <v>1107</v>
      </c>
      <c r="G142" s="129">
        <v>3164479</v>
      </c>
      <c r="H142">
        <v>0.41722168216863798</v>
      </c>
      <c r="I142">
        <v>3532178</v>
      </c>
      <c r="J142">
        <v>2.7323165984268799E-3</v>
      </c>
      <c r="K142">
        <v>0.79824135487695802</v>
      </c>
      <c r="L142" s="130">
        <v>270373.20179999998</v>
      </c>
      <c r="M142" s="129">
        <v>47342.5</v>
      </c>
      <c r="N142">
        <v>276</v>
      </c>
      <c r="O142">
        <v>174.57983200000001</v>
      </c>
      <c r="P142">
        <v>372.84258699999998</v>
      </c>
      <c r="Q142">
        <v>60.513831000000003</v>
      </c>
      <c r="R142">
        <v>15727.3</v>
      </c>
      <c r="S142">
        <v>5429.548452</v>
      </c>
      <c r="T142">
        <v>6980.8754532898802</v>
      </c>
      <c r="U142">
        <v>0.36338887062942099</v>
      </c>
      <c r="V142">
        <v>0.17566281587351401</v>
      </c>
      <c r="W142">
        <v>3.7057803384346701E-2</v>
      </c>
      <c r="X142">
        <v>12232.3</v>
      </c>
      <c r="Y142">
        <v>346.75</v>
      </c>
      <c r="Z142">
        <v>81206.906589762104</v>
      </c>
      <c r="AA142">
        <v>9.9103641456582601</v>
      </c>
      <c r="AB142">
        <v>15.6583949589041</v>
      </c>
      <c r="AC142">
        <v>34</v>
      </c>
      <c r="AD142">
        <v>159.692601529412</v>
      </c>
      <c r="AE142">
        <v>0.45169999999999999</v>
      </c>
      <c r="AF142">
        <v>0.111319849103605</v>
      </c>
      <c r="AG142">
        <v>0.155336143091442</v>
      </c>
      <c r="AH142">
        <v>0.28408387141069702</v>
      </c>
      <c r="AI142">
        <v>173.74391412834899</v>
      </c>
      <c r="AJ142">
        <v>7.1623668920688104</v>
      </c>
      <c r="AK142">
        <v>1.22394424768723</v>
      </c>
      <c r="AL142">
        <v>3.8238295925906698</v>
      </c>
      <c r="AM142">
        <v>3</v>
      </c>
      <c r="AN142" s="129">
        <v>0.81958739541985304</v>
      </c>
      <c r="AO142">
        <v>36</v>
      </c>
      <c r="AP142">
        <v>4.8248749106504597E-2</v>
      </c>
      <c r="AQ142">
        <v>68.33</v>
      </c>
      <c r="AR142">
        <v>4.3636931469568001</v>
      </c>
      <c r="AS142">
        <v>-141894.98000000001</v>
      </c>
      <c r="AT142">
        <v>0.40427343850549402</v>
      </c>
      <c r="AU142">
        <v>85392158.159999996</v>
      </c>
    </row>
    <row r="143" spans="1:47" ht="15" x14ac:dyDescent="0.25">
      <c r="A143" t="s">
        <v>1644</v>
      </c>
      <c r="B143" t="s">
        <v>162</v>
      </c>
      <c r="C143" t="s">
        <v>163</v>
      </c>
      <c r="D143" t="s">
        <v>947</v>
      </c>
      <c r="E143">
        <v>93.204999999999998</v>
      </c>
      <c r="F143" t="s">
        <v>1108</v>
      </c>
      <c r="G143" s="129">
        <v>-2617571</v>
      </c>
      <c r="H143">
        <v>0.30116793998084901</v>
      </c>
      <c r="I143">
        <v>-2081588</v>
      </c>
      <c r="J143">
        <v>0</v>
      </c>
      <c r="K143">
        <v>0.69953936595529398</v>
      </c>
      <c r="L143" s="130">
        <v>267137.28120000003</v>
      </c>
      <c r="M143" s="129">
        <v>41317</v>
      </c>
      <c r="N143">
        <v>49</v>
      </c>
      <c r="O143">
        <v>20.420877000000001</v>
      </c>
      <c r="P143">
        <v>542.87681699999996</v>
      </c>
      <c r="Q143">
        <v>-97.717455999999999</v>
      </c>
      <c r="R143">
        <v>13732.6</v>
      </c>
      <c r="S143">
        <v>897.85449300000005</v>
      </c>
      <c r="T143">
        <v>1117.83574777438</v>
      </c>
      <c r="U143">
        <v>0.67548415442411802</v>
      </c>
      <c r="V143">
        <v>0.135322166283351</v>
      </c>
      <c r="W143">
        <v>2.9540850111890001E-2</v>
      </c>
      <c r="X143">
        <v>11030.2</v>
      </c>
      <c r="Y143">
        <v>64.95</v>
      </c>
      <c r="Z143">
        <v>61726.277906081603</v>
      </c>
      <c r="AA143">
        <v>15.4328358208955</v>
      </c>
      <c r="AB143">
        <v>13.8237797228637</v>
      </c>
      <c r="AC143">
        <v>11.07</v>
      </c>
      <c r="AD143">
        <v>81.107000271002704</v>
      </c>
      <c r="AE143">
        <v>0.1837</v>
      </c>
      <c r="AF143">
        <v>0.103632947370637</v>
      </c>
      <c r="AG143">
        <v>0.163361617166804</v>
      </c>
      <c r="AH143">
        <v>0.26843982507537201</v>
      </c>
      <c r="AI143">
        <v>191.865164503888</v>
      </c>
      <c r="AJ143">
        <v>8.6717982550343393</v>
      </c>
      <c r="AK143">
        <v>1.24003227547934</v>
      </c>
      <c r="AL143">
        <v>3.1008090348122401</v>
      </c>
      <c r="AM143">
        <v>2.25</v>
      </c>
      <c r="AN143" s="129">
        <v>1.05807175438138</v>
      </c>
      <c r="AO143">
        <v>53</v>
      </c>
      <c r="AP143">
        <v>0.32992327365728902</v>
      </c>
      <c r="AQ143">
        <v>6.92</v>
      </c>
      <c r="AR143">
        <v>4.2486635355689701</v>
      </c>
      <c r="AS143">
        <v>-94343.07</v>
      </c>
      <c r="AT143">
        <v>0.62680906285037996</v>
      </c>
      <c r="AU143">
        <v>12329917.220000001</v>
      </c>
    </row>
    <row r="144" spans="1:47" ht="15" x14ac:dyDescent="0.25">
      <c r="A144" t="s">
        <v>1645</v>
      </c>
      <c r="B144" t="s">
        <v>164</v>
      </c>
      <c r="C144" t="s">
        <v>148</v>
      </c>
      <c r="D144" t="s">
        <v>949</v>
      </c>
      <c r="E144">
        <v>89.477999999999994</v>
      </c>
      <c r="F144" t="s">
        <v>1109</v>
      </c>
      <c r="G144" s="129">
        <v>2314511</v>
      </c>
      <c r="H144">
        <v>0.401986773609946</v>
      </c>
      <c r="I144">
        <v>2314511</v>
      </c>
      <c r="J144">
        <v>0</v>
      </c>
      <c r="K144">
        <v>0.72016545481907301</v>
      </c>
      <c r="L144" s="130">
        <v>187820.62229999999</v>
      </c>
      <c r="M144" s="129">
        <v>41955</v>
      </c>
      <c r="N144">
        <v>125</v>
      </c>
      <c r="O144">
        <v>47.690178000000003</v>
      </c>
      <c r="P144">
        <v>111.880376</v>
      </c>
      <c r="Q144">
        <v>12.030419999999999</v>
      </c>
      <c r="R144">
        <v>12542.5</v>
      </c>
      <c r="S144">
        <v>2576.2033219999998</v>
      </c>
      <c r="T144">
        <v>3509.5881714065099</v>
      </c>
      <c r="U144">
        <v>0.99997752273684903</v>
      </c>
      <c r="V144">
        <v>0.13444538365516501</v>
      </c>
      <c r="W144">
        <v>0.17635286396855299</v>
      </c>
      <c r="X144">
        <v>9206.7999999999993</v>
      </c>
      <c r="Y144">
        <v>157</v>
      </c>
      <c r="Z144">
        <v>72379.388535031801</v>
      </c>
      <c r="AA144">
        <v>18.8917197452229</v>
      </c>
      <c r="AB144">
        <v>16.408938356687901</v>
      </c>
      <c r="AC144">
        <v>14</v>
      </c>
      <c r="AD144">
        <v>184.014523</v>
      </c>
      <c r="AE144">
        <v>0.22589999999999999</v>
      </c>
      <c r="AF144">
        <v>0.10498858011970499</v>
      </c>
      <c r="AG144">
        <v>0.17178444693818201</v>
      </c>
      <c r="AH144">
        <v>0.28112460145159901</v>
      </c>
      <c r="AI144">
        <v>167.11297447818399</v>
      </c>
      <c r="AJ144">
        <v>9.0824150730400905</v>
      </c>
      <c r="AK144">
        <v>1.2743628010043699</v>
      </c>
      <c r="AL144">
        <v>3.1215327617724702</v>
      </c>
      <c r="AM144">
        <v>0.9</v>
      </c>
      <c r="AN144" s="129">
        <v>1.73726831047608</v>
      </c>
      <c r="AO144">
        <v>36</v>
      </c>
      <c r="AP144">
        <v>3.7243947858472998E-3</v>
      </c>
      <c r="AQ144">
        <v>29.11</v>
      </c>
      <c r="AR144">
        <v>3.0556996478640599</v>
      </c>
      <c r="AS144">
        <v>-312016.52</v>
      </c>
      <c r="AT144">
        <v>0.54199914582673603</v>
      </c>
      <c r="AU144">
        <v>32312154.66</v>
      </c>
    </row>
    <row r="145" spans="1:47" ht="15" x14ac:dyDescent="0.25">
      <c r="A145" t="s">
        <v>1646</v>
      </c>
      <c r="B145" t="s">
        <v>493</v>
      </c>
      <c r="C145" t="s">
        <v>121</v>
      </c>
      <c r="D145" t="s">
        <v>949</v>
      </c>
      <c r="E145">
        <v>97.956000000000003</v>
      </c>
      <c r="F145" t="s">
        <v>1110</v>
      </c>
      <c r="G145" s="129">
        <v>3108761</v>
      </c>
      <c r="H145">
        <v>0.35341751574797198</v>
      </c>
      <c r="I145">
        <v>572259</v>
      </c>
      <c r="J145">
        <v>0</v>
      </c>
      <c r="K145">
        <v>0.83886495415556195</v>
      </c>
      <c r="L145" s="130">
        <v>335364.20140000002</v>
      </c>
      <c r="M145" s="129">
        <v>64653</v>
      </c>
      <c r="N145">
        <v>195</v>
      </c>
      <c r="O145">
        <v>229.74686399999999</v>
      </c>
      <c r="P145">
        <v>752.42767100000003</v>
      </c>
      <c r="Q145">
        <v>-16.271149000000001</v>
      </c>
      <c r="R145">
        <v>18702</v>
      </c>
      <c r="S145">
        <v>16259.230207000001</v>
      </c>
      <c r="T145">
        <v>21381.043922921199</v>
      </c>
      <c r="U145">
        <v>0.229097135877707</v>
      </c>
      <c r="V145">
        <v>0.15120433954748799</v>
      </c>
      <c r="W145">
        <v>0.12926710300805799</v>
      </c>
      <c r="X145">
        <v>14222</v>
      </c>
      <c r="Y145">
        <v>1121.1099999999999</v>
      </c>
      <c r="Z145">
        <v>97027.537253257993</v>
      </c>
      <c r="AA145">
        <v>14.567340067340099</v>
      </c>
      <c r="AB145">
        <v>14.502796520412801</v>
      </c>
      <c r="AC145">
        <v>107</v>
      </c>
      <c r="AD145">
        <v>151.95542249532701</v>
      </c>
      <c r="AE145">
        <v>0.31769999999999998</v>
      </c>
      <c r="AF145">
        <v>0.11365538539390201</v>
      </c>
      <c r="AG145">
        <v>0.14127383279955</v>
      </c>
      <c r="AH145">
        <v>0.25777884483734598</v>
      </c>
      <c r="AI145">
        <v>151.64088143229</v>
      </c>
      <c r="AJ145">
        <v>9.4834970781533094</v>
      </c>
      <c r="AK145">
        <v>2.1015352795547</v>
      </c>
      <c r="AL145">
        <v>4.0061148321438802</v>
      </c>
      <c r="AM145">
        <v>2</v>
      </c>
      <c r="AN145" s="129">
        <v>0.83084791195658803</v>
      </c>
      <c r="AO145">
        <v>42</v>
      </c>
      <c r="AP145">
        <v>5.3387449266312802E-2</v>
      </c>
      <c r="AQ145">
        <v>217.9</v>
      </c>
      <c r="AR145">
        <v>5.1407620172086999</v>
      </c>
      <c r="AS145">
        <v>-537083.5</v>
      </c>
      <c r="AT145">
        <v>0.36151704687459701</v>
      </c>
      <c r="AU145">
        <v>304080558.99000001</v>
      </c>
    </row>
    <row r="146" spans="1:47" ht="15" x14ac:dyDescent="0.25">
      <c r="A146" t="s">
        <v>1647</v>
      </c>
      <c r="B146" t="s">
        <v>165</v>
      </c>
      <c r="C146" t="s">
        <v>108</v>
      </c>
      <c r="D146" t="s">
        <v>949</v>
      </c>
      <c r="E146">
        <v>50.073999999999998</v>
      </c>
      <c r="F146" t="s">
        <v>1111</v>
      </c>
      <c r="G146" s="129">
        <v>5507416</v>
      </c>
      <c r="H146">
        <v>0.57923093124872105</v>
      </c>
      <c r="I146">
        <v>5507417</v>
      </c>
      <c r="J146">
        <v>0</v>
      </c>
      <c r="K146">
        <v>0.62539700402281295</v>
      </c>
      <c r="L146" s="130">
        <v>83974.67</v>
      </c>
      <c r="M146" s="129">
        <v>25140</v>
      </c>
      <c r="N146">
        <v>4</v>
      </c>
      <c r="O146">
        <v>512.478656</v>
      </c>
      <c r="P146">
        <v>172.80738400000001</v>
      </c>
      <c r="Q146">
        <v>-43.526277999999998</v>
      </c>
      <c r="R146">
        <v>38140.300000000003</v>
      </c>
      <c r="S146">
        <v>1158.7649939999999</v>
      </c>
      <c r="T146">
        <v>1739.9665004040701</v>
      </c>
      <c r="U146">
        <v>0.99988709703807299</v>
      </c>
      <c r="V146">
        <v>0.21624190090091699</v>
      </c>
      <c r="W146">
        <v>4.1847323875923E-2</v>
      </c>
      <c r="X146">
        <v>25400.3</v>
      </c>
      <c r="Y146">
        <v>100.22</v>
      </c>
      <c r="Z146">
        <v>77995.454300538797</v>
      </c>
      <c r="AA146">
        <v>10.3243243243243</v>
      </c>
      <c r="AB146">
        <v>11.562213071243301</v>
      </c>
      <c r="AC146">
        <v>22</v>
      </c>
      <c r="AD146">
        <v>52.671136090909101</v>
      </c>
      <c r="AE146">
        <v>0.65080000000000005</v>
      </c>
      <c r="AF146">
        <v>0.11505181585471801</v>
      </c>
      <c r="AG146">
        <v>0.14153487386912</v>
      </c>
      <c r="AH146">
        <v>0.27797676616744499</v>
      </c>
      <c r="AI146">
        <v>543.06438601302796</v>
      </c>
      <c r="AJ146">
        <v>8.6913860991221803</v>
      </c>
      <c r="AK146">
        <v>1.5767611761939</v>
      </c>
      <c r="AL146">
        <v>5.0737369454809</v>
      </c>
      <c r="AM146">
        <v>0</v>
      </c>
      <c r="AN146" s="129">
        <v>0.55549028927861899</v>
      </c>
      <c r="AO146">
        <v>4</v>
      </c>
      <c r="AP146">
        <v>0.102189781021898</v>
      </c>
      <c r="AQ146">
        <v>47.75</v>
      </c>
      <c r="AR146">
        <v>5.1831037798863999</v>
      </c>
      <c r="AS146">
        <v>519111.39</v>
      </c>
      <c r="AT146">
        <v>0.60072098143175701</v>
      </c>
      <c r="AU146">
        <v>44195673.170000002</v>
      </c>
    </row>
    <row r="147" spans="1:47" ht="15" x14ac:dyDescent="0.25">
      <c r="A147" t="s">
        <v>1648</v>
      </c>
      <c r="B147" t="s">
        <v>447</v>
      </c>
      <c r="C147" t="s">
        <v>327</v>
      </c>
      <c r="D147" t="s">
        <v>946</v>
      </c>
      <c r="E147">
        <v>81.81</v>
      </c>
      <c r="F147" t="s">
        <v>1112</v>
      </c>
      <c r="G147" s="129">
        <v>-38057</v>
      </c>
      <c r="H147">
        <v>0.28535969037337799</v>
      </c>
      <c r="I147">
        <v>-39017</v>
      </c>
      <c r="J147">
        <v>1.38032301760669E-2</v>
      </c>
      <c r="K147">
        <v>0.80399660866526801</v>
      </c>
      <c r="L147" s="130">
        <v>201243.60829999999</v>
      </c>
      <c r="M147" s="129">
        <v>40316</v>
      </c>
      <c r="N147">
        <v>52</v>
      </c>
      <c r="O147">
        <v>34.778229000000003</v>
      </c>
      <c r="P147">
        <v>26.238571</v>
      </c>
      <c r="Q147">
        <v>3.616908</v>
      </c>
      <c r="R147">
        <v>16342.6</v>
      </c>
      <c r="S147">
        <v>1107.0558659999999</v>
      </c>
      <c r="T147">
        <v>1510.6017483299499</v>
      </c>
      <c r="U147">
        <v>0.999977968591515</v>
      </c>
      <c r="V147">
        <v>0.23488821385279601</v>
      </c>
      <c r="W147">
        <v>1.8065935617381E-3</v>
      </c>
      <c r="X147">
        <v>11976.8</v>
      </c>
      <c r="Y147">
        <v>107.72</v>
      </c>
      <c r="Z147">
        <v>47868.327515781697</v>
      </c>
      <c r="AA147">
        <v>12.5342465753425</v>
      </c>
      <c r="AB147">
        <v>10.2771617712588</v>
      </c>
      <c r="AC147">
        <v>10.32</v>
      </c>
      <c r="AD147">
        <v>107.272855232558</v>
      </c>
      <c r="AE147">
        <v>0.22589999999999999</v>
      </c>
      <c r="AF147">
        <v>0.10941356279886701</v>
      </c>
      <c r="AG147">
        <v>0.16987323244637401</v>
      </c>
      <c r="AH147">
        <v>0.28124776903897197</v>
      </c>
      <c r="AI147">
        <v>230.61979782689701</v>
      </c>
      <c r="AJ147">
        <v>7.6663328358968901</v>
      </c>
      <c r="AK147">
        <v>1.05082613617225</v>
      </c>
      <c r="AL147">
        <v>4.0607543408183799</v>
      </c>
      <c r="AM147">
        <v>3.5</v>
      </c>
      <c r="AN147" s="129">
        <v>1.9133376849261901</v>
      </c>
      <c r="AO147">
        <v>129</v>
      </c>
      <c r="AP147">
        <v>6.6666666666666697E-3</v>
      </c>
      <c r="AQ147">
        <v>4.2300000000000004</v>
      </c>
      <c r="AR147">
        <v>3.7274228277484101</v>
      </c>
      <c r="AS147">
        <v>-137935.51</v>
      </c>
      <c r="AT147">
        <v>0.59946789030829695</v>
      </c>
      <c r="AU147">
        <v>18092140.32</v>
      </c>
    </row>
    <row r="148" spans="1:47" ht="15" x14ac:dyDescent="0.25">
      <c r="A148" t="s">
        <v>1649</v>
      </c>
      <c r="B148" t="s">
        <v>786</v>
      </c>
      <c r="C148" t="s">
        <v>133</v>
      </c>
      <c r="D148" t="s">
        <v>945</v>
      </c>
      <c r="E148">
        <v>78.114000000000004</v>
      </c>
      <c r="F148" t="s">
        <v>1113</v>
      </c>
      <c r="G148" s="129">
        <v>-1527003</v>
      </c>
      <c r="H148">
        <v>0.16154551235528</v>
      </c>
      <c r="I148">
        <v>-1527003</v>
      </c>
      <c r="J148">
        <v>5.2067037905443201E-3</v>
      </c>
      <c r="K148">
        <v>0.85529805691011596</v>
      </c>
      <c r="L148" s="130">
        <v>362167.96789999999</v>
      </c>
      <c r="M148" s="129">
        <v>38144</v>
      </c>
      <c r="N148">
        <v>47</v>
      </c>
      <c r="O148">
        <v>32.944068000000001</v>
      </c>
      <c r="P148">
        <v>16</v>
      </c>
      <c r="Q148">
        <v>76.124696999999998</v>
      </c>
      <c r="R148">
        <v>18421.3</v>
      </c>
      <c r="S148">
        <v>992.46351100000004</v>
      </c>
      <c r="T148">
        <v>1246.25898781417</v>
      </c>
      <c r="U148">
        <v>0.51105785993980002</v>
      </c>
      <c r="V148">
        <v>0.15221192852499699</v>
      </c>
      <c r="W148">
        <v>6.5805945786554995E-4</v>
      </c>
      <c r="X148">
        <v>14669.9</v>
      </c>
      <c r="Y148">
        <v>83.7</v>
      </c>
      <c r="Z148">
        <v>59169.804062126597</v>
      </c>
      <c r="AA148">
        <v>13.989898989899</v>
      </c>
      <c r="AB148">
        <v>11.8573896176822</v>
      </c>
      <c r="AC148">
        <v>14</v>
      </c>
      <c r="AD148">
        <v>70.890250785714301</v>
      </c>
      <c r="AE148">
        <v>0.4632</v>
      </c>
      <c r="AF148">
        <v>9.3825371266582705E-2</v>
      </c>
      <c r="AG148">
        <v>0.23908229675653001</v>
      </c>
      <c r="AH148">
        <v>0.336234038120926</v>
      </c>
      <c r="AI148">
        <v>315.61865653315698</v>
      </c>
      <c r="AJ148">
        <v>5.9167428170093199</v>
      </c>
      <c r="AK148">
        <v>1.28711132039331</v>
      </c>
      <c r="AL148">
        <v>2.24006732856596</v>
      </c>
      <c r="AM148">
        <v>3.8</v>
      </c>
      <c r="AN148" s="129">
        <v>1.5807595251820601</v>
      </c>
      <c r="AO148">
        <v>239</v>
      </c>
      <c r="AP148">
        <v>2.1999999999999999E-2</v>
      </c>
      <c r="AQ148">
        <v>2.08</v>
      </c>
      <c r="AR148">
        <v>3.99524670544062</v>
      </c>
      <c r="AS148">
        <v>-71849.929999999993</v>
      </c>
      <c r="AT148">
        <v>0.41885111123691898</v>
      </c>
      <c r="AU148">
        <v>18282480.559999999</v>
      </c>
    </row>
    <row r="149" spans="1:47" ht="15" x14ac:dyDescent="0.25">
      <c r="A149" t="s">
        <v>1650</v>
      </c>
      <c r="B149" t="s">
        <v>535</v>
      </c>
      <c r="C149" t="s">
        <v>536</v>
      </c>
      <c r="D149" t="s">
        <v>946</v>
      </c>
      <c r="E149">
        <v>97.972999999999999</v>
      </c>
      <c r="F149" t="s">
        <v>1114</v>
      </c>
      <c r="G149" s="129">
        <v>-14360770</v>
      </c>
      <c r="H149">
        <v>0.28191768365840802</v>
      </c>
      <c r="I149">
        <v>-14360770</v>
      </c>
      <c r="J149">
        <v>0</v>
      </c>
      <c r="K149">
        <v>0.61301948979475995</v>
      </c>
      <c r="L149" s="130">
        <v>652716.22279999999</v>
      </c>
      <c r="M149" s="129">
        <v>37946.5</v>
      </c>
      <c r="N149">
        <v>171</v>
      </c>
      <c r="O149">
        <v>21.190833999999999</v>
      </c>
      <c r="P149">
        <v>15.12</v>
      </c>
      <c r="Q149">
        <v>193.67542</v>
      </c>
      <c r="R149">
        <v>16093.4</v>
      </c>
      <c r="S149">
        <v>1454.3283899999999</v>
      </c>
      <c r="T149">
        <v>1725.92651378447</v>
      </c>
      <c r="U149">
        <v>0.20645783308953999</v>
      </c>
      <c r="V149">
        <v>0.102784219181749</v>
      </c>
      <c r="W149">
        <v>0.19182256972924799</v>
      </c>
      <c r="X149">
        <v>13560.9</v>
      </c>
      <c r="Y149">
        <v>111.42</v>
      </c>
      <c r="Z149">
        <v>69858.73272303</v>
      </c>
      <c r="AA149">
        <v>15.4444444444444</v>
      </c>
      <c r="AB149">
        <v>13.052669089929999</v>
      </c>
      <c r="AC149">
        <v>9.5</v>
      </c>
      <c r="AD149">
        <v>153.08719894736799</v>
      </c>
      <c r="AE149">
        <v>0.245</v>
      </c>
      <c r="AF149">
        <v>0.127352004728708</v>
      </c>
      <c r="AG149">
        <v>0.117063197445321</v>
      </c>
      <c r="AH149">
        <v>0.24614370500310501</v>
      </c>
      <c r="AI149">
        <v>207.11072002108099</v>
      </c>
      <c r="AJ149">
        <v>9.1677070254011408</v>
      </c>
      <c r="AK149">
        <v>1.3554845670917299</v>
      </c>
      <c r="AL149">
        <v>3.6978176470002402</v>
      </c>
      <c r="AM149">
        <v>1</v>
      </c>
      <c r="AN149" s="129">
        <v>1.7407425365845799</v>
      </c>
      <c r="AO149">
        <v>149</v>
      </c>
      <c r="AP149">
        <v>4.4286979627989401E-2</v>
      </c>
      <c r="AQ149">
        <v>7.46</v>
      </c>
      <c r="AR149">
        <v>3.9715566785165999</v>
      </c>
      <c r="AS149">
        <v>-206535.49</v>
      </c>
      <c r="AT149">
        <v>0.544260387664806</v>
      </c>
      <c r="AU149">
        <v>23405111.859999999</v>
      </c>
    </row>
    <row r="150" spans="1:47" ht="15" x14ac:dyDescent="0.25">
      <c r="A150" t="s">
        <v>1651</v>
      </c>
      <c r="B150" t="s">
        <v>548</v>
      </c>
      <c r="C150" t="s">
        <v>243</v>
      </c>
      <c r="D150" t="s">
        <v>946</v>
      </c>
      <c r="E150">
        <v>81.179000000000002</v>
      </c>
      <c r="F150" t="s">
        <v>1115</v>
      </c>
      <c r="G150" s="129">
        <v>-9586353</v>
      </c>
      <c r="H150">
        <v>0.505349239879469</v>
      </c>
      <c r="I150">
        <v>-10003505</v>
      </c>
      <c r="J150">
        <v>0</v>
      </c>
      <c r="K150">
        <v>0.54110015991444005</v>
      </c>
      <c r="L150" s="130">
        <v>457616.73550000001</v>
      </c>
      <c r="M150" s="129">
        <v>43984</v>
      </c>
      <c r="N150">
        <v>119</v>
      </c>
      <c r="O150">
        <v>33.430208</v>
      </c>
      <c r="P150">
        <v>41.321005999999997</v>
      </c>
      <c r="Q150">
        <v>-141.209743</v>
      </c>
      <c r="R150">
        <v>17135</v>
      </c>
      <c r="S150">
        <v>873.05012599999998</v>
      </c>
      <c r="T150">
        <v>1206.60548202784</v>
      </c>
      <c r="U150">
        <v>1</v>
      </c>
      <c r="V150">
        <v>0.17467618577492799</v>
      </c>
      <c r="W150">
        <v>2.2908192100759201E-3</v>
      </c>
      <c r="X150">
        <v>12398.2</v>
      </c>
      <c r="Y150">
        <v>72.150000000000006</v>
      </c>
      <c r="Z150">
        <v>52835.877200277202</v>
      </c>
      <c r="AA150">
        <v>10.8433734939759</v>
      </c>
      <c r="AB150">
        <v>12.100486846846801</v>
      </c>
      <c r="AC150">
        <v>7</v>
      </c>
      <c r="AD150">
        <v>124.721446571429</v>
      </c>
      <c r="AE150">
        <v>0.1837</v>
      </c>
      <c r="AF150">
        <v>0.101500219540253</v>
      </c>
      <c r="AG150">
        <v>0.21457166476631501</v>
      </c>
      <c r="AH150">
        <v>0.31732623943369798</v>
      </c>
      <c r="AI150">
        <v>174.44359202807101</v>
      </c>
      <c r="AJ150">
        <v>10.7873498667087</v>
      </c>
      <c r="AK150">
        <v>1.64356091347227</v>
      </c>
      <c r="AL150">
        <v>4.6333364193883</v>
      </c>
      <c r="AM150">
        <v>3</v>
      </c>
      <c r="AN150" s="129">
        <v>1.4213499080588099</v>
      </c>
      <c r="AO150">
        <v>107</v>
      </c>
      <c r="AP150">
        <v>0</v>
      </c>
      <c r="AQ150">
        <v>4.87</v>
      </c>
      <c r="AR150">
        <v>3.28872553805975</v>
      </c>
      <c r="AS150">
        <v>-39006.86</v>
      </c>
      <c r="AT150">
        <v>0.656555148994453</v>
      </c>
      <c r="AU150">
        <v>14959720.949999999</v>
      </c>
    </row>
    <row r="151" spans="1:47" ht="15" x14ac:dyDescent="0.25">
      <c r="A151" t="s">
        <v>1652</v>
      </c>
      <c r="B151" t="s">
        <v>166</v>
      </c>
      <c r="C151" t="s">
        <v>167</v>
      </c>
      <c r="D151" t="s">
        <v>946</v>
      </c>
      <c r="E151">
        <v>68.025999999999996</v>
      </c>
      <c r="F151" t="s">
        <v>1025</v>
      </c>
      <c r="G151" s="129">
        <v>-3577109</v>
      </c>
      <c r="H151">
        <v>0.24029032066968201</v>
      </c>
      <c r="I151">
        <v>-3803579</v>
      </c>
      <c r="J151">
        <v>0</v>
      </c>
      <c r="K151">
        <v>0.85852180671503997</v>
      </c>
      <c r="L151" s="130">
        <v>95833.6296</v>
      </c>
      <c r="M151" s="129">
        <v>33501</v>
      </c>
      <c r="N151">
        <v>66</v>
      </c>
      <c r="O151">
        <v>108.170394</v>
      </c>
      <c r="P151">
        <v>73.699966000000003</v>
      </c>
      <c r="Q151">
        <v>-221.155157</v>
      </c>
      <c r="R151">
        <v>17253.3</v>
      </c>
      <c r="S151">
        <v>1941.5418549999999</v>
      </c>
      <c r="T151">
        <v>2917.33923377359</v>
      </c>
      <c r="U151">
        <v>0.99832753438117405</v>
      </c>
      <c r="V151">
        <v>0.24026487700930901</v>
      </c>
      <c r="W151">
        <v>5.5208359131665502E-3</v>
      </c>
      <c r="X151">
        <v>11482.4</v>
      </c>
      <c r="Y151">
        <v>170.67</v>
      </c>
      <c r="Z151">
        <v>63015.644225698699</v>
      </c>
      <c r="AA151">
        <v>11.7790697674419</v>
      </c>
      <c r="AB151">
        <v>11.3759996191481</v>
      </c>
      <c r="AC151">
        <v>20.6</v>
      </c>
      <c r="AD151">
        <v>94.249604611650497</v>
      </c>
      <c r="AE151">
        <v>0.4173</v>
      </c>
      <c r="AF151">
        <v>0.108797538095633</v>
      </c>
      <c r="AG151">
        <v>0.24527423357298</v>
      </c>
      <c r="AH151">
        <v>0.35759660184006797</v>
      </c>
      <c r="AI151">
        <v>228.28712080482001</v>
      </c>
      <c r="AJ151">
        <v>8.8227512188958794</v>
      </c>
      <c r="AK151">
        <v>1.6037563652197799</v>
      </c>
      <c r="AL151">
        <v>4.71563408531481</v>
      </c>
      <c r="AM151">
        <v>0.5</v>
      </c>
      <c r="AN151" s="129">
        <v>1.10454745872942</v>
      </c>
      <c r="AO151">
        <v>14</v>
      </c>
      <c r="AP151">
        <v>3.1071136549468501E-2</v>
      </c>
      <c r="AQ151">
        <v>83.14</v>
      </c>
      <c r="AR151">
        <v>4.2271021524787402</v>
      </c>
      <c r="AS151">
        <v>-8559.4799999999796</v>
      </c>
      <c r="AT151">
        <v>0.63624404555751601</v>
      </c>
      <c r="AU151">
        <v>33497912.129999999</v>
      </c>
    </row>
    <row r="152" spans="1:47" ht="15" x14ac:dyDescent="0.25">
      <c r="A152" t="s">
        <v>1653</v>
      </c>
      <c r="B152" t="s">
        <v>629</v>
      </c>
      <c r="C152" t="s">
        <v>334</v>
      </c>
      <c r="D152" t="s">
        <v>946</v>
      </c>
      <c r="E152">
        <v>96.546000000000006</v>
      </c>
      <c r="F152" t="s">
        <v>1116</v>
      </c>
      <c r="G152" s="129">
        <v>663487</v>
      </c>
      <c r="H152">
        <v>0.200953005245917</v>
      </c>
      <c r="I152">
        <v>147209</v>
      </c>
      <c r="J152">
        <v>0</v>
      </c>
      <c r="K152">
        <v>0.64956201311386796</v>
      </c>
      <c r="L152" s="130">
        <v>200665.20670000001</v>
      </c>
      <c r="M152" s="129">
        <v>44099</v>
      </c>
      <c r="N152">
        <v>100</v>
      </c>
      <c r="O152">
        <v>45.331197000000003</v>
      </c>
      <c r="P152">
        <v>34.619999999999997</v>
      </c>
      <c r="Q152">
        <v>179.45248699999999</v>
      </c>
      <c r="R152">
        <v>12564.3</v>
      </c>
      <c r="S152">
        <v>2024.078321</v>
      </c>
      <c r="T152">
        <v>2706.0508860699201</v>
      </c>
      <c r="U152">
        <v>0.99036291442004898</v>
      </c>
      <c r="V152">
        <v>0.162165452094677</v>
      </c>
      <c r="W152">
        <v>1.3431659100310101E-3</v>
      </c>
      <c r="X152">
        <v>9397.9</v>
      </c>
      <c r="Y152">
        <v>124.5</v>
      </c>
      <c r="Z152">
        <v>63289.357429718897</v>
      </c>
      <c r="AA152">
        <v>15.5615384615385</v>
      </c>
      <c r="AB152">
        <v>16.2576571967871</v>
      </c>
      <c r="AC152">
        <v>15.25</v>
      </c>
      <c r="AD152">
        <v>132.72644727868899</v>
      </c>
      <c r="AE152">
        <v>0.1991</v>
      </c>
      <c r="AF152">
        <v>0.101625108261998</v>
      </c>
      <c r="AG152">
        <v>0.197628140244586</v>
      </c>
      <c r="AH152">
        <v>0.301115878191967</v>
      </c>
      <c r="AI152">
        <v>179.378928291975</v>
      </c>
      <c r="AJ152">
        <v>9.2062757211280299</v>
      </c>
      <c r="AK152">
        <v>1.7499162436618101</v>
      </c>
      <c r="AL152">
        <v>2.8054752022298302</v>
      </c>
      <c r="AM152">
        <v>3.86</v>
      </c>
      <c r="AN152" s="129">
        <v>2.10156001369065</v>
      </c>
      <c r="AO152">
        <v>192</v>
      </c>
      <c r="AP152">
        <v>3.08641975308642E-3</v>
      </c>
      <c r="AQ152">
        <v>6.61</v>
      </c>
      <c r="AR152">
        <v>3.7665818828914901</v>
      </c>
      <c r="AS152">
        <v>-373217.24</v>
      </c>
      <c r="AT152">
        <v>0.62176447766025</v>
      </c>
      <c r="AU152">
        <v>25431163.18</v>
      </c>
    </row>
    <row r="153" spans="1:47" ht="15" x14ac:dyDescent="0.25">
      <c r="A153" t="s">
        <v>1654</v>
      </c>
      <c r="B153" t="s">
        <v>168</v>
      </c>
      <c r="C153" t="s">
        <v>167</v>
      </c>
      <c r="D153" t="s">
        <v>947</v>
      </c>
      <c r="E153">
        <v>80.436000000000007</v>
      </c>
      <c r="F153" t="s">
        <v>1117</v>
      </c>
      <c r="G153" s="129">
        <v>384938</v>
      </c>
      <c r="H153">
        <v>0.22766263739005399</v>
      </c>
      <c r="I153">
        <v>429354</v>
      </c>
      <c r="J153">
        <v>3.21235985179692E-3</v>
      </c>
      <c r="K153">
        <v>0.67699973709254901</v>
      </c>
      <c r="L153" s="130">
        <v>154954.40760000001</v>
      </c>
      <c r="M153" s="129">
        <v>36257.5</v>
      </c>
      <c r="N153">
        <v>46</v>
      </c>
      <c r="O153">
        <v>26.577929000000001</v>
      </c>
      <c r="P153">
        <v>17</v>
      </c>
      <c r="Q153">
        <v>-165.85816700000001</v>
      </c>
      <c r="R153">
        <v>15061.9</v>
      </c>
      <c r="S153">
        <v>932.03959099999997</v>
      </c>
      <c r="T153">
        <v>1309.76158501178</v>
      </c>
      <c r="U153">
        <v>0.995336959886718</v>
      </c>
      <c r="V153">
        <v>0.19494749445681001</v>
      </c>
      <c r="W153">
        <v>5.3645789817098003E-3</v>
      </c>
      <c r="X153">
        <v>10718.2</v>
      </c>
      <c r="Y153">
        <v>72.2</v>
      </c>
      <c r="Z153">
        <v>50582.3065096953</v>
      </c>
      <c r="AA153">
        <v>13.295454545454501</v>
      </c>
      <c r="AB153">
        <v>12.9091356094183</v>
      </c>
      <c r="AC153">
        <v>8.25</v>
      </c>
      <c r="AD153">
        <v>112.97449587878801</v>
      </c>
      <c r="AE153">
        <v>0.40189999999999998</v>
      </c>
      <c r="AF153">
        <v>0.10533030015841099</v>
      </c>
      <c r="AG153">
        <v>0.24291118743214299</v>
      </c>
      <c r="AH153">
        <v>0.352514672249363</v>
      </c>
      <c r="AI153">
        <v>494.64529667173798</v>
      </c>
      <c r="AJ153">
        <v>2.9280454591793599</v>
      </c>
      <c r="AK153">
        <v>0.809862221248555</v>
      </c>
      <c r="AL153">
        <v>1.7176378709365401</v>
      </c>
      <c r="AM153">
        <v>5.0999999999999996</v>
      </c>
      <c r="AN153" s="129">
        <v>1.1741681583924199</v>
      </c>
      <c r="AO153">
        <v>31</v>
      </c>
      <c r="AP153">
        <v>5.86666666666667E-2</v>
      </c>
      <c r="AQ153">
        <v>11.26</v>
      </c>
      <c r="AR153">
        <v>3.8032227834806598</v>
      </c>
      <c r="AS153">
        <v>-56366.67</v>
      </c>
      <c r="AT153">
        <v>0.60061230214891603</v>
      </c>
      <c r="AU153">
        <v>14038294</v>
      </c>
    </row>
    <row r="154" spans="1:47" ht="15" x14ac:dyDescent="0.25">
      <c r="A154" t="s">
        <v>1655</v>
      </c>
      <c r="B154" t="s">
        <v>602</v>
      </c>
      <c r="C154" t="s">
        <v>603</v>
      </c>
      <c r="D154" t="s">
        <v>947</v>
      </c>
      <c r="E154">
        <v>76.861999999999995</v>
      </c>
      <c r="F154" t="s">
        <v>1118</v>
      </c>
      <c r="G154" s="129">
        <v>-265995</v>
      </c>
      <c r="H154">
        <v>0.30092351172459397</v>
      </c>
      <c r="I154">
        <v>-75995</v>
      </c>
      <c r="J154">
        <v>0</v>
      </c>
      <c r="K154">
        <v>0.79090496461269999</v>
      </c>
      <c r="L154" s="130">
        <v>178906.99299999999</v>
      </c>
      <c r="M154" s="129">
        <v>39238</v>
      </c>
      <c r="N154">
        <v>34</v>
      </c>
      <c r="O154">
        <v>12.898066</v>
      </c>
      <c r="P154">
        <v>0.28000000000000003</v>
      </c>
      <c r="Q154">
        <v>28.004545</v>
      </c>
      <c r="R154">
        <v>16164.3</v>
      </c>
      <c r="S154">
        <v>695.88072899999997</v>
      </c>
      <c r="T154">
        <v>923.19700521084906</v>
      </c>
      <c r="U154">
        <v>0.99855732173896705</v>
      </c>
      <c r="V154">
        <v>0.174807934651112</v>
      </c>
      <c r="W154">
        <v>1.28693318075776E-3</v>
      </c>
      <c r="X154">
        <v>12184.2</v>
      </c>
      <c r="Y154">
        <v>57.36</v>
      </c>
      <c r="Z154">
        <v>63111.227336122698</v>
      </c>
      <c r="AA154">
        <v>16.983050847457601</v>
      </c>
      <c r="AB154">
        <v>12.131811872384899</v>
      </c>
      <c r="AC154">
        <v>9</v>
      </c>
      <c r="AD154">
        <v>77.320081000000002</v>
      </c>
      <c r="AE154">
        <v>0.17230000000000001</v>
      </c>
      <c r="AF154">
        <v>0.109884263191126</v>
      </c>
      <c r="AG154">
        <v>0.18451019311403399</v>
      </c>
      <c r="AH154">
        <v>0.29574750335156602</v>
      </c>
      <c r="AI154">
        <v>186.41125496665401</v>
      </c>
      <c r="AJ154">
        <v>8.5170555041628102</v>
      </c>
      <c r="AK154">
        <v>1.32920220474869</v>
      </c>
      <c r="AL154">
        <v>4.7794074159728597</v>
      </c>
      <c r="AM154">
        <v>0</v>
      </c>
      <c r="AN154" s="129">
        <v>1.20996334745254</v>
      </c>
      <c r="AO154">
        <v>116</v>
      </c>
      <c r="AP154">
        <v>0</v>
      </c>
      <c r="AQ154">
        <v>2.97</v>
      </c>
      <c r="AR154">
        <v>4.1351822345982097</v>
      </c>
      <c r="AS154">
        <v>-183313.88</v>
      </c>
      <c r="AT154">
        <v>0.545040719662368</v>
      </c>
      <c r="AU154">
        <v>11248432.460000001</v>
      </c>
    </row>
    <row r="155" spans="1:47" ht="15" x14ac:dyDescent="0.25">
      <c r="A155" t="s">
        <v>1656</v>
      </c>
      <c r="B155" t="s">
        <v>417</v>
      </c>
      <c r="C155" t="s">
        <v>359</v>
      </c>
      <c r="D155" t="s">
        <v>945</v>
      </c>
      <c r="E155">
        <v>91.355000000000004</v>
      </c>
      <c r="F155" t="s">
        <v>1119</v>
      </c>
      <c r="G155" s="129">
        <v>641063</v>
      </c>
      <c r="H155">
        <v>0.43952900368181003</v>
      </c>
      <c r="I155">
        <v>612733</v>
      </c>
      <c r="J155">
        <v>0</v>
      </c>
      <c r="K155">
        <v>0.65535285381278796</v>
      </c>
      <c r="L155" s="130">
        <v>215579.67629999999</v>
      </c>
      <c r="M155" s="129">
        <v>41324</v>
      </c>
      <c r="N155">
        <v>69</v>
      </c>
      <c r="O155">
        <v>47.258913999999997</v>
      </c>
      <c r="P155">
        <v>32.732585</v>
      </c>
      <c r="Q155">
        <v>-64.748796999999996</v>
      </c>
      <c r="R155">
        <v>16047.1</v>
      </c>
      <c r="S155">
        <v>1056.6557889999999</v>
      </c>
      <c r="T155">
        <v>1242.5504261527799</v>
      </c>
      <c r="U155">
        <v>0.57576553721033896</v>
      </c>
      <c r="V155">
        <v>0.11649381689045001</v>
      </c>
      <c r="W155">
        <v>4.9101136377723503E-5</v>
      </c>
      <c r="X155">
        <v>13646.3</v>
      </c>
      <c r="Y155">
        <v>70.040000000000006</v>
      </c>
      <c r="Z155">
        <v>65473.101798971999</v>
      </c>
      <c r="AA155">
        <v>15.1234567901235</v>
      </c>
      <c r="AB155">
        <v>15.0864618646488</v>
      </c>
      <c r="AC155">
        <v>8</v>
      </c>
      <c r="AD155">
        <v>132.08197362499999</v>
      </c>
      <c r="AE155">
        <v>0.35980000000000001</v>
      </c>
      <c r="AF155">
        <v>0.10270824385232</v>
      </c>
      <c r="AG155">
        <v>0.19761142758651901</v>
      </c>
      <c r="AH155">
        <v>0.31929106225333298</v>
      </c>
      <c r="AI155">
        <v>237.050705260462</v>
      </c>
      <c r="AJ155">
        <v>6.5567354809346803</v>
      </c>
      <c r="AK155">
        <v>2.1090348569352599</v>
      </c>
      <c r="AL155">
        <v>2.56963035120428</v>
      </c>
      <c r="AM155">
        <v>3.5</v>
      </c>
      <c r="AN155" s="129">
        <v>1.7455223338249199</v>
      </c>
      <c r="AO155">
        <v>143</v>
      </c>
      <c r="AP155">
        <v>2.90055248618785E-2</v>
      </c>
      <c r="AQ155">
        <v>4.8899999999999997</v>
      </c>
      <c r="AR155">
        <v>4.0234132741872104</v>
      </c>
      <c r="AS155">
        <v>-77119.23</v>
      </c>
      <c r="AT155">
        <v>0.53104121854934305</v>
      </c>
      <c r="AU155">
        <v>16956209.43</v>
      </c>
    </row>
    <row r="156" spans="1:47" ht="15" x14ac:dyDescent="0.25">
      <c r="A156" t="s">
        <v>1657</v>
      </c>
      <c r="B156" t="s">
        <v>646</v>
      </c>
      <c r="C156" t="s">
        <v>647</v>
      </c>
      <c r="D156" t="s">
        <v>946</v>
      </c>
      <c r="E156">
        <v>82.352000000000004</v>
      </c>
      <c r="F156" t="s">
        <v>1120</v>
      </c>
      <c r="G156" s="129">
        <v>-2076966</v>
      </c>
      <c r="H156">
        <v>0.38835755230998598</v>
      </c>
      <c r="I156">
        <v>-2350785</v>
      </c>
      <c r="J156">
        <v>2.53736702346033E-3</v>
      </c>
      <c r="K156">
        <v>0.91087341140866895</v>
      </c>
      <c r="L156" s="130">
        <v>134466.815</v>
      </c>
      <c r="M156" s="129">
        <v>36875</v>
      </c>
      <c r="N156" t="s">
        <v>943</v>
      </c>
      <c r="O156">
        <v>18.953085999999999</v>
      </c>
      <c r="P156">
        <v>16.407143999999999</v>
      </c>
      <c r="Q156">
        <v>28.896224</v>
      </c>
      <c r="R156">
        <v>20084.400000000001</v>
      </c>
      <c r="S156">
        <v>751.72402199999999</v>
      </c>
      <c r="T156">
        <v>1012.35384987282</v>
      </c>
      <c r="U156">
        <v>0.99970929490929605</v>
      </c>
      <c r="V156">
        <v>0.14201232350667101</v>
      </c>
      <c r="W156">
        <v>0</v>
      </c>
      <c r="X156">
        <v>14913.7</v>
      </c>
      <c r="Y156">
        <v>62.53</v>
      </c>
      <c r="Z156">
        <v>64813.388933312002</v>
      </c>
      <c r="AA156">
        <v>14.5652173913043</v>
      </c>
      <c r="AB156">
        <v>12.021813881337</v>
      </c>
      <c r="AC156">
        <v>141.69</v>
      </c>
      <c r="AD156">
        <v>5.3054133813254296</v>
      </c>
      <c r="AE156">
        <v>0.1991</v>
      </c>
      <c r="AF156">
        <v>0.10873014905259901</v>
      </c>
      <c r="AG156">
        <v>0.19215085311531799</v>
      </c>
      <c r="AH156">
        <v>0.30552239571989998</v>
      </c>
      <c r="AI156">
        <v>242.78590900212001</v>
      </c>
      <c r="AJ156">
        <v>5.45528524776996</v>
      </c>
      <c r="AK156">
        <v>3.2374580840291899E-2</v>
      </c>
      <c r="AL156">
        <v>3.86736855370724</v>
      </c>
      <c r="AM156">
        <v>0</v>
      </c>
      <c r="AN156" s="129">
        <v>0.99424920415100404</v>
      </c>
      <c r="AO156">
        <v>87</v>
      </c>
      <c r="AP156">
        <v>2.8508771929824601E-2</v>
      </c>
      <c r="AQ156">
        <v>5</v>
      </c>
      <c r="AR156">
        <v>5.4598252241658098</v>
      </c>
      <c r="AS156">
        <v>-177299.55</v>
      </c>
      <c r="AT156">
        <v>0.53505895101841905</v>
      </c>
      <c r="AU156">
        <v>15097902.6</v>
      </c>
    </row>
    <row r="157" spans="1:47" ht="15" x14ac:dyDescent="0.25">
      <c r="A157" t="s">
        <v>1658</v>
      </c>
      <c r="B157" t="s">
        <v>777</v>
      </c>
      <c r="C157" t="s">
        <v>123</v>
      </c>
      <c r="D157" t="s">
        <v>945</v>
      </c>
      <c r="E157">
        <v>98.561999999999998</v>
      </c>
      <c r="F157" t="s">
        <v>1037</v>
      </c>
      <c r="G157" s="129">
        <v>-487657</v>
      </c>
      <c r="H157">
        <v>0.471544478766807</v>
      </c>
      <c r="I157">
        <v>-491467</v>
      </c>
      <c r="J157">
        <v>0</v>
      </c>
      <c r="K157">
        <v>0.71190928448830104</v>
      </c>
      <c r="L157" s="130">
        <v>335391.4755</v>
      </c>
      <c r="M157" s="129">
        <v>46110.5</v>
      </c>
      <c r="N157">
        <v>65</v>
      </c>
      <c r="O157">
        <v>18.682924</v>
      </c>
      <c r="P157">
        <v>37.729999999999997</v>
      </c>
      <c r="Q157">
        <v>143.557953</v>
      </c>
      <c r="R157">
        <v>16115.4</v>
      </c>
      <c r="S157">
        <v>1403.7805659999999</v>
      </c>
      <c r="T157">
        <v>1684.8811565675601</v>
      </c>
      <c r="U157">
        <v>0.31089662200096302</v>
      </c>
      <c r="V157">
        <v>0.12823869296962501</v>
      </c>
      <c r="W157">
        <v>7.1236204875627302E-4</v>
      </c>
      <c r="X157">
        <v>13426.7</v>
      </c>
      <c r="Y157">
        <v>95.98</v>
      </c>
      <c r="Z157">
        <v>78399.008960199993</v>
      </c>
      <c r="AA157">
        <v>17.269230769230798</v>
      </c>
      <c r="AB157">
        <v>14.625761262763101</v>
      </c>
      <c r="AC157">
        <v>13</v>
      </c>
      <c r="AD157">
        <v>107.98312046153799</v>
      </c>
      <c r="AE157">
        <v>0.17230000000000001</v>
      </c>
      <c r="AF157">
        <v>0.10951654870840601</v>
      </c>
      <c r="AG157">
        <v>0.19217682993158999</v>
      </c>
      <c r="AH157">
        <v>0.30504957903950403</v>
      </c>
      <c r="AI157">
        <v>178.71240425763199</v>
      </c>
      <c r="AJ157">
        <v>9.0384710989225603</v>
      </c>
      <c r="AK157">
        <v>1.7533162596214</v>
      </c>
      <c r="AL157">
        <v>3.8700055406520399</v>
      </c>
      <c r="AM157">
        <v>2</v>
      </c>
      <c r="AN157" s="129">
        <v>1.3224659425073499</v>
      </c>
      <c r="AO157">
        <v>105</v>
      </c>
      <c r="AP157">
        <v>2.5362318840579701E-2</v>
      </c>
      <c r="AQ157">
        <v>7.61</v>
      </c>
      <c r="AR157">
        <v>5.32709002637257</v>
      </c>
      <c r="AS157">
        <v>-1420.31000000006</v>
      </c>
      <c r="AT157">
        <v>0.50182740281329397</v>
      </c>
      <c r="AU157">
        <v>22622436.77</v>
      </c>
    </row>
    <row r="158" spans="1:47" ht="15" x14ac:dyDescent="0.25">
      <c r="A158" t="s">
        <v>1659</v>
      </c>
      <c r="B158" t="s">
        <v>169</v>
      </c>
      <c r="C158" t="s">
        <v>170</v>
      </c>
      <c r="D158" t="s">
        <v>949</v>
      </c>
      <c r="E158">
        <v>89.65</v>
      </c>
      <c r="F158" t="s">
        <v>1121</v>
      </c>
      <c r="G158" s="129">
        <v>-608820</v>
      </c>
      <c r="H158">
        <v>0.35567999983281101</v>
      </c>
      <c r="I158">
        <v>-704727</v>
      </c>
      <c r="J158">
        <v>9.3666384259501606E-3</v>
      </c>
      <c r="K158">
        <v>0.76586718883346705</v>
      </c>
      <c r="L158" s="130">
        <v>233319.6447</v>
      </c>
      <c r="M158" s="129">
        <v>40262</v>
      </c>
      <c r="N158">
        <v>162</v>
      </c>
      <c r="O158">
        <v>74.730620999999999</v>
      </c>
      <c r="P158">
        <v>5</v>
      </c>
      <c r="Q158">
        <v>-26.032775999999998</v>
      </c>
      <c r="R158">
        <v>16750.400000000001</v>
      </c>
      <c r="S158">
        <v>1717.4299229999999</v>
      </c>
      <c r="T158">
        <v>2226.7455144200999</v>
      </c>
      <c r="U158">
        <v>0.46737229813597497</v>
      </c>
      <c r="V158">
        <v>0.22127927894499599</v>
      </c>
      <c r="W158">
        <v>8.0048453889667096E-3</v>
      </c>
      <c r="X158">
        <v>12919.1</v>
      </c>
      <c r="Y158">
        <v>123.31</v>
      </c>
      <c r="Z158">
        <v>70681.365177195694</v>
      </c>
      <c r="AA158">
        <v>13.728</v>
      </c>
      <c r="AB158">
        <v>13.9277424620874</v>
      </c>
      <c r="AC158">
        <v>11</v>
      </c>
      <c r="AD158">
        <v>156.12999300000001</v>
      </c>
      <c r="AE158">
        <v>0.44400000000000001</v>
      </c>
      <c r="AF158">
        <v>0.111070020475345</v>
      </c>
      <c r="AG158">
        <v>0.185584898982595</v>
      </c>
      <c r="AH158">
        <v>0.304413746985638</v>
      </c>
      <c r="AI158">
        <v>209.80186450379</v>
      </c>
      <c r="AJ158">
        <v>7.1309556227797497</v>
      </c>
      <c r="AK158">
        <v>1.2985232848579</v>
      </c>
      <c r="AL158">
        <v>3.49356180617229</v>
      </c>
      <c r="AM158">
        <v>0.5</v>
      </c>
      <c r="AN158" s="129">
        <v>1.4853088438859401</v>
      </c>
      <c r="AO158">
        <v>117</v>
      </c>
      <c r="AP158">
        <v>0</v>
      </c>
      <c r="AQ158">
        <v>7.73</v>
      </c>
      <c r="AR158">
        <v>4.5567721031854402</v>
      </c>
      <c r="AS158">
        <v>37104.75</v>
      </c>
      <c r="AT158">
        <v>0.51041383887661596</v>
      </c>
      <c r="AU158">
        <v>28767651.489999998</v>
      </c>
    </row>
    <row r="159" spans="1:47" ht="15" x14ac:dyDescent="0.25">
      <c r="A159" t="s">
        <v>1660</v>
      </c>
      <c r="B159" t="s">
        <v>772</v>
      </c>
      <c r="C159" t="s">
        <v>129</v>
      </c>
      <c r="D159" t="s">
        <v>945</v>
      </c>
      <c r="E159">
        <v>94.653000000000006</v>
      </c>
      <c r="F159" t="s">
        <v>1122</v>
      </c>
      <c r="G159" s="129">
        <v>813268</v>
      </c>
      <c r="H159">
        <v>0.72980388834911403</v>
      </c>
      <c r="I159">
        <v>663267</v>
      </c>
      <c r="J159">
        <v>4.5883383752753602E-3</v>
      </c>
      <c r="K159">
        <v>0.69673050274386905</v>
      </c>
      <c r="L159" s="130">
        <v>196221.19930000001</v>
      </c>
      <c r="M159" s="129">
        <v>40750</v>
      </c>
      <c r="N159">
        <v>43</v>
      </c>
      <c r="O159">
        <v>4.1435709999999997</v>
      </c>
      <c r="P159">
        <v>53</v>
      </c>
      <c r="Q159">
        <v>-1.6584270000000001</v>
      </c>
      <c r="R159">
        <v>16712</v>
      </c>
      <c r="S159">
        <v>496.57348000000002</v>
      </c>
      <c r="T159">
        <v>673.73501197693395</v>
      </c>
      <c r="U159">
        <v>0.99953654391692404</v>
      </c>
      <c r="V159">
        <v>0.15951015144828101</v>
      </c>
      <c r="W159">
        <v>1.5494987770994101E-3</v>
      </c>
      <c r="X159">
        <v>12317.5</v>
      </c>
      <c r="Y159">
        <v>39.97</v>
      </c>
      <c r="Z159">
        <v>61706.7665749312</v>
      </c>
      <c r="AA159">
        <v>12.8139534883721</v>
      </c>
      <c r="AB159">
        <v>12.423654741055801</v>
      </c>
      <c r="AC159">
        <v>5</v>
      </c>
      <c r="AD159">
        <v>99.314695999999998</v>
      </c>
      <c r="AE159">
        <v>0.3024</v>
      </c>
      <c r="AF159">
        <v>0.106408855958691</v>
      </c>
      <c r="AG159">
        <v>0.188039865874913</v>
      </c>
      <c r="AH159">
        <v>0.30885862882781501</v>
      </c>
      <c r="AI159">
        <v>210.119960494064</v>
      </c>
      <c r="AJ159">
        <v>9.3902165037377792</v>
      </c>
      <c r="AK159">
        <v>2.0714550507954801</v>
      </c>
      <c r="AL159">
        <v>2.9546317807168898</v>
      </c>
      <c r="AM159">
        <v>2.5</v>
      </c>
      <c r="AN159" s="129">
        <v>0.94460702826811005</v>
      </c>
      <c r="AO159">
        <v>69</v>
      </c>
      <c r="AP159">
        <v>0.20212765957446799</v>
      </c>
      <c r="AQ159">
        <v>1.33</v>
      </c>
      <c r="AR159">
        <v>3.3380581291397502</v>
      </c>
      <c r="AS159">
        <v>-14394.54</v>
      </c>
      <c r="AT159">
        <v>0.78250699618961195</v>
      </c>
      <c r="AU159">
        <v>8298722.4400000004</v>
      </c>
    </row>
    <row r="160" spans="1:47" ht="15" x14ac:dyDescent="0.25">
      <c r="A160" t="s">
        <v>1661</v>
      </c>
      <c r="B160" t="s">
        <v>421</v>
      </c>
      <c r="C160" t="s">
        <v>197</v>
      </c>
      <c r="D160" t="s">
        <v>946</v>
      </c>
      <c r="E160">
        <v>79.323999999999998</v>
      </c>
      <c r="F160" t="s">
        <v>1123</v>
      </c>
      <c r="G160" s="129">
        <v>963057</v>
      </c>
      <c r="H160">
        <v>0.25380438456258197</v>
      </c>
      <c r="I160">
        <v>1166849</v>
      </c>
      <c r="J160">
        <v>0</v>
      </c>
      <c r="K160">
        <v>0.79019782185639098</v>
      </c>
      <c r="L160" s="130">
        <v>196538.50580000001</v>
      </c>
      <c r="M160" s="129">
        <v>45360</v>
      </c>
      <c r="N160">
        <v>131</v>
      </c>
      <c r="O160">
        <v>137.27091899999999</v>
      </c>
      <c r="P160">
        <v>98.253736000000004</v>
      </c>
      <c r="Q160">
        <v>78.042484000000002</v>
      </c>
      <c r="R160">
        <v>14541.2</v>
      </c>
      <c r="S160">
        <v>3101.26035</v>
      </c>
      <c r="T160">
        <v>4069.2108301600201</v>
      </c>
      <c r="U160">
        <v>0.534699130629262</v>
      </c>
      <c r="V160">
        <v>0.19689164471470399</v>
      </c>
      <c r="W160">
        <v>2.2130422233012498E-2</v>
      </c>
      <c r="X160">
        <v>11082.3</v>
      </c>
      <c r="Y160">
        <v>201.82</v>
      </c>
      <c r="Z160">
        <v>72718.104399960401</v>
      </c>
      <c r="AA160">
        <v>14.7547169811321</v>
      </c>
      <c r="AB160">
        <v>15.3664669011991</v>
      </c>
      <c r="AC160">
        <v>26</v>
      </c>
      <c r="AD160">
        <v>119.279244230769</v>
      </c>
      <c r="AE160">
        <v>0.35980000000000001</v>
      </c>
      <c r="AF160">
        <v>0.114479055038015</v>
      </c>
      <c r="AG160">
        <v>0.192930823962978</v>
      </c>
      <c r="AH160">
        <v>0.31162960263054801</v>
      </c>
      <c r="AI160">
        <v>197.36266257039699</v>
      </c>
      <c r="AJ160">
        <v>6.4359320538563196</v>
      </c>
      <c r="AK160">
        <v>1.6938944374282201</v>
      </c>
      <c r="AL160">
        <v>3.5107203062379799</v>
      </c>
      <c r="AM160">
        <v>2.38</v>
      </c>
      <c r="AN160" s="129">
        <v>1.49598377926302</v>
      </c>
      <c r="AO160">
        <v>63</v>
      </c>
      <c r="AP160">
        <v>3.4021193530396003E-2</v>
      </c>
      <c r="AQ160">
        <v>27.22</v>
      </c>
      <c r="AR160">
        <v>4.8794344522893098</v>
      </c>
      <c r="AS160">
        <v>358700.08</v>
      </c>
      <c r="AT160">
        <v>0.499567502898907</v>
      </c>
      <c r="AU160">
        <v>45096195.009999998</v>
      </c>
    </row>
    <row r="161" spans="1:47" ht="15" x14ac:dyDescent="0.25">
      <c r="A161" t="s">
        <v>1662</v>
      </c>
      <c r="B161" t="s">
        <v>544</v>
      </c>
      <c r="C161" t="s">
        <v>294</v>
      </c>
      <c r="D161" t="s">
        <v>946</v>
      </c>
      <c r="E161">
        <v>89.141999999999996</v>
      </c>
      <c r="F161" t="s">
        <v>1124</v>
      </c>
      <c r="G161" s="129">
        <v>-4486200</v>
      </c>
      <c r="H161">
        <v>0.51219861331057903</v>
      </c>
      <c r="I161">
        <v>-4486200</v>
      </c>
      <c r="J161">
        <v>2.79187833599845E-2</v>
      </c>
      <c r="K161">
        <v>0.63387059840282001</v>
      </c>
      <c r="L161" s="130">
        <v>352749.07319999998</v>
      </c>
      <c r="M161" s="129">
        <v>41803</v>
      </c>
      <c r="N161">
        <v>34</v>
      </c>
      <c r="O161">
        <v>45.842140999999998</v>
      </c>
      <c r="P161">
        <v>82.97</v>
      </c>
      <c r="Q161">
        <v>-292.31277599999999</v>
      </c>
      <c r="R161">
        <v>16396.7</v>
      </c>
      <c r="S161">
        <v>1351.3313250000001</v>
      </c>
      <c r="T161">
        <v>1741.1752031379399</v>
      </c>
      <c r="U161">
        <v>0.53146842355630297</v>
      </c>
      <c r="V161">
        <v>0.162691396945157</v>
      </c>
      <c r="W161">
        <v>7.4001096659251895E-4</v>
      </c>
      <c r="X161">
        <v>12725.5</v>
      </c>
      <c r="Y161">
        <v>94.67</v>
      </c>
      <c r="Z161">
        <v>63522.230907362398</v>
      </c>
      <c r="AA161">
        <v>15.707070707070701</v>
      </c>
      <c r="AB161">
        <v>14.274124062533</v>
      </c>
      <c r="AC161">
        <v>9</v>
      </c>
      <c r="AD161">
        <v>150.14792499999999</v>
      </c>
      <c r="AE161">
        <v>0.33300000000000002</v>
      </c>
      <c r="AF161">
        <v>9.5338108819498807E-2</v>
      </c>
      <c r="AG161">
        <v>0.235300574989209</v>
      </c>
      <c r="AH161">
        <v>0.335320284193041</v>
      </c>
      <c r="AI161">
        <v>203.95590252449699</v>
      </c>
      <c r="AJ161">
        <v>7.3843142170877902</v>
      </c>
      <c r="AK161">
        <v>1.3729193939305999</v>
      </c>
      <c r="AL161">
        <v>3.37462127918959</v>
      </c>
      <c r="AM161">
        <v>0</v>
      </c>
      <c r="AN161" s="129">
        <v>1.71062525905854</v>
      </c>
      <c r="AO161">
        <v>208</v>
      </c>
      <c r="AP161">
        <v>3.5940803382663797E-2</v>
      </c>
      <c r="AQ161">
        <v>4.54</v>
      </c>
      <c r="AR161">
        <v>2.8392792018825599</v>
      </c>
      <c r="AS161">
        <v>-88589.929999999906</v>
      </c>
      <c r="AT161">
        <v>0.55363920465619298</v>
      </c>
      <c r="AU161">
        <v>22157322.199999999</v>
      </c>
    </row>
    <row r="162" spans="1:47" ht="15" x14ac:dyDescent="0.25">
      <c r="A162" t="s">
        <v>1663</v>
      </c>
      <c r="B162" t="s">
        <v>474</v>
      </c>
      <c r="C162" t="s">
        <v>203</v>
      </c>
      <c r="D162" t="s">
        <v>945</v>
      </c>
      <c r="E162">
        <v>94.034000000000006</v>
      </c>
      <c r="F162" t="s">
        <v>1125</v>
      </c>
      <c r="G162" s="129">
        <v>463908</v>
      </c>
      <c r="H162">
        <v>0.20189407528589301</v>
      </c>
      <c r="I162">
        <v>452090</v>
      </c>
      <c r="J162">
        <v>0</v>
      </c>
      <c r="K162">
        <v>0.58488177888614001</v>
      </c>
      <c r="L162" s="130">
        <v>274436.94500000001</v>
      </c>
      <c r="M162" s="129">
        <v>41009</v>
      </c>
      <c r="N162">
        <v>83</v>
      </c>
      <c r="O162">
        <v>47.387943</v>
      </c>
      <c r="P162">
        <v>74.58</v>
      </c>
      <c r="Q162">
        <v>103.63020899999999</v>
      </c>
      <c r="R162">
        <v>14618.4</v>
      </c>
      <c r="S162">
        <v>1348.484252</v>
      </c>
      <c r="T162">
        <v>1829.3425733224001</v>
      </c>
      <c r="U162">
        <v>1</v>
      </c>
      <c r="V162">
        <v>0.16612905465357999</v>
      </c>
      <c r="W162">
        <v>6.6169345224211E-3</v>
      </c>
      <c r="X162">
        <v>10775.8</v>
      </c>
      <c r="Y162">
        <v>82.18</v>
      </c>
      <c r="Z162">
        <v>76400.610124117797</v>
      </c>
      <c r="AA162">
        <v>18.550561797752799</v>
      </c>
      <c r="AB162">
        <v>16.408910343149198</v>
      </c>
      <c r="AC162">
        <v>24.88</v>
      </c>
      <c r="AD162">
        <v>54.199527813504801</v>
      </c>
      <c r="AE162">
        <v>0.45550000000000002</v>
      </c>
      <c r="AF162">
        <v>0.101374826334692</v>
      </c>
      <c r="AG162">
        <v>0.159482465276852</v>
      </c>
      <c r="AH162">
        <v>0.26665972075094502</v>
      </c>
      <c r="AI162">
        <v>160.09234047769999</v>
      </c>
      <c r="AJ162">
        <v>6.9939375214237396</v>
      </c>
      <c r="AK162">
        <v>1.5513468932101799</v>
      </c>
      <c r="AL162">
        <v>4.0800239019464302</v>
      </c>
      <c r="AM162">
        <v>3.5</v>
      </c>
      <c r="AN162" s="129">
        <v>1.2785108722065699</v>
      </c>
      <c r="AO162">
        <v>69</v>
      </c>
      <c r="AP162">
        <v>1.8975332068311201E-2</v>
      </c>
      <c r="AQ162">
        <v>7.33</v>
      </c>
      <c r="AR162">
        <v>3.8091647263336101</v>
      </c>
      <c r="AS162">
        <v>-161443.48000000001</v>
      </c>
      <c r="AT162">
        <v>0.594750075814093</v>
      </c>
      <c r="AU162">
        <v>19712633.84</v>
      </c>
    </row>
    <row r="163" spans="1:47" ht="15" x14ac:dyDescent="0.25">
      <c r="A163" t="s">
        <v>1664</v>
      </c>
      <c r="B163" t="s">
        <v>773</v>
      </c>
      <c r="C163" t="s">
        <v>129</v>
      </c>
      <c r="D163" t="s">
        <v>945</v>
      </c>
      <c r="E163">
        <v>90.647999999999996</v>
      </c>
      <c r="F163" t="s">
        <v>1126</v>
      </c>
      <c r="G163" s="129">
        <v>642095</v>
      </c>
      <c r="H163">
        <v>0.48377316785229002</v>
      </c>
      <c r="I163">
        <v>642095</v>
      </c>
      <c r="J163">
        <v>0</v>
      </c>
      <c r="K163">
        <v>0.72713077093668599</v>
      </c>
      <c r="L163" s="130">
        <v>177193.2628</v>
      </c>
      <c r="M163" s="129">
        <v>41035</v>
      </c>
      <c r="N163">
        <v>61</v>
      </c>
      <c r="O163">
        <v>9.7834129999999995</v>
      </c>
      <c r="P163">
        <v>6</v>
      </c>
      <c r="Q163">
        <v>19.719339999999999</v>
      </c>
      <c r="R163">
        <v>15102.6</v>
      </c>
      <c r="S163">
        <v>512.74381500000004</v>
      </c>
      <c r="T163">
        <v>616.15281097416596</v>
      </c>
      <c r="U163">
        <v>0.40476693024566301</v>
      </c>
      <c r="V163">
        <v>0.14799036239959301</v>
      </c>
      <c r="W163">
        <v>9.8963456048709194E-4</v>
      </c>
      <c r="X163">
        <v>12568</v>
      </c>
      <c r="Y163">
        <v>39.950000000000003</v>
      </c>
      <c r="Z163">
        <v>65829.753441802299</v>
      </c>
      <c r="AA163">
        <v>13.9574468085106</v>
      </c>
      <c r="AB163">
        <v>12.834638673341701</v>
      </c>
      <c r="AC163">
        <v>6.02</v>
      </c>
      <c r="AD163">
        <v>85.173391196013299</v>
      </c>
      <c r="AE163">
        <v>0.3024</v>
      </c>
      <c r="AF163">
        <v>0.11838662173412</v>
      </c>
      <c r="AG163">
        <v>0.184663455067446</v>
      </c>
      <c r="AH163">
        <v>0.30974594765973001</v>
      </c>
      <c r="AI163">
        <v>259.59552530146101</v>
      </c>
      <c r="AJ163">
        <v>6.2175031178158804</v>
      </c>
      <c r="AK163">
        <v>1.21983787357444</v>
      </c>
      <c r="AL163">
        <v>3.4368770002854898</v>
      </c>
      <c r="AM163">
        <v>3</v>
      </c>
      <c r="AN163" s="129">
        <v>1.29883969519406</v>
      </c>
      <c r="AO163">
        <v>79</v>
      </c>
      <c r="AP163">
        <v>2.1406727828746201E-2</v>
      </c>
      <c r="AQ163">
        <v>4.1399999999999997</v>
      </c>
      <c r="AR163">
        <v>4.55970314516677</v>
      </c>
      <c r="AS163">
        <v>-544.39999999996496</v>
      </c>
      <c r="AT163">
        <v>0.55957118988683796</v>
      </c>
      <c r="AU163">
        <v>7743779.5899999999</v>
      </c>
    </row>
    <row r="164" spans="1:47" ht="15" x14ac:dyDescent="0.25">
      <c r="A164" t="s">
        <v>1665</v>
      </c>
      <c r="B164" t="s">
        <v>594</v>
      </c>
      <c r="C164" t="s">
        <v>232</v>
      </c>
      <c r="D164" t="s">
        <v>945</v>
      </c>
      <c r="E164">
        <v>80.661000000000001</v>
      </c>
      <c r="F164" t="s">
        <v>1127</v>
      </c>
      <c r="G164" s="129">
        <v>2248060</v>
      </c>
      <c r="H164">
        <v>1.4623896632084701</v>
      </c>
      <c r="I164">
        <v>1768229</v>
      </c>
      <c r="J164">
        <v>0</v>
      </c>
      <c r="K164">
        <v>0.66569119717686398</v>
      </c>
      <c r="L164" s="130">
        <v>243244.09109999999</v>
      </c>
      <c r="M164" s="129">
        <v>41387</v>
      </c>
      <c r="N164">
        <v>0</v>
      </c>
      <c r="O164">
        <v>57.726717999999998</v>
      </c>
      <c r="P164">
        <v>28.36</v>
      </c>
      <c r="Q164">
        <v>128.870857</v>
      </c>
      <c r="R164">
        <v>15624.5</v>
      </c>
      <c r="S164">
        <v>1001.27779</v>
      </c>
      <c r="T164">
        <v>1226.3123522573101</v>
      </c>
      <c r="U164">
        <v>0.59064185074953102</v>
      </c>
      <c r="V164">
        <v>0.14945817883366799</v>
      </c>
      <c r="W164">
        <v>1.34334388861257E-2</v>
      </c>
      <c r="X164">
        <v>12757.3</v>
      </c>
      <c r="Y164">
        <v>72.34</v>
      </c>
      <c r="Z164">
        <v>59124.084600497699</v>
      </c>
      <c r="AA164">
        <v>11.3116883116883</v>
      </c>
      <c r="AB164">
        <v>13.841274398672899</v>
      </c>
      <c r="AC164">
        <v>7.55</v>
      </c>
      <c r="AD164">
        <v>132.619574834437</v>
      </c>
      <c r="AE164">
        <v>0.245</v>
      </c>
      <c r="AF164">
        <v>0.11777465613764</v>
      </c>
      <c r="AG164">
        <v>0.18547722489887</v>
      </c>
      <c r="AH164">
        <v>0.30579208183972301</v>
      </c>
      <c r="AI164">
        <v>161.95305800201601</v>
      </c>
      <c r="AJ164">
        <v>9.4346839541193894</v>
      </c>
      <c r="AK164">
        <v>2.0206493586581198</v>
      </c>
      <c r="AL164">
        <v>3.6826026763690201</v>
      </c>
      <c r="AM164">
        <v>1</v>
      </c>
      <c r="AN164" s="129">
        <v>1.8059058919747599</v>
      </c>
      <c r="AO164">
        <v>132</v>
      </c>
      <c r="AP164">
        <v>3.4129692832764499E-2</v>
      </c>
      <c r="AQ164">
        <v>4.3899999999999997</v>
      </c>
      <c r="AR164">
        <v>4.8354183252822596</v>
      </c>
      <c r="AS164">
        <v>-62160.98</v>
      </c>
      <c r="AT164">
        <v>0.58537978534186597</v>
      </c>
      <c r="AU164">
        <v>15644472.67</v>
      </c>
    </row>
    <row r="165" spans="1:47" ht="15" x14ac:dyDescent="0.25">
      <c r="A165" t="s">
        <v>1666</v>
      </c>
      <c r="B165" t="s">
        <v>397</v>
      </c>
      <c r="C165" t="s">
        <v>163</v>
      </c>
      <c r="D165" t="s">
        <v>945</v>
      </c>
      <c r="E165">
        <v>89.941999999999993</v>
      </c>
      <c r="F165" t="s">
        <v>1128</v>
      </c>
      <c r="G165" s="129">
        <v>121079</v>
      </c>
      <c r="H165">
        <v>0.247282326950853</v>
      </c>
      <c r="I165">
        <v>145650</v>
      </c>
      <c r="J165">
        <v>4.7774970608296897E-3</v>
      </c>
      <c r="K165">
        <v>0.78183448065643102</v>
      </c>
      <c r="L165" s="130">
        <v>191503.0527</v>
      </c>
      <c r="M165" s="129">
        <v>39419</v>
      </c>
      <c r="N165">
        <v>186</v>
      </c>
      <c r="O165">
        <v>112.578245</v>
      </c>
      <c r="P165">
        <v>312.21474799999999</v>
      </c>
      <c r="Q165">
        <v>-130.161394</v>
      </c>
      <c r="R165">
        <v>13338.5</v>
      </c>
      <c r="S165">
        <v>1943.6599040000001</v>
      </c>
      <c r="T165">
        <v>2359.5403755666898</v>
      </c>
      <c r="U165">
        <v>0.57986611787408704</v>
      </c>
      <c r="V165">
        <v>0.13710750911287001</v>
      </c>
      <c r="W165">
        <v>2.4918569807570599E-2</v>
      </c>
      <c r="X165">
        <v>10987.6</v>
      </c>
      <c r="Y165">
        <v>145.96</v>
      </c>
      <c r="Z165">
        <v>62665.612633598197</v>
      </c>
      <c r="AA165">
        <v>12.237500000000001</v>
      </c>
      <c r="AB165">
        <v>13.316387393806499</v>
      </c>
      <c r="AC165">
        <v>14.5</v>
      </c>
      <c r="AD165">
        <v>134.04551062069001</v>
      </c>
      <c r="AE165">
        <v>0.27939999999999998</v>
      </c>
      <c r="AF165">
        <v>0.116059819673027</v>
      </c>
      <c r="AG165">
        <v>0.147546048429958</v>
      </c>
      <c r="AH165">
        <v>0.26913302094762798</v>
      </c>
      <c r="AI165">
        <v>205.45775481511399</v>
      </c>
      <c r="AJ165">
        <v>6.84298434917614</v>
      </c>
      <c r="AK165">
        <v>1.8683008714378699</v>
      </c>
      <c r="AL165">
        <v>2.7683517053137701</v>
      </c>
      <c r="AM165">
        <v>0.5</v>
      </c>
      <c r="AN165" s="129">
        <v>1.50983269522848</v>
      </c>
      <c r="AO165">
        <v>68</v>
      </c>
      <c r="AP165">
        <v>5.8446757405924699E-2</v>
      </c>
      <c r="AQ165">
        <v>17.760000000000002</v>
      </c>
      <c r="AR165">
        <v>4.4108279512931396</v>
      </c>
      <c r="AS165">
        <v>52353.840000000098</v>
      </c>
      <c r="AT165">
        <v>0.64080998126443101</v>
      </c>
      <c r="AU165">
        <v>25925592.68</v>
      </c>
    </row>
    <row r="166" spans="1:47" ht="15" x14ac:dyDescent="0.25">
      <c r="A166" t="s">
        <v>1667</v>
      </c>
      <c r="B166" t="s">
        <v>778</v>
      </c>
      <c r="C166" t="s">
        <v>123</v>
      </c>
      <c r="D166" t="s">
        <v>947</v>
      </c>
      <c r="E166">
        <v>85.668000000000006</v>
      </c>
      <c r="F166" t="s">
        <v>1129</v>
      </c>
      <c r="G166" s="129">
        <v>132973</v>
      </c>
      <c r="H166">
        <v>0.36309070617004802</v>
      </c>
      <c r="I166">
        <v>200578</v>
      </c>
      <c r="J166">
        <v>6.3339518371907603E-3</v>
      </c>
      <c r="K166">
        <v>0.80372148257297205</v>
      </c>
      <c r="L166" s="130">
        <v>301763.03490000003</v>
      </c>
      <c r="M166" s="129">
        <v>42953.5</v>
      </c>
      <c r="N166">
        <v>47</v>
      </c>
      <c r="O166">
        <v>23.316347</v>
      </c>
      <c r="P166">
        <v>21.07</v>
      </c>
      <c r="Q166">
        <v>15.185414</v>
      </c>
      <c r="R166">
        <v>16175</v>
      </c>
      <c r="S166">
        <v>1117.0255179999999</v>
      </c>
      <c r="T166">
        <v>1424.0171851683899</v>
      </c>
      <c r="U166">
        <v>0.38570951071146398</v>
      </c>
      <c r="V166">
        <v>0.201285230620846</v>
      </c>
      <c r="W166">
        <v>5.46509538200183E-3</v>
      </c>
      <c r="X166">
        <v>12688</v>
      </c>
      <c r="Y166">
        <v>87.86</v>
      </c>
      <c r="Z166">
        <v>71073.418051445493</v>
      </c>
      <c r="AA166">
        <v>17.653846153846199</v>
      </c>
      <c r="AB166">
        <v>12.713698133394001</v>
      </c>
      <c r="AC166">
        <v>14</v>
      </c>
      <c r="AD166">
        <v>79.787537</v>
      </c>
      <c r="AE166">
        <v>0.245</v>
      </c>
      <c r="AF166">
        <v>0.11649291105592501</v>
      </c>
      <c r="AG166">
        <v>0.17294222146681601</v>
      </c>
      <c r="AH166">
        <v>0.29258683703702598</v>
      </c>
      <c r="AI166">
        <v>175.906455880984</v>
      </c>
      <c r="AJ166">
        <v>8.6693375302811297</v>
      </c>
      <c r="AK166">
        <v>2.2483239521201899</v>
      </c>
      <c r="AL166">
        <v>4.4783995786087996</v>
      </c>
      <c r="AM166">
        <v>2</v>
      </c>
      <c r="AN166" s="129">
        <v>1.5405637837270501</v>
      </c>
      <c r="AO166">
        <v>112</v>
      </c>
      <c r="AP166">
        <v>1.3157894736842099E-2</v>
      </c>
      <c r="AQ166">
        <v>5.96</v>
      </c>
      <c r="AR166">
        <v>5.3500810104677399</v>
      </c>
      <c r="AS166">
        <v>-3783.1900000000601</v>
      </c>
      <c r="AT166">
        <v>0.43404956881606799</v>
      </c>
      <c r="AU166">
        <v>18067936.68</v>
      </c>
    </row>
    <row r="167" spans="1:47" ht="15" x14ac:dyDescent="0.25">
      <c r="A167" t="s">
        <v>1668</v>
      </c>
      <c r="B167" t="s">
        <v>171</v>
      </c>
      <c r="C167" t="s">
        <v>172</v>
      </c>
      <c r="D167" t="s">
        <v>946</v>
      </c>
      <c r="E167">
        <v>66.370999999999995</v>
      </c>
      <c r="F167" t="s">
        <v>1130</v>
      </c>
      <c r="G167" s="129">
        <v>1152939</v>
      </c>
      <c r="H167">
        <v>0.35453420976900801</v>
      </c>
      <c r="I167">
        <v>-347062</v>
      </c>
      <c r="J167">
        <v>0</v>
      </c>
      <c r="K167">
        <v>0.76604312363323901</v>
      </c>
      <c r="L167" s="130">
        <v>141250.58989999999</v>
      </c>
      <c r="M167" s="129">
        <v>35435</v>
      </c>
      <c r="N167">
        <v>173</v>
      </c>
      <c r="O167">
        <v>837.21315300000003</v>
      </c>
      <c r="P167">
        <v>745.91941499999996</v>
      </c>
      <c r="Q167">
        <v>-117.441918</v>
      </c>
      <c r="R167">
        <v>15729.1</v>
      </c>
      <c r="S167">
        <v>5649.0407880000002</v>
      </c>
      <c r="T167">
        <v>8087.18319362892</v>
      </c>
      <c r="U167">
        <v>0.99916028805986401</v>
      </c>
      <c r="V167">
        <v>0.19459714547205401</v>
      </c>
      <c r="W167">
        <v>3.01301120646113E-2</v>
      </c>
      <c r="X167">
        <v>10987</v>
      </c>
      <c r="Y167">
        <v>415.51</v>
      </c>
      <c r="Z167">
        <v>72658.234771726304</v>
      </c>
      <c r="AA167">
        <v>14.1293302540416</v>
      </c>
      <c r="AB167">
        <v>13.5954388293904</v>
      </c>
      <c r="AC167">
        <v>58</v>
      </c>
      <c r="AD167">
        <v>97.397254965517206</v>
      </c>
      <c r="AE167">
        <v>0.39050000000000001</v>
      </c>
      <c r="AF167">
        <v>0.121488604721519</v>
      </c>
      <c r="AG167">
        <v>0.145249739465</v>
      </c>
      <c r="AH167">
        <v>0.27015681612780301</v>
      </c>
      <c r="AI167">
        <v>162.61273983918699</v>
      </c>
      <c r="AJ167">
        <v>8.3831060432873308</v>
      </c>
      <c r="AK167">
        <v>1.5938063761830401</v>
      </c>
      <c r="AL167">
        <v>4.5775326636229199</v>
      </c>
      <c r="AM167">
        <v>0.5</v>
      </c>
      <c r="AN167" s="129">
        <v>0.86619118434037801</v>
      </c>
      <c r="AO167">
        <v>26</v>
      </c>
      <c r="AP167">
        <v>0.119980648282535</v>
      </c>
      <c r="AQ167">
        <v>77.540000000000006</v>
      </c>
      <c r="AR167">
        <v>4.0888668905004097</v>
      </c>
      <c r="AS167">
        <v>-312370.90000000002</v>
      </c>
      <c r="AT167">
        <v>0.57528350776000803</v>
      </c>
      <c r="AU167">
        <v>88854085.069999993</v>
      </c>
    </row>
    <row r="168" spans="1:47" ht="15" x14ac:dyDescent="0.25">
      <c r="A168" t="s">
        <v>1669</v>
      </c>
      <c r="B168" t="s">
        <v>173</v>
      </c>
      <c r="C168" t="s">
        <v>108</v>
      </c>
      <c r="D168" t="s">
        <v>945</v>
      </c>
      <c r="E168">
        <v>60.728999999999999</v>
      </c>
      <c r="F168" t="s">
        <v>1131</v>
      </c>
      <c r="G168" s="129">
        <v>-13070584</v>
      </c>
      <c r="H168">
        <v>0.32585698520597001</v>
      </c>
      <c r="I168">
        <v>-11829181</v>
      </c>
      <c r="J168">
        <v>5.4740354082498796E-3</v>
      </c>
      <c r="K168">
        <v>0.72828975787040295</v>
      </c>
      <c r="L168" s="130">
        <v>104865.4779</v>
      </c>
      <c r="M168" s="129">
        <v>32942</v>
      </c>
      <c r="N168">
        <v>69</v>
      </c>
      <c r="O168">
        <v>1389.603756</v>
      </c>
      <c r="P168">
        <v>1298.8663329999999</v>
      </c>
      <c r="Q168">
        <v>-238.46243000000001</v>
      </c>
      <c r="R168">
        <v>23256.7</v>
      </c>
      <c r="S168">
        <v>4307.8315359999997</v>
      </c>
      <c r="T168">
        <v>6495.7507207038898</v>
      </c>
      <c r="U168">
        <v>0.99933161035292695</v>
      </c>
      <c r="V168">
        <v>0.22424414346921701</v>
      </c>
      <c r="W168">
        <v>8.3613418256939E-3</v>
      </c>
      <c r="X168">
        <v>15423.3</v>
      </c>
      <c r="Y168">
        <v>365.77</v>
      </c>
      <c r="Z168">
        <v>85868.223008994697</v>
      </c>
      <c r="AA168">
        <v>14</v>
      </c>
      <c r="AB168">
        <v>11.777432637996601</v>
      </c>
      <c r="AC168">
        <v>66.28</v>
      </c>
      <c r="AD168">
        <v>64.994440796620395</v>
      </c>
      <c r="AE168">
        <v>0.43640000000000001</v>
      </c>
      <c r="AF168">
        <v>0.112397380065951</v>
      </c>
      <c r="AG168">
        <v>0.122034328840172</v>
      </c>
      <c r="AH168">
        <v>0.26351770198858299</v>
      </c>
      <c r="AI168">
        <v>240.49222708508401</v>
      </c>
      <c r="AJ168">
        <v>8.4998292857142896</v>
      </c>
      <c r="AK168">
        <v>1.7807992277992299</v>
      </c>
      <c r="AL168">
        <v>2.1932987837837801</v>
      </c>
      <c r="AM168">
        <v>2.5</v>
      </c>
      <c r="AN168" s="129">
        <v>0.71321513283429505</v>
      </c>
      <c r="AO168">
        <v>11</v>
      </c>
      <c r="AP168">
        <v>0.25405844155844198</v>
      </c>
      <c r="AQ168">
        <v>209.09</v>
      </c>
      <c r="AR168">
        <v>3.8664673680185402</v>
      </c>
      <c r="AS168">
        <v>-582205.02</v>
      </c>
      <c r="AT168">
        <v>0.708898813973181</v>
      </c>
      <c r="AU168">
        <v>100185782.70999999</v>
      </c>
    </row>
    <row r="169" spans="1:47" ht="15" x14ac:dyDescent="0.25">
      <c r="A169" t="s">
        <v>1670</v>
      </c>
      <c r="B169" t="s">
        <v>495</v>
      </c>
      <c r="C169" t="s">
        <v>391</v>
      </c>
      <c r="D169" t="s">
        <v>949</v>
      </c>
      <c r="E169">
        <v>96.658000000000001</v>
      </c>
      <c r="F169" t="s">
        <v>1132</v>
      </c>
      <c r="G169" s="129">
        <v>-3657195</v>
      </c>
      <c r="H169">
        <v>0.46265953423230699</v>
      </c>
      <c r="I169">
        <v>-3650890</v>
      </c>
      <c r="J169">
        <v>0</v>
      </c>
      <c r="K169">
        <v>0.64885983295642602</v>
      </c>
      <c r="L169" s="130">
        <v>333016.56569999998</v>
      </c>
      <c r="M169" s="129">
        <v>44488.5</v>
      </c>
      <c r="N169">
        <v>71</v>
      </c>
      <c r="O169">
        <v>32.170298000000003</v>
      </c>
      <c r="P169">
        <v>80.34</v>
      </c>
      <c r="Q169">
        <v>35.617040000000003</v>
      </c>
      <c r="R169">
        <v>16928.8</v>
      </c>
      <c r="S169">
        <v>1117.07881</v>
      </c>
      <c r="T169">
        <v>1304.6147704216301</v>
      </c>
      <c r="U169">
        <v>0.309743852360784</v>
      </c>
      <c r="V169">
        <v>0.15151718167494399</v>
      </c>
      <c r="W169">
        <v>1.6623133331121001E-3</v>
      </c>
      <c r="X169">
        <v>14495.3</v>
      </c>
      <c r="Y169">
        <v>87.92</v>
      </c>
      <c r="Z169">
        <v>68113.873521383095</v>
      </c>
      <c r="AA169">
        <v>14.2065217391304</v>
      </c>
      <c r="AB169">
        <v>12.7056279572338</v>
      </c>
      <c r="AC169">
        <v>18</v>
      </c>
      <c r="AD169">
        <v>62.059933888888899</v>
      </c>
      <c r="AE169">
        <v>0.3024</v>
      </c>
      <c r="AF169">
        <v>0.123073156434682</v>
      </c>
      <c r="AG169">
        <v>0.16509110907799099</v>
      </c>
      <c r="AH169">
        <v>0.29109115650128298</v>
      </c>
      <c r="AI169">
        <v>210.66821596947099</v>
      </c>
      <c r="AJ169">
        <v>7.7144850063527004</v>
      </c>
      <c r="AK169">
        <v>1.20950011260639</v>
      </c>
      <c r="AL169">
        <v>2.13039994390927</v>
      </c>
      <c r="AM169">
        <v>2.2999999999999998</v>
      </c>
      <c r="AN169" s="129">
        <v>0.98047683200344204</v>
      </c>
      <c r="AO169">
        <v>131</v>
      </c>
      <c r="AP169">
        <v>4.4843049327354299E-2</v>
      </c>
      <c r="AQ169">
        <v>5.0599999999999996</v>
      </c>
      <c r="AR169">
        <v>6.1367609068324098</v>
      </c>
      <c r="AS169">
        <v>-160562.72</v>
      </c>
      <c r="AT169">
        <v>0.417154492836942</v>
      </c>
      <c r="AU169">
        <v>18910833.82</v>
      </c>
    </row>
    <row r="170" spans="1:47" ht="15" x14ac:dyDescent="0.25">
      <c r="A170" t="s">
        <v>1671</v>
      </c>
      <c r="B170" t="s">
        <v>749</v>
      </c>
      <c r="C170" t="s">
        <v>370</v>
      </c>
      <c r="D170" t="s">
        <v>945</v>
      </c>
      <c r="E170">
        <v>99.111999999999995</v>
      </c>
      <c r="F170" t="s">
        <v>1133</v>
      </c>
      <c r="G170" s="129">
        <v>-1374184</v>
      </c>
      <c r="H170">
        <v>0.41639782835367301</v>
      </c>
      <c r="I170">
        <v>-1781182</v>
      </c>
      <c r="J170">
        <v>0</v>
      </c>
      <c r="K170">
        <v>0.69243165375098104</v>
      </c>
      <c r="L170" s="130">
        <v>374882.17879999999</v>
      </c>
      <c r="M170" s="129">
        <v>54235.5</v>
      </c>
      <c r="N170">
        <v>106</v>
      </c>
      <c r="O170">
        <v>22.235531999999999</v>
      </c>
      <c r="P170">
        <v>110.05</v>
      </c>
      <c r="Q170">
        <v>43.458036999999997</v>
      </c>
      <c r="R170">
        <v>16373.3</v>
      </c>
      <c r="S170">
        <v>1028.114877</v>
      </c>
      <c r="T170">
        <v>1200.50349183873</v>
      </c>
      <c r="U170">
        <v>0.170260873484082</v>
      </c>
      <c r="V170">
        <v>0.13827220788285499</v>
      </c>
      <c r="W170">
        <v>4.3769427917732598E-3</v>
      </c>
      <c r="X170">
        <v>14022.2</v>
      </c>
      <c r="Y170">
        <v>66.81</v>
      </c>
      <c r="Z170">
        <v>77908.649004639999</v>
      </c>
      <c r="AA170">
        <v>14.3116883116883</v>
      </c>
      <c r="AB170">
        <v>15.388637584194001</v>
      </c>
      <c r="AC170">
        <v>13</v>
      </c>
      <c r="AD170">
        <v>79.085759769230805</v>
      </c>
      <c r="AE170">
        <v>0.32919999999999999</v>
      </c>
      <c r="AF170">
        <v>0.113858054906652</v>
      </c>
      <c r="AG170">
        <v>0.17140437789582899</v>
      </c>
      <c r="AH170">
        <v>0.29864305707702399</v>
      </c>
      <c r="AI170">
        <v>174.81898571923901</v>
      </c>
      <c r="AJ170">
        <v>12.8030781043097</v>
      </c>
      <c r="AK170">
        <v>1.9955891484082</v>
      </c>
      <c r="AL170">
        <v>4.0429372294613204</v>
      </c>
      <c r="AM170">
        <v>0</v>
      </c>
      <c r="AN170" s="129">
        <v>1.0151544462284301</v>
      </c>
      <c r="AO170">
        <v>133</v>
      </c>
      <c r="AP170">
        <v>7.8260869565217397E-2</v>
      </c>
      <c r="AQ170">
        <v>3.38</v>
      </c>
      <c r="AR170">
        <v>4.6138688884163903</v>
      </c>
      <c r="AS170">
        <v>2683.6400000000099</v>
      </c>
      <c r="AT170">
        <v>0.41851678538966702</v>
      </c>
      <c r="AU170">
        <v>16833653.82</v>
      </c>
    </row>
    <row r="171" spans="1:47" ht="15" x14ac:dyDescent="0.25">
      <c r="A171" t="s">
        <v>1672</v>
      </c>
      <c r="B171" t="s">
        <v>174</v>
      </c>
      <c r="C171" t="s">
        <v>175</v>
      </c>
      <c r="D171" t="s">
        <v>949</v>
      </c>
      <c r="E171">
        <v>79.787000000000006</v>
      </c>
      <c r="F171" t="s">
        <v>1134</v>
      </c>
      <c r="G171" s="129">
        <v>-10260286</v>
      </c>
      <c r="H171">
        <v>0.35412922334604002</v>
      </c>
      <c r="I171">
        <v>-10109441</v>
      </c>
      <c r="J171">
        <v>0</v>
      </c>
      <c r="K171">
        <v>0.82432742270008197</v>
      </c>
      <c r="L171" s="130">
        <v>213379.81909999999</v>
      </c>
      <c r="M171" s="129">
        <v>38107</v>
      </c>
      <c r="N171">
        <v>419</v>
      </c>
      <c r="O171">
        <v>402.12711000000002</v>
      </c>
      <c r="P171">
        <v>380.17619300000001</v>
      </c>
      <c r="Q171">
        <v>-2.553337</v>
      </c>
      <c r="R171">
        <v>15245.1</v>
      </c>
      <c r="S171">
        <v>4203.6116009999996</v>
      </c>
      <c r="T171">
        <v>5955.8245024022699</v>
      </c>
      <c r="U171">
        <v>0.97391941301762497</v>
      </c>
      <c r="V171">
        <v>0.20494126141317601</v>
      </c>
      <c r="W171">
        <v>2.2837505962054701E-2</v>
      </c>
      <c r="X171">
        <v>10760</v>
      </c>
      <c r="Y171">
        <v>289.48</v>
      </c>
      <c r="Z171">
        <v>65541.569054856998</v>
      </c>
      <c r="AA171">
        <v>13.306451612903199</v>
      </c>
      <c r="AB171">
        <v>14.521250521624999</v>
      </c>
      <c r="AC171">
        <v>27.5</v>
      </c>
      <c r="AD171">
        <v>152.85860367272701</v>
      </c>
      <c r="AE171">
        <v>0.34449999999999997</v>
      </c>
      <c r="AF171">
        <v>0.105853991114032</v>
      </c>
      <c r="AG171">
        <v>0.17349968826391701</v>
      </c>
      <c r="AH171">
        <v>0.28215062047031603</v>
      </c>
      <c r="AI171">
        <v>149.51880898094399</v>
      </c>
      <c r="AJ171">
        <v>8.0771995277788005</v>
      </c>
      <c r="AK171">
        <v>1.1222330271638601</v>
      </c>
      <c r="AL171">
        <v>5.2784189499442302</v>
      </c>
      <c r="AM171">
        <v>2.08</v>
      </c>
      <c r="AN171" s="129">
        <v>0.84222336066964898</v>
      </c>
      <c r="AO171">
        <v>38</v>
      </c>
      <c r="AP171">
        <v>5.3680981595091999E-2</v>
      </c>
      <c r="AQ171">
        <v>63.13</v>
      </c>
      <c r="AR171">
        <v>3.4225376202853499</v>
      </c>
      <c r="AS171">
        <v>-182539.32</v>
      </c>
      <c r="AT171">
        <v>0.62149335253646498</v>
      </c>
      <c r="AU171">
        <v>64084508.43</v>
      </c>
    </row>
    <row r="172" spans="1:47" ht="15" x14ac:dyDescent="0.25">
      <c r="A172" t="s">
        <v>1673</v>
      </c>
      <c r="B172" t="s">
        <v>422</v>
      </c>
      <c r="C172" t="s">
        <v>197</v>
      </c>
      <c r="D172" t="s">
        <v>949</v>
      </c>
      <c r="E172">
        <v>84.337000000000003</v>
      </c>
      <c r="F172" t="s">
        <v>1135</v>
      </c>
      <c r="G172" s="129">
        <v>-1971659</v>
      </c>
      <c r="H172">
        <v>0.39489038705780599</v>
      </c>
      <c r="I172">
        <v>1629060</v>
      </c>
      <c r="J172">
        <v>0</v>
      </c>
      <c r="K172">
        <v>0.79067658988098399</v>
      </c>
      <c r="L172" s="130">
        <v>242043.0129</v>
      </c>
      <c r="M172" s="129">
        <v>43795</v>
      </c>
      <c r="N172">
        <v>347</v>
      </c>
      <c r="O172">
        <v>329.47105499999998</v>
      </c>
      <c r="P172">
        <v>987.76073399999996</v>
      </c>
      <c r="Q172">
        <v>91.485506999999998</v>
      </c>
      <c r="R172">
        <v>13834.5</v>
      </c>
      <c r="S172">
        <v>8668.7703959999999</v>
      </c>
      <c r="T172">
        <v>11688.4000372065</v>
      </c>
      <c r="U172">
        <v>0.60249638061817701</v>
      </c>
      <c r="V172">
        <v>0.18904653568356</v>
      </c>
      <c r="W172">
        <v>0.174138457479108</v>
      </c>
      <c r="X172">
        <v>10260.4</v>
      </c>
      <c r="Y172">
        <v>539.78</v>
      </c>
      <c r="Z172">
        <v>74748.347549001497</v>
      </c>
      <c r="AA172">
        <v>14.733812949640299</v>
      </c>
      <c r="AB172">
        <v>16.059821401311599</v>
      </c>
      <c r="AC172">
        <v>52.11</v>
      </c>
      <c r="AD172">
        <v>166.35521773172101</v>
      </c>
      <c r="AE172" t="s">
        <v>943</v>
      </c>
      <c r="AF172">
        <v>0.124416344785726</v>
      </c>
      <c r="AG172">
        <v>0.136431777429421</v>
      </c>
      <c r="AH172">
        <v>0.26146871244824299</v>
      </c>
      <c r="AI172">
        <v>149.11987986167901</v>
      </c>
      <c r="AJ172">
        <v>6.3022771810014202</v>
      </c>
      <c r="AK172">
        <v>1.2704436730961699</v>
      </c>
      <c r="AL172">
        <v>3.17463689558021</v>
      </c>
      <c r="AM172">
        <v>0.5</v>
      </c>
      <c r="AN172" s="129">
        <v>1.42865888254823</v>
      </c>
      <c r="AO172">
        <v>35</v>
      </c>
      <c r="AP172">
        <v>6.7415730337078594E-2</v>
      </c>
      <c r="AQ172">
        <v>171.4</v>
      </c>
      <c r="AR172">
        <v>4.30829281817224</v>
      </c>
      <c r="AS172">
        <v>94064.7799999993</v>
      </c>
      <c r="AT172">
        <v>0.56186553696021202</v>
      </c>
      <c r="AU172">
        <v>119928173.45999999</v>
      </c>
    </row>
    <row r="173" spans="1:47" ht="15" x14ac:dyDescent="0.25">
      <c r="A173" t="s">
        <v>1674</v>
      </c>
      <c r="B173" t="s">
        <v>533</v>
      </c>
      <c r="C173" t="s">
        <v>201</v>
      </c>
      <c r="D173" t="s">
        <v>949</v>
      </c>
      <c r="E173">
        <v>91.647999999999996</v>
      </c>
      <c r="F173" t="s">
        <v>1136</v>
      </c>
      <c r="G173" s="129">
        <v>-3232732</v>
      </c>
      <c r="H173">
        <v>0.42000048126320499</v>
      </c>
      <c r="I173">
        <v>-3266853</v>
      </c>
      <c r="J173">
        <v>0</v>
      </c>
      <c r="K173">
        <v>0.69724009434609802</v>
      </c>
      <c r="L173" s="130">
        <v>125414.43030000001</v>
      </c>
      <c r="M173" s="129">
        <v>41628</v>
      </c>
      <c r="N173">
        <v>46</v>
      </c>
      <c r="O173">
        <v>24.424918000000002</v>
      </c>
      <c r="P173">
        <v>16.324634</v>
      </c>
      <c r="Q173">
        <v>45.136572999999999</v>
      </c>
      <c r="R173">
        <v>15425.4</v>
      </c>
      <c r="S173">
        <v>827.26559299999997</v>
      </c>
      <c r="T173">
        <v>967.02525646851598</v>
      </c>
      <c r="U173">
        <v>0.42664212435098797</v>
      </c>
      <c r="V173">
        <v>0.146676854479067</v>
      </c>
      <c r="W173">
        <v>2.3503600493632502E-3</v>
      </c>
      <c r="X173">
        <v>13196</v>
      </c>
      <c r="Y173">
        <v>55.72</v>
      </c>
      <c r="Z173">
        <v>59738.145549174398</v>
      </c>
      <c r="AA173">
        <v>7.9508196721311499</v>
      </c>
      <c r="AB173">
        <v>14.8468340452261</v>
      </c>
      <c r="AC173">
        <v>14.1</v>
      </c>
      <c r="AD173">
        <v>58.671318652482299</v>
      </c>
      <c r="AE173">
        <v>0.39810000000000001</v>
      </c>
      <c r="AF173">
        <v>0.109791100708668</v>
      </c>
      <c r="AG173">
        <v>0.20978603165704901</v>
      </c>
      <c r="AH173">
        <v>0.32355863666040302</v>
      </c>
      <c r="AI173">
        <v>182.47827696128999</v>
      </c>
      <c r="AJ173">
        <v>9.1047961022271107</v>
      </c>
      <c r="AK173">
        <v>2.2520832946912401</v>
      </c>
      <c r="AL173">
        <v>3.5908512963870698</v>
      </c>
      <c r="AM173">
        <v>2.29</v>
      </c>
      <c r="AN173" s="129">
        <v>1.2058269965061801</v>
      </c>
      <c r="AO173">
        <v>60</v>
      </c>
      <c r="AP173">
        <v>0</v>
      </c>
      <c r="AQ173">
        <v>8.6</v>
      </c>
      <c r="AR173">
        <v>4.0943429544708101</v>
      </c>
      <c r="AS173">
        <v>-58969.15</v>
      </c>
      <c r="AT173">
        <v>0.47676479530693</v>
      </c>
      <c r="AU173">
        <v>12760864.57</v>
      </c>
    </row>
    <row r="174" spans="1:47" ht="15" x14ac:dyDescent="0.25">
      <c r="A174" t="s">
        <v>1675</v>
      </c>
      <c r="B174" t="s">
        <v>481</v>
      </c>
      <c r="C174" t="s">
        <v>215</v>
      </c>
      <c r="D174" t="s">
        <v>949</v>
      </c>
      <c r="E174">
        <v>88.816999999999993</v>
      </c>
      <c r="F174" t="s">
        <v>1137</v>
      </c>
      <c r="G174" s="129">
        <v>-9950153</v>
      </c>
      <c r="H174">
        <v>0.24083471942444401</v>
      </c>
      <c r="I174">
        <v>-9950152</v>
      </c>
      <c r="J174">
        <v>0</v>
      </c>
      <c r="K174">
        <v>0.68309033063770697</v>
      </c>
      <c r="L174" s="130">
        <v>217240.0692</v>
      </c>
      <c r="M174" s="129">
        <v>43960</v>
      </c>
      <c r="N174">
        <v>145</v>
      </c>
      <c r="O174">
        <v>53.259095000000002</v>
      </c>
      <c r="P174">
        <v>73.09</v>
      </c>
      <c r="Q174">
        <v>196.370813</v>
      </c>
      <c r="R174">
        <v>15291.6</v>
      </c>
      <c r="S174">
        <v>1861.87538</v>
      </c>
      <c r="T174">
        <v>2535.58104730183</v>
      </c>
      <c r="U174">
        <v>1</v>
      </c>
      <c r="V174">
        <v>0.15513453322531201</v>
      </c>
      <c r="W174">
        <v>5.3709287460474396E-4</v>
      </c>
      <c r="X174">
        <v>11228.6</v>
      </c>
      <c r="Y174">
        <v>118.41</v>
      </c>
      <c r="Z174">
        <v>74317.748500971196</v>
      </c>
      <c r="AA174">
        <v>15.1085271317829</v>
      </c>
      <c r="AB174">
        <v>15.723970779495</v>
      </c>
      <c r="AC174">
        <v>15</v>
      </c>
      <c r="AD174">
        <v>124.125025333333</v>
      </c>
      <c r="AE174">
        <v>0.29480000000000001</v>
      </c>
      <c r="AF174">
        <v>0.11021093128134</v>
      </c>
      <c r="AG174">
        <v>0.17827487991808799</v>
      </c>
      <c r="AH174">
        <v>0.29208022591560001</v>
      </c>
      <c r="AI174">
        <v>197.96330300043999</v>
      </c>
      <c r="AJ174">
        <v>6.6193388463385396</v>
      </c>
      <c r="AK174">
        <v>1.2037075773977599</v>
      </c>
      <c r="AL174">
        <v>0.51018275395229795</v>
      </c>
      <c r="AM174">
        <v>3</v>
      </c>
      <c r="AN174" s="129">
        <v>1.2851473041479</v>
      </c>
      <c r="AO174">
        <v>101</v>
      </c>
      <c r="AP174">
        <v>9.8468271334792093E-3</v>
      </c>
      <c r="AQ174">
        <v>8.83</v>
      </c>
      <c r="AR174">
        <v>3.9829496270840998</v>
      </c>
      <c r="AS174">
        <v>-398502.21</v>
      </c>
      <c r="AT174">
        <v>0.63521974279503102</v>
      </c>
      <c r="AU174">
        <v>28470960.84</v>
      </c>
    </row>
    <row r="175" spans="1:47" ht="15" x14ac:dyDescent="0.25">
      <c r="A175" t="s">
        <v>1676</v>
      </c>
      <c r="B175" t="s">
        <v>555</v>
      </c>
      <c r="C175" t="s">
        <v>205</v>
      </c>
      <c r="D175" t="s">
        <v>947</v>
      </c>
      <c r="E175">
        <v>86.567999999999998</v>
      </c>
      <c r="F175" t="s">
        <v>1138</v>
      </c>
      <c r="G175" s="129">
        <v>34672</v>
      </c>
      <c r="H175">
        <v>0.218421142936152</v>
      </c>
      <c r="I175">
        <v>-152178</v>
      </c>
      <c r="J175">
        <v>0</v>
      </c>
      <c r="K175">
        <v>0.76218471245251196</v>
      </c>
      <c r="L175" s="130">
        <v>181412.45730000001</v>
      </c>
      <c r="M175" s="129">
        <v>41992.5</v>
      </c>
      <c r="N175">
        <v>52</v>
      </c>
      <c r="O175">
        <v>49.501345000000001</v>
      </c>
      <c r="P175">
        <v>0</v>
      </c>
      <c r="Q175">
        <v>-67.157207</v>
      </c>
      <c r="R175">
        <v>12702.9</v>
      </c>
      <c r="S175">
        <v>1269.0201810000001</v>
      </c>
      <c r="T175">
        <v>1762.00946283965</v>
      </c>
      <c r="U175">
        <v>0.98672911018110898</v>
      </c>
      <c r="V175">
        <v>0.17558742747842901</v>
      </c>
      <c r="W175">
        <v>2.3640285985333698E-3</v>
      </c>
      <c r="X175">
        <v>9148.7999999999993</v>
      </c>
      <c r="Y175">
        <v>72.37</v>
      </c>
      <c r="Z175">
        <v>59077.836119939202</v>
      </c>
      <c r="AA175">
        <v>15.178082191780801</v>
      </c>
      <c r="AB175">
        <v>17.535169006494399</v>
      </c>
      <c r="AC175">
        <v>8</v>
      </c>
      <c r="AD175">
        <v>158.62752262500001</v>
      </c>
      <c r="AE175">
        <v>0.22589999999999999</v>
      </c>
      <c r="AF175">
        <v>0.100236056332362</v>
      </c>
      <c r="AG175">
        <v>0.147357791765167</v>
      </c>
      <c r="AH175">
        <v>0.26184281201569798</v>
      </c>
      <c r="AI175">
        <v>250.837618475982</v>
      </c>
      <c r="AJ175">
        <v>6.6066650959103796</v>
      </c>
      <c r="AK175">
        <v>1.73609029335444</v>
      </c>
      <c r="AL175">
        <v>3.89298990317858</v>
      </c>
      <c r="AM175">
        <v>0</v>
      </c>
      <c r="AN175" s="129">
        <v>0.65101429135493505</v>
      </c>
      <c r="AO175">
        <v>37</v>
      </c>
      <c r="AP175">
        <v>0</v>
      </c>
      <c r="AQ175">
        <v>11.43</v>
      </c>
      <c r="AR175">
        <v>4.0178689700996699</v>
      </c>
      <c r="AS175">
        <v>-257493.16</v>
      </c>
      <c r="AT175">
        <v>0.53657758006748202</v>
      </c>
      <c r="AU175">
        <v>16120228.83</v>
      </c>
    </row>
    <row r="176" spans="1:47" ht="15" x14ac:dyDescent="0.25">
      <c r="A176" t="s">
        <v>1677</v>
      </c>
      <c r="B176" t="s">
        <v>701</v>
      </c>
      <c r="C176" t="s">
        <v>288</v>
      </c>
      <c r="D176" t="s">
        <v>947</v>
      </c>
      <c r="E176">
        <v>96.019000000000005</v>
      </c>
      <c r="F176" t="s">
        <v>1088</v>
      </c>
      <c r="G176" s="129">
        <v>-4996961</v>
      </c>
      <c r="H176">
        <v>0.457184180578248</v>
      </c>
      <c r="I176">
        <v>-4873999</v>
      </c>
      <c r="J176">
        <v>0</v>
      </c>
      <c r="K176">
        <v>0.65502141856698703</v>
      </c>
      <c r="L176" s="130">
        <v>270509.75939999998</v>
      </c>
      <c r="M176" s="129">
        <v>43997</v>
      </c>
      <c r="N176">
        <v>5</v>
      </c>
      <c r="O176">
        <v>3.2351350000000001</v>
      </c>
      <c r="P176">
        <v>15.17</v>
      </c>
      <c r="Q176">
        <v>197.369958</v>
      </c>
      <c r="R176">
        <v>16468.900000000001</v>
      </c>
      <c r="S176">
        <v>494.040527</v>
      </c>
      <c r="T176">
        <v>577.62464543930605</v>
      </c>
      <c r="U176">
        <v>0.33710358947941099</v>
      </c>
      <c r="V176">
        <v>0.13764319379409901</v>
      </c>
      <c r="W176">
        <v>4.0482508836770003E-3</v>
      </c>
      <c r="X176">
        <v>14085.8</v>
      </c>
      <c r="Y176">
        <v>34.049999999999997</v>
      </c>
      <c r="Z176">
        <v>64996.430543318696</v>
      </c>
      <c r="AA176">
        <v>15.4054054054054</v>
      </c>
      <c r="AB176">
        <v>14.509266578560901</v>
      </c>
      <c r="AC176">
        <v>6</v>
      </c>
      <c r="AD176">
        <v>82.3400878333333</v>
      </c>
      <c r="AE176">
        <v>0.43259999999999998</v>
      </c>
      <c r="AF176">
        <v>0.107949151348572</v>
      </c>
      <c r="AG176">
        <v>0.20127002770740701</v>
      </c>
      <c r="AH176">
        <v>0.32003481931164202</v>
      </c>
      <c r="AI176">
        <v>210.509045951204</v>
      </c>
      <c r="AJ176">
        <v>8.7064275961538495</v>
      </c>
      <c r="AK176">
        <v>2.0211634615384599</v>
      </c>
      <c r="AL176">
        <v>4.3881929807692304</v>
      </c>
      <c r="AM176">
        <v>0</v>
      </c>
      <c r="AN176" s="129">
        <v>0.615597221135185</v>
      </c>
      <c r="AO176">
        <v>56</v>
      </c>
      <c r="AP176">
        <v>4.5685279187817299E-2</v>
      </c>
      <c r="AQ176">
        <v>3.2</v>
      </c>
      <c r="AR176">
        <v>5.4761683036644202</v>
      </c>
      <c r="AS176">
        <v>-74901.94</v>
      </c>
      <c r="AT176">
        <v>0.57525645057050201</v>
      </c>
      <c r="AU176">
        <v>8136289.75</v>
      </c>
    </row>
    <row r="177" spans="1:47" ht="15" x14ac:dyDescent="0.25">
      <c r="A177" t="s">
        <v>1678</v>
      </c>
      <c r="B177" t="s">
        <v>707</v>
      </c>
      <c r="C177" t="s">
        <v>99</v>
      </c>
      <c r="D177" t="s">
        <v>946</v>
      </c>
      <c r="E177">
        <v>84.995000000000005</v>
      </c>
      <c r="F177" t="s">
        <v>1139</v>
      </c>
      <c r="G177" s="129">
        <v>-6072292</v>
      </c>
      <c r="H177">
        <v>0.16619157769888501</v>
      </c>
      <c r="I177">
        <v>-6504234</v>
      </c>
      <c r="J177">
        <v>0</v>
      </c>
      <c r="K177">
        <v>0.68794762342194904</v>
      </c>
      <c r="L177" s="130">
        <v>287423.69640000002</v>
      </c>
      <c r="M177" s="129">
        <v>39204.5</v>
      </c>
      <c r="N177">
        <v>97</v>
      </c>
      <c r="O177">
        <v>44.014395999999998</v>
      </c>
      <c r="P177">
        <v>32.401879999999998</v>
      </c>
      <c r="Q177">
        <v>-48.637937000000001</v>
      </c>
      <c r="R177">
        <v>16305.3</v>
      </c>
      <c r="S177">
        <v>1201.6922159999999</v>
      </c>
      <c r="T177">
        <v>1512.11339339707</v>
      </c>
      <c r="U177">
        <v>0.46881020489193198</v>
      </c>
      <c r="V177">
        <v>0.15641310353632201</v>
      </c>
      <c r="W177">
        <v>2.4770127994238398E-3</v>
      </c>
      <c r="X177">
        <v>12958</v>
      </c>
      <c r="Y177">
        <v>100.5</v>
      </c>
      <c r="Z177">
        <v>60609.423880597002</v>
      </c>
      <c r="AA177">
        <v>13.0091743119266</v>
      </c>
      <c r="AB177">
        <v>11.9571364776119</v>
      </c>
      <c r="AC177">
        <v>14</v>
      </c>
      <c r="AD177">
        <v>85.8351582857143</v>
      </c>
      <c r="AE177">
        <v>0.42870000000000003</v>
      </c>
      <c r="AF177">
        <v>0.164616032657697</v>
      </c>
      <c r="AG177">
        <v>0.16745875346518699</v>
      </c>
      <c r="AH177">
        <v>0.33737187129236601</v>
      </c>
      <c r="AI177">
        <v>250.83294706138</v>
      </c>
      <c r="AJ177">
        <v>5.5972494227400604</v>
      </c>
      <c r="AK177">
        <v>0.96033557380964996</v>
      </c>
      <c r="AL177">
        <v>3.2461863355273599</v>
      </c>
      <c r="AM177">
        <v>3.5</v>
      </c>
      <c r="AN177" s="129">
        <v>1.07777116362277</v>
      </c>
      <c r="AO177">
        <v>65</v>
      </c>
      <c r="AP177">
        <v>2.2528160200250301E-2</v>
      </c>
      <c r="AQ177">
        <v>11.85</v>
      </c>
      <c r="AR177">
        <v>4.6766473500505796</v>
      </c>
      <c r="AS177">
        <v>-17389.6699999999</v>
      </c>
      <c r="AT177">
        <v>0.46568589166188901</v>
      </c>
      <c r="AU177">
        <v>19593939.809999999</v>
      </c>
    </row>
    <row r="178" spans="1:47" ht="15" x14ac:dyDescent="0.25">
      <c r="A178" t="s">
        <v>1679</v>
      </c>
      <c r="B178" t="s">
        <v>357</v>
      </c>
      <c r="C178" t="s">
        <v>268</v>
      </c>
      <c r="D178" t="s">
        <v>946</v>
      </c>
      <c r="E178">
        <v>69.801000000000002</v>
      </c>
      <c r="F178" t="s">
        <v>1140</v>
      </c>
      <c r="G178" s="129">
        <v>-86498</v>
      </c>
      <c r="H178">
        <v>0.62292689363181697</v>
      </c>
      <c r="I178">
        <v>-215096</v>
      </c>
      <c r="J178">
        <v>0</v>
      </c>
      <c r="K178">
        <v>0.61564947132701597</v>
      </c>
      <c r="L178" s="130">
        <v>208270.34880000001</v>
      </c>
      <c r="M178" s="129">
        <v>37683.5</v>
      </c>
      <c r="N178">
        <v>7</v>
      </c>
      <c r="O178">
        <v>13.782503999999999</v>
      </c>
      <c r="P178">
        <v>7</v>
      </c>
      <c r="Q178">
        <v>217.76716999999999</v>
      </c>
      <c r="R178">
        <v>16241.2</v>
      </c>
      <c r="S178">
        <v>511.57387799999998</v>
      </c>
      <c r="T178">
        <v>673.02430827238504</v>
      </c>
      <c r="U178">
        <v>0.99272397759136599</v>
      </c>
      <c r="V178">
        <v>0.12188239994537001</v>
      </c>
      <c r="W178">
        <v>5.72669877409182E-2</v>
      </c>
      <c r="X178">
        <v>12345.1</v>
      </c>
      <c r="Y178">
        <v>41.95</v>
      </c>
      <c r="Z178">
        <v>65668.407628128698</v>
      </c>
      <c r="AA178">
        <v>11.7727272727273</v>
      </c>
      <c r="AB178">
        <v>12.1948481048868</v>
      </c>
      <c r="AC178">
        <v>6</v>
      </c>
      <c r="AD178">
        <v>85.262313000000006</v>
      </c>
      <c r="AE178">
        <v>0.245</v>
      </c>
      <c r="AF178">
        <v>0.102429756977655</v>
      </c>
      <c r="AG178">
        <v>0.187169935013277</v>
      </c>
      <c r="AH178">
        <v>0.29363156791443201</v>
      </c>
      <c r="AI178">
        <v>161.58760944396801</v>
      </c>
      <c r="AJ178">
        <v>9.3795409126100804</v>
      </c>
      <c r="AK178">
        <v>1.5764926691183601</v>
      </c>
      <c r="AL178">
        <v>6.0635842688473804</v>
      </c>
      <c r="AM178">
        <v>0.5</v>
      </c>
      <c r="AN178" s="129"/>
      <c r="AO178">
        <v>2</v>
      </c>
      <c r="AP178">
        <v>0.02</v>
      </c>
      <c r="AQ178">
        <v>1.5</v>
      </c>
      <c r="AR178" t="s">
        <v>943</v>
      </c>
      <c r="AS178" t="s">
        <v>943</v>
      </c>
      <c r="AT178" t="s">
        <v>943</v>
      </c>
      <c r="AU178">
        <v>8308577.9800000004</v>
      </c>
    </row>
    <row r="179" spans="1:47" ht="15" x14ac:dyDescent="0.25">
      <c r="A179" t="s">
        <v>1680</v>
      </c>
      <c r="B179" t="s">
        <v>176</v>
      </c>
      <c r="C179" t="s">
        <v>108</v>
      </c>
      <c r="D179" t="s">
        <v>949</v>
      </c>
      <c r="E179">
        <v>94.662000000000006</v>
      </c>
      <c r="F179" t="s">
        <v>1141</v>
      </c>
      <c r="G179" s="129">
        <v>-13981137</v>
      </c>
      <c r="H179">
        <v>0.32541655391876401</v>
      </c>
      <c r="I179">
        <v>-13981137</v>
      </c>
      <c r="J179">
        <v>0</v>
      </c>
      <c r="K179">
        <v>0.71060866533313305</v>
      </c>
      <c r="L179" s="130">
        <v>326671.54489999998</v>
      </c>
      <c r="M179" s="129">
        <v>51153</v>
      </c>
      <c r="N179">
        <v>33</v>
      </c>
      <c r="O179">
        <v>24.829792999999999</v>
      </c>
      <c r="P179">
        <v>521.76529400000004</v>
      </c>
      <c r="Q179">
        <v>-7.4606859999999999</v>
      </c>
      <c r="R179">
        <v>18814.599999999999</v>
      </c>
      <c r="S179">
        <v>1389.517433</v>
      </c>
      <c r="T179">
        <v>1789.5778868595</v>
      </c>
      <c r="U179">
        <v>0.29189586425289599</v>
      </c>
      <c r="V179">
        <v>0.18617625720713099</v>
      </c>
      <c r="W179">
        <v>3.5184014132480498E-2</v>
      </c>
      <c r="X179">
        <v>14608.6</v>
      </c>
      <c r="Y179">
        <v>113.01</v>
      </c>
      <c r="Z179">
        <v>82592.214671267997</v>
      </c>
      <c r="AA179">
        <v>13.959677419354801</v>
      </c>
      <c r="AB179">
        <v>12.295526351650301</v>
      </c>
      <c r="AC179">
        <v>12.33</v>
      </c>
      <c r="AD179">
        <v>112.694033495539</v>
      </c>
      <c r="AE179">
        <v>0.22589999999999999</v>
      </c>
      <c r="AF179">
        <v>0.11471762531101901</v>
      </c>
      <c r="AG179">
        <v>0.13804598761148201</v>
      </c>
      <c r="AH179">
        <v>0.256944680819851</v>
      </c>
      <c r="AI179">
        <v>233.555903864648</v>
      </c>
      <c r="AJ179">
        <v>8.1341087110590706</v>
      </c>
      <c r="AK179">
        <v>1.6998233445290101</v>
      </c>
      <c r="AL179">
        <v>3.57899396049672</v>
      </c>
      <c r="AM179">
        <v>2.15</v>
      </c>
      <c r="AN179" s="129">
        <v>0.82028304961052301</v>
      </c>
      <c r="AO179">
        <v>4</v>
      </c>
      <c r="AP179">
        <v>0.29088050314465402</v>
      </c>
      <c r="AQ179">
        <v>143.5</v>
      </c>
      <c r="AR179">
        <v>5.0373880259813602</v>
      </c>
      <c r="AS179">
        <v>-6152.91999999993</v>
      </c>
      <c r="AT179">
        <v>0.335040376887768</v>
      </c>
      <c r="AU179">
        <v>26143256.91</v>
      </c>
    </row>
    <row r="180" spans="1:47" ht="15" x14ac:dyDescent="0.25">
      <c r="A180" t="s">
        <v>1681</v>
      </c>
      <c r="B180" t="s">
        <v>496</v>
      </c>
      <c r="C180" t="s">
        <v>391</v>
      </c>
      <c r="D180" t="s">
        <v>947</v>
      </c>
      <c r="E180">
        <v>81.227999999999994</v>
      </c>
      <c r="F180" t="s">
        <v>1142</v>
      </c>
      <c r="G180" s="129">
        <v>-699932</v>
      </c>
      <c r="H180">
        <v>0.31436424759878301</v>
      </c>
      <c r="I180">
        <v>-628932</v>
      </c>
      <c r="J180">
        <v>1.3257169159515999E-3</v>
      </c>
      <c r="K180">
        <v>0.80056977430847698</v>
      </c>
      <c r="L180" s="130">
        <v>222094.39079999999</v>
      </c>
      <c r="M180" s="129">
        <v>38610</v>
      </c>
      <c r="N180">
        <v>5</v>
      </c>
      <c r="O180">
        <v>5.3826140000000002</v>
      </c>
      <c r="P180">
        <v>1.75</v>
      </c>
      <c r="Q180">
        <v>-49.959372000000002</v>
      </c>
      <c r="R180">
        <v>22252.1</v>
      </c>
      <c r="S180">
        <v>329.59402999999998</v>
      </c>
      <c r="T180">
        <v>450.91393124144003</v>
      </c>
      <c r="U180">
        <v>0.52665973652496101</v>
      </c>
      <c r="V180">
        <v>0.20359986192711099</v>
      </c>
      <c r="W180">
        <v>4.0246654346257398E-2</v>
      </c>
      <c r="X180">
        <v>16265.1</v>
      </c>
      <c r="Y180">
        <v>32.119999999999997</v>
      </c>
      <c r="Z180">
        <v>68379.498443337507</v>
      </c>
      <c r="AA180">
        <v>12.289473684210501</v>
      </c>
      <c r="AB180">
        <v>10.2613334371108</v>
      </c>
      <c r="AC180">
        <v>8.15</v>
      </c>
      <c r="AD180">
        <v>40.440985276073597</v>
      </c>
      <c r="AE180">
        <v>0.3024</v>
      </c>
      <c r="AF180">
        <v>0.11504198942909399</v>
      </c>
      <c r="AG180">
        <v>0.19211097960951501</v>
      </c>
      <c r="AH180">
        <v>0.310068311751796</v>
      </c>
      <c r="AI180">
        <v>312.262937529542</v>
      </c>
      <c r="AJ180">
        <v>5.7368930237077302</v>
      </c>
      <c r="AK180">
        <v>1.0199883404586101</v>
      </c>
      <c r="AL180">
        <v>2.9450657792460202</v>
      </c>
      <c r="AM180">
        <v>1.6</v>
      </c>
      <c r="AN180" s="129">
        <v>0.92115085932905905</v>
      </c>
      <c r="AO180">
        <v>56</v>
      </c>
      <c r="AP180">
        <v>0</v>
      </c>
      <c r="AQ180">
        <v>3.41</v>
      </c>
      <c r="AR180">
        <v>4.8647084830665399</v>
      </c>
      <c r="AS180">
        <v>-35678.93</v>
      </c>
      <c r="AT180">
        <v>0.55197534305393103</v>
      </c>
      <c r="AU180">
        <v>7334166.6900000004</v>
      </c>
    </row>
    <row r="181" spans="1:47" ht="15" x14ac:dyDescent="0.25">
      <c r="A181" t="s">
        <v>1682</v>
      </c>
      <c r="B181" t="s">
        <v>418</v>
      </c>
      <c r="C181" t="s">
        <v>359</v>
      </c>
      <c r="D181" t="s">
        <v>946</v>
      </c>
      <c r="E181">
        <v>85.924000000000007</v>
      </c>
      <c r="F181" t="s">
        <v>1143</v>
      </c>
      <c r="G181" s="129">
        <v>-344872</v>
      </c>
      <c r="H181">
        <v>0.27132164701804801</v>
      </c>
      <c r="I181">
        <v>-398223</v>
      </c>
      <c r="J181">
        <v>0</v>
      </c>
      <c r="K181">
        <v>0.74564781974947403</v>
      </c>
      <c r="L181" s="130">
        <v>196521.13699999999</v>
      </c>
      <c r="M181" s="129">
        <v>46714.5</v>
      </c>
      <c r="N181">
        <v>78</v>
      </c>
      <c r="O181">
        <v>21.244304</v>
      </c>
      <c r="P181">
        <v>36.49</v>
      </c>
      <c r="Q181">
        <v>107.04401</v>
      </c>
      <c r="R181">
        <v>16206</v>
      </c>
      <c r="S181">
        <v>688.88525400000003</v>
      </c>
      <c r="T181">
        <v>784.55473897350601</v>
      </c>
      <c r="U181">
        <v>0.50393455366370798</v>
      </c>
      <c r="V181">
        <v>9.9491398026063702E-2</v>
      </c>
      <c r="W181">
        <v>3.0689174833171901E-3</v>
      </c>
      <c r="X181">
        <v>14229.8</v>
      </c>
      <c r="Y181">
        <v>52.1</v>
      </c>
      <c r="Z181">
        <v>59912.216506717901</v>
      </c>
      <c r="AA181">
        <v>13.090909090909101</v>
      </c>
      <c r="AB181">
        <v>13.2223657197697</v>
      </c>
      <c r="AC181">
        <v>7</v>
      </c>
      <c r="AD181">
        <v>98.412179142857099</v>
      </c>
      <c r="AE181">
        <v>0.37130000000000002</v>
      </c>
      <c r="AF181">
        <v>0.10220886952995099</v>
      </c>
      <c r="AG181">
        <v>0.204624776047485</v>
      </c>
      <c r="AH181">
        <v>0.30972561832790202</v>
      </c>
      <c r="AI181">
        <v>234.17252592258299</v>
      </c>
      <c r="AJ181">
        <v>9.5850749451394108</v>
      </c>
      <c r="AK181">
        <v>1.7023728288225699</v>
      </c>
      <c r="AL181">
        <v>2.9488197225356099</v>
      </c>
      <c r="AM181">
        <v>3.5</v>
      </c>
      <c r="AN181" s="129">
        <v>1.02173206360747</v>
      </c>
      <c r="AO181">
        <v>57</v>
      </c>
      <c r="AP181">
        <v>4.3689320388349502E-2</v>
      </c>
      <c r="AQ181">
        <v>6.89</v>
      </c>
      <c r="AR181">
        <v>5.47235913532122</v>
      </c>
      <c r="AS181">
        <v>-97178.97</v>
      </c>
      <c r="AT181">
        <v>0.47423637325301798</v>
      </c>
      <c r="AU181">
        <v>11164064.82</v>
      </c>
    </row>
    <row r="182" spans="1:47" ht="15" x14ac:dyDescent="0.25">
      <c r="A182" t="s">
        <v>1683</v>
      </c>
      <c r="B182" t="s">
        <v>408</v>
      </c>
      <c r="C182" t="s">
        <v>105</v>
      </c>
      <c r="D182" t="s">
        <v>945</v>
      </c>
      <c r="E182">
        <v>73.619</v>
      </c>
      <c r="F182" t="s">
        <v>1144</v>
      </c>
      <c r="G182" s="129">
        <v>-630796</v>
      </c>
      <c r="H182">
        <v>0.38729803217181802</v>
      </c>
      <c r="I182">
        <v>151618</v>
      </c>
      <c r="J182">
        <v>1.4280989030334401E-2</v>
      </c>
      <c r="K182">
        <v>0.87091223167229603</v>
      </c>
      <c r="L182" s="130">
        <v>241710.74679999999</v>
      </c>
      <c r="M182" s="129">
        <v>35762</v>
      </c>
      <c r="N182">
        <v>107</v>
      </c>
      <c r="O182">
        <v>42.177278000000001</v>
      </c>
      <c r="P182">
        <v>1</v>
      </c>
      <c r="Q182">
        <v>-102.54806000000001</v>
      </c>
      <c r="R182">
        <v>20884.2</v>
      </c>
      <c r="S182">
        <v>793.30389000000002</v>
      </c>
      <c r="T182">
        <v>1104.86681260874</v>
      </c>
      <c r="U182">
        <v>1</v>
      </c>
      <c r="V182">
        <v>0.21939904139383501</v>
      </c>
      <c r="W182">
        <v>3.1088704229094398E-3</v>
      </c>
      <c r="X182">
        <v>14995.1</v>
      </c>
      <c r="Y182">
        <v>76.239999999999995</v>
      </c>
      <c r="Z182">
        <v>50241.993704092303</v>
      </c>
      <c r="AA182">
        <v>11.1827956989247</v>
      </c>
      <c r="AB182">
        <v>10.405350078698801</v>
      </c>
      <c r="AC182">
        <v>14.51</v>
      </c>
      <c r="AD182">
        <v>54.672907649896601</v>
      </c>
      <c r="AE182">
        <v>0.1837</v>
      </c>
      <c r="AF182">
        <v>0.10781358360924299</v>
      </c>
      <c r="AG182">
        <v>0.242819371213674</v>
      </c>
      <c r="AH182">
        <v>0.35178419621074902</v>
      </c>
      <c r="AI182">
        <v>317.88574741515498</v>
      </c>
      <c r="AJ182">
        <v>5.4864685145531</v>
      </c>
      <c r="AK182">
        <v>0.96218827821397401</v>
      </c>
      <c r="AL182">
        <v>3.29932690935046</v>
      </c>
      <c r="AM182">
        <v>3.5</v>
      </c>
      <c r="AN182" s="129">
        <v>1.1638460818079099</v>
      </c>
      <c r="AO182">
        <v>207</v>
      </c>
      <c r="AP182">
        <v>0</v>
      </c>
      <c r="AQ182">
        <v>2.86</v>
      </c>
      <c r="AR182">
        <v>5.17224645824506</v>
      </c>
      <c r="AS182">
        <v>-399834.25</v>
      </c>
      <c r="AT182">
        <v>0.57421598900489201</v>
      </c>
      <c r="AU182">
        <v>16567554.369999999</v>
      </c>
    </row>
    <row r="183" spans="1:47" ht="15" x14ac:dyDescent="0.25">
      <c r="A183" t="s">
        <v>1684</v>
      </c>
      <c r="B183" t="s">
        <v>441</v>
      </c>
      <c r="C183" t="s">
        <v>374</v>
      </c>
      <c r="D183" t="s">
        <v>947</v>
      </c>
      <c r="E183">
        <v>85.311000000000007</v>
      </c>
      <c r="F183" t="s">
        <v>1145</v>
      </c>
      <c r="G183" s="129">
        <v>-2218159</v>
      </c>
      <c r="H183">
        <v>0.35482189845802498</v>
      </c>
      <c r="I183">
        <v>-2268159</v>
      </c>
      <c r="J183">
        <v>0</v>
      </c>
      <c r="K183">
        <v>0.62331142316059596</v>
      </c>
      <c r="L183" s="130">
        <v>154027.24739999999</v>
      </c>
      <c r="M183" s="129">
        <v>39580</v>
      </c>
      <c r="N183">
        <v>73</v>
      </c>
      <c r="O183">
        <v>22.352703999999999</v>
      </c>
      <c r="P183">
        <v>9</v>
      </c>
      <c r="Q183">
        <v>-21.241367</v>
      </c>
      <c r="R183">
        <v>17081.599999999999</v>
      </c>
      <c r="S183">
        <v>626.25919799999997</v>
      </c>
      <c r="T183">
        <v>863.498025393067</v>
      </c>
      <c r="U183">
        <v>0.99999069075549096</v>
      </c>
      <c r="V183">
        <v>0.22896570534681401</v>
      </c>
      <c r="W183">
        <v>0</v>
      </c>
      <c r="X183">
        <v>12388.6</v>
      </c>
      <c r="Y183">
        <v>54.68</v>
      </c>
      <c r="Z183">
        <v>63865.127834674502</v>
      </c>
      <c r="AA183">
        <v>14.365079365079399</v>
      </c>
      <c r="AB183">
        <v>11.4531674835406</v>
      </c>
      <c r="AC183">
        <v>10.5</v>
      </c>
      <c r="AD183">
        <v>59.643733142857101</v>
      </c>
      <c r="AE183">
        <v>0.60099999999999998</v>
      </c>
      <c r="AF183">
        <v>0.124120580603961</v>
      </c>
      <c r="AG183">
        <v>0.14472341698567001</v>
      </c>
      <c r="AH183">
        <v>0.277914718435053</v>
      </c>
      <c r="AI183">
        <v>344.36061089197801</v>
      </c>
      <c r="AJ183">
        <v>5.7799087911935096</v>
      </c>
      <c r="AK183">
        <v>1.76034675112098</v>
      </c>
      <c r="AL183">
        <v>0.15170324447391501</v>
      </c>
      <c r="AM183">
        <v>0.5</v>
      </c>
      <c r="AN183" s="129">
        <v>1.1937058284490401</v>
      </c>
      <c r="AO183">
        <v>64</v>
      </c>
      <c r="AP183">
        <v>0</v>
      </c>
      <c r="AQ183">
        <v>4.09</v>
      </c>
      <c r="AR183">
        <v>4.3848310047341803</v>
      </c>
      <c r="AS183">
        <v>-57627.869999999901</v>
      </c>
      <c r="AT183">
        <v>0.65377615952130597</v>
      </c>
      <c r="AU183">
        <v>10697499.550000001</v>
      </c>
    </row>
    <row r="184" spans="1:47" ht="15" x14ac:dyDescent="0.25">
      <c r="A184" t="s">
        <v>1685</v>
      </c>
      <c r="B184" t="s">
        <v>653</v>
      </c>
      <c r="C184" t="s">
        <v>209</v>
      </c>
      <c r="D184" t="s">
        <v>945</v>
      </c>
      <c r="E184">
        <v>89.28</v>
      </c>
      <c r="F184" t="s">
        <v>1146</v>
      </c>
      <c r="G184" s="129">
        <v>-1901253</v>
      </c>
      <c r="H184">
        <v>0.32268274919207002</v>
      </c>
      <c r="I184">
        <v>-2133799</v>
      </c>
      <c r="J184">
        <v>0</v>
      </c>
      <c r="K184">
        <v>0.74286822212411896</v>
      </c>
      <c r="L184" s="130">
        <v>276117.9276</v>
      </c>
      <c r="M184" s="129">
        <v>44877</v>
      </c>
      <c r="N184">
        <v>102</v>
      </c>
      <c r="O184">
        <v>92.866496999999995</v>
      </c>
      <c r="P184">
        <v>143.147143</v>
      </c>
      <c r="Q184">
        <v>56.682054000000001</v>
      </c>
      <c r="R184">
        <v>13616</v>
      </c>
      <c r="S184">
        <v>1917.5111010000001</v>
      </c>
      <c r="T184">
        <v>2362.08736120598</v>
      </c>
      <c r="U184">
        <v>0.40465240988453599</v>
      </c>
      <c r="V184">
        <v>0.14752340356855101</v>
      </c>
      <c r="W184">
        <v>3.4789473690770602E-2</v>
      </c>
      <c r="X184">
        <v>11053.3</v>
      </c>
      <c r="Y184">
        <v>121.86</v>
      </c>
      <c r="Z184">
        <v>69319.348432627594</v>
      </c>
      <c r="AA184">
        <v>14.3414634146341</v>
      </c>
      <c r="AB184">
        <v>15.7353610782866</v>
      </c>
      <c r="AC184">
        <v>14</v>
      </c>
      <c r="AD184">
        <v>136.96507864285701</v>
      </c>
      <c r="AE184">
        <v>0.44019999999999998</v>
      </c>
      <c r="AF184">
        <v>0.110502261862149</v>
      </c>
      <c r="AG184">
        <v>0.17868370056312499</v>
      </c>
      <c r="AH184">
        <v>0.29410052359021799</v>
      </c>
      <c r="AI184">
        <v>158.35110411702399</v>
      </c>
      <c r="AJ184">
        <v>10.5517391977342</v>
      </c>
      <c r="AK184">
        <v>1.08405569094981</v>
      </c>
      <c r="AL184">
        <v>4.68387511526808</v>
      </c>
      <c r="AM184">
        <v>1</v>
      </c>
      <c r="AN184" s="129">
        <v>1.0723030995328</v>
      </c>
      <c r="AO184">
        <v>46</v>
      </c>
      <c r="AP184">
        <v>1.9653179190751401E-2</v>
      </c>
      <c r="AQ184">
        <v>17.39</v>
      </c>
      <c r="AR184">
        <v>4.4922941827697302</v>
      </c>
      <c r="AS184">
        <v>-14766.5800000001</v>
      </c>
      <c r="AT184">
        <v>0.45550366455653402</v>
      </c>
      <c r="AU184">
        <v>26108801.09</v>
      </c>
    </row>
    <row r="185" spans="1:47" ht="15" x14ac:dyDescent="0.25">
      <c r="A185" t="s">
        <v>1686</v>
      </c>
      <c r="B185" t="s">
        <v>177</v>
      </c>
      <c r="C185" t="s">
        <v>178</v>
      </c>
      <c r="D185" t="s">
        <v>945</v>
      </c>
      <c r="E185">
        <v>86.962999999999994</v>
      </c>
      <c r="F185" t="s">
        <v>1147</v>
      </c>
      <c r="G185" s="129">
        <v>-5157157</v>
      </c>
      <c r="H185">
        <v>0.102276677898972</v>
      </c>
      <c r="I185">
        <v>-5686952</v>
      </c>
      <c r="J185">
        <v>0</v>
      </c>
      <c r="K185">
        <v>0.94662744852010605</v>
      </c>
      <c r="L185" s="130">
        <v>219763.29629999999</v>
      </c>
      <c r="M185" s="129">
        <v>39933.5</v>
      </c>
      <c r="N185">
        <v>220</v>
      </c>
      <c r="O185">
        <v>235.14010200000001</v>
      </c>
      <c r="P185">
        <v>340.607979</v>
      </c>
      <c r="Q185">
        <v>-270.69325900000001</v>
      </c>
      <c r="R185">
        <v>14739.7</v>
      </c>
      <c r="S185">
        <v>5222.1877020000002</v>
      </c>
      <c r="T185">
        <v>6758.9767614189896</v>
      </c>
      <c r="U185">
        <v>0.48604330959377701</v>
      </c>
      <c r="V185">
        <v>0.175539488679988</v>
      </c>
      <c r="W185">
        <v>4.61359613534627E-2</v>
      </c>
      <c r="X185">
        <v>11388.3</v>
      </c>
      <c r="Y185">
        <v>304.64999999999998</v>
      </c>
      <c r="Z185">
        <v>69985.901362218996</v>
      </c>
      <c r="AA185">
        <v>13.122977346278301</v>
      </c>
      <c r="AB185">
        <v>17.141597577548001</v>
      </c>
      <c r="AC185">
        <v>33.5</v>
      </c>
      <c r="AD185">
        <v>155.88620005970199</v>
      </c>
      <c r="AE185">
        <v>0.27179999999999999</v>
      </c>
      <c r="AF185">
        <v>0.10473061555971799</v>
      </c>
      <c r="AG185">
        <v>0.19292263251948799</v>
      </c>
      <c r="AH185">
        <v>0.30347060508649298</v>
      </c>
      <c r="AI185">
        <v>153.10996954279901</v>
      </c>
      <c r="AJ185">
        <v>7.7400800681367103</v>
      </c>
      <c r="AK185">
        <v>1.5956819986767901</v>
      </c>
      <c r="AL185">
        <v>3.62764172948176</v>
      </c>
      <c r="AM185">
        <v>2.5</v>
      </c>
      <c r="AN185" s="129">
        <v>1.2761889675798901</v>
      </c>
      <c r="AO185">
        <v>32</v>
      </c>
      <c r="AP185">
        <v>7.7850326469110998E-2</v>
      </c>
      <c r="AQ185">
        <v>58.56</v>
      </c>
      <c r="AR185">
        <v>4.77796870264027</v>
      </c>
      <c r="AS185">
        <v>-345857.92</v>
      </c>
      <c r="AT185">
        <v>0.38961640525114899</v>
      </c>
      <c r="AU185">
        <v>76973392.900000006</v>
      </c>
    </row>
    <row r="186" spans="1:47" ht="15" x14ac:dyDescent="0.25">
      <c r="A186" t="s">
        <v>1687</v>
      </c>
      <c r="B186" t="s">
        <v>511</v>
      </c>
      <c r="C186" t="s">
        <v>144</v>
      </c>
      <c r="D186" t="s">
        <v>946</v>
      </c>
      <c r="E186">
        <v>68.989000000000004</v>
      </c>
      <c r="F186" t="s">
        <v>1148</v>
      </c>
      <c r="G186" s="129">
        <v>-3969667</v>
      </c>
      <c r="H186">
        <v>0.46443819258389002</v>
      </c>
      <c r="I186">
        <v>-3970132</v>
      </c>
      <c r="J186">
        <v>5.4668579212544602E-3</v>
      </c>
      <c r="K186">
        <v>0.68498038886506696</v>
      </c>
      <c r="L186" s="130">
        <v>234411.28890000001</v>
      </c>
      <c r="M186" s="129">
        <v>46355</v>
      </c>
      <c r="N186">
        <v>66</v>
      </c>
      <c r="O186">
        <v>57.719856999999998</v>
      </c>
      <c r="P186">
        <v>243.44143800000001</v>
      </c>
      <c r="Q186">
        <v>-65.490547000000007</v>
      </c>
      <c r="R186">
        <v>18378</v>
      </c>
      <c r="S186">
        <v>1135.466169</v>
      </c>
      <c r="T186">
        <v>1672.6917316904501</v>
      </c>
      <c r="U186">
        <v>1</v>
      </c>
      <c r="V186">
        <v>0.191223329173447</v>
      </c>
      <c r="W186">
        <v>8.5008164606972095E-2</v>
      </c>
      <c r="X186">
        <v>12475.5</v>
      </c>
      <c r="Y186">
        <v>86.28</v>
      </c>
      <c r="Z186">
        <v>74351.494900324498</v>
      </c>
      <c r="AA186">
        <v>13</v>
      </c>
      <c r="AB186">
        <v>13.160247670375499</v>
      </c>
      <c r="AC186">
        <v>14.07</v>
      </c>
      <c r="AD186">
        <v>80.701220255863504</v>
      </c>
      <c r="AE186">
        <v>0.29480000000000001</v>
      </c>
      <c r="AF186">
        <v>0.127624520021104</v>
      </c>
      <c r="AG186">
        <v>0.100662184653123</v>
      </c>
      <c r="AH186">
        <v>0.23044924384787899</v>
      </c>
      <c r="AI186">
        <v>252.64865465137399</v>
      </c>
      <c r="AJ186">
        <v>6.9210699819432904</v>
      </c>
      <c r="AK186">
        <v>1.49161921261599</v>
      </c>
      <c r="AL186">
        <v>2.7339108458765899</v>
      </c>
      <c r="AM186">
        <v>2</v>
      </c>
      <c r="AN186" s="129">
        <v>0.58296359535214104</v>
      </c>
      <c r="AO186">
        <v>4</v>
      </c>
      <c r="AP186">
        <v>0.11111111111111099</v>
      </c>
      <c r="AQ186">
        <v>103.75</v>
      </c>
      <c r="AR186" t="s">
        <v>943</v>
      </c>
      <c r="AS186" t="s">
        <v>943</v>
      </c>
      <c r="AT186" t="s">
        <v>943</v>
      </c>
      <c r="AU186">
        <v>20867616.129999999</v>
      </c>
    </row>
    <row r="187" spans="1:47" ht="15" x14ac:dyDescent="0.25">
      <c r="A187" t="s">
        <v>1688</v>
      </c>
      <c r="B187" t="s">
        <v>573</v>
      </c>
      <c r="C187" t="s">
        <v>172</v>
      </c>
      <c r="D187" t="s">
        <v>946</v>
      </c>
      <c r="E187">
        <v>91.944999999999993</v>
      </c>
      <c r="F187" t="s">
        <v>1149</v>
      </c>
      <c r="G187" s="129">
        <v>-8476355</v>
      </c>
      <c r="H187">
        <v>0.33241780927395198</v>
      </c>
      <c r="I187">
        <v>-8874741</v>
      </c>
      <c r="J187">
        <v>4.2983501158981498E-3</v>
      </c>
      <c r="K187">
        <v>0.73288033953043497</v>
      </c>
      <c r="L187" s="130">
        <v>272209.37670000002</v>
      </c>
      <c r="M187" s="129">
        <v>45122.5</v>
      </c>
      <c r="N187">
        <v>88</v>
      </c>
      <c r="O187">
        <v>36.582946999999997</v>
      </c>
      <c r="P187">
        <v>88.329999000000001</v>
      </c>
      <c r="Q187">
        <v>235.75129000000001</v>
      </c>
      <c r="R187">
        <v>14387.1</v>
      </c>
      <c r="S187">
        <v>1636.426193</v>
      </c>
      <c r="T187">
        <v>2015.53339172502</v>
      </c>
      <c r="U187">
        <v>0.39336485003329402</v>
      </c>
      <c r="V187">
        <v>0.15759305497745699</v>
      </c>
      <c r="W187">
        <v>0</v>
      </c>
      <c r="X187">
        <v>11681</v>
      </c>
      <c r="Y187">
        <v>102.56</v>
      </c>
      <c r="Z187">
        <v>64131.797386895501</v>
      </c>
      <c r="AA187">
        <v>15.3829787234043</v>
      </c>
      <c r="AB187">
        <v>15.9557936134945</v>
      </c>
      <c r="AC187">
        <v>12.35</v>
      </c>
      <c r="AD187">
        <v>132.50414518218599</v>
      </c>
      <c r="AE187">
        <v>0.3483</v>
      </c>
      <c r="AF187">
        <v>0.115218573135953</v>
      </c>
      <c r="AG187">
        <v>0.163635060782655</v>
      </c>
      <c r="AH187">
        <v>0.29186953016399397</v>
      </c>
      <c r="AI187">
        <v>173.34237328478201</v>
      </c>
      <c r="AJ187">
        <v>5.94945724136472</v>
      </c>
      <c r="AK187">
        <v>1.43940266937411</v>
      </c>
      <c r="AL187">
        <v>3.5312408429750901</v>
      </c>
      <c r="AM187">
        <v>1.9</v>
      </c>
      <c r="AN187" s="129">
        <v>1.20894763833856</v>
      </c>
      <c r="AO187">
        <v>89</v>
      </c>
      <c r="AP187">
        <v>3.0386740331491701E-2</v>
      </c>
      <c r="AQ187">
        <v>11.7</v>
      </c>
      <c r="AR187">
        <v>4.6443409072915802</v>
      </c>
      <c r="AS187">
        <v>-31788.139999999901</v>
      </c>
      <c r="AT187">
        <v>0.46636859092231497</v>
      </c>
      <c r="AU187">
        <v>23543448.530000001</v>
      </c>
    </row>
    <row r="188" spans="1:47" ht="15" x14ac:dyDescent="0.25">
      <c r="A188" t="s">
        <v>1689</v>
      </c>
      <c r="B188" t="s">
        <v>512</v>
      </c>
      <c r="C188" t="s">
        <v>144</v>
      </c>
      <c r="D188" t="s">
        <v>949</v>
      </c>
      <c r="E188">
        <v>101.517</v>
      </c>
      <c r="F188" t="s">
        <v>1150</v>
      </c>
      <c r="G188" s="129">
        <v>7887443</v>
      </c>
      <c r="H188">
        <v>0.2839355266593</v>
      </c>
      <c r="I188">
        <v>7982423</v>
      </c>
      <c r="J188">
        <v>4.3642872023377903E-3</v>
      </c>
      <c r="K188">
        <v>0.78184326893772305</v>
      </c>
      <c r="L188" s="130">
        <v>278576.48330000002</v>
      </c>
      <c r="M188" s="129">
        <v>64549</v>
      </c>
      <c r="N188">
        <v>218</v>
      </c>
      <c r="O188">
        <v>77.469812000000005</v>
      </c>
      <c r="P188">
        <v>1207.1420290000001</v>
      </c>
      <c r="Q188">
        <v>-92.307668000000007</v>
      </c>
      <c r="R188">
        <v>15056.3</v>
      </c>
      <c r="S188">
        <v>6705.5658460000004</v>
      </c>
      <c r="T188">
        <v>7932.4038142796799</v>
      </c>
      <c r="U188">
        <v>0.18804735408752901</v>
      </c>
      <c r="V188">
        <v>0.11328983853810901</v>
      </c>
      <c r="W188">
        <v>1.3636187027310301E-2</v>
      </c>
      <c r="X188">
        <v>12727.7</v>
      </c>
      <c r="Y188">
        <v>439.77</v>
      </c>
      <c r="Z188">
        <v>87607.478727516704</v>
      </c>
      <c r="AA188">
        <v>16.163265306122401</v>
      </c>
      <c r="AB188">
        <v>15.247892866725801</v>
      </c>
      <c r="AC188">
        <v>59.05</v>
      </c>
      <c r="AD188">
        <v>113.557423302286</v>
      </c>
      <c r="AE188" t="s">
        <v>943</v>
      </c>
      <c r="AF188">
        <v>0.121134904597229</v>
      </c>
      <c r="AG188">
        <v>0.13285216824225499</v>
      </c>
      <c r="AH188">
        <v>0.274904524550452</v>
      </c>
      <c r="AI188">
        <v>158.11894541792901</v>
      </c>
      <c r="AJ188">
        <v>7.1785530762244196</v>
      </c>
      <c r="AK188">
        <v>1.4567358435578599</v>
      </c>
      <c r="AL188">
        <v>3.5730406771060799</v>
      </c>
      <c r="AM188">
        <v>2</v>
      </c>
      <c r="AN188" s="129">
        <v>0.89171609220786696</v>
      </c>
      <c r="AO188">
        <v>33</v>
      </c>
      <c r="AP188">
        <v>9.3187850191683894E-2</v>
      </c>
      <c r="AQ188">
        <v>98.64</v>
      </c>
      <c r="AR188">
        <v>4.5377941594908302</v>
      </c>
      <c r="AS188">
        <v>429377.04</v>
      </c>
      <c r="AT188">
        <v>0.31911964283435601</v>
      </c>
      <c r="AU188">
        <v>100961337.72</v>
      </c>
    </row>
    <row r="189" spans="1:47" ht="15" x14ac:dyDescent="0.25">
      <c r="A189" t="s">
        <v>1690</v>
      </c>
      <c r="B189" t="s">
        <v>761</v>
      </c>
      <c r="C189" t="s">
        <v>118</v>
      </c>
      <c r="D189" t="s">
        <v>945</v>
      </c>
      <c r="E189">
        <v>90.99</v>
      </c>
      <c r="F189" t="s">
        <v>1151</v>
      </c>
      <c r="G189" s="129">
        <v>-4619172</v>
      </c>
      <c r="H189">
        <v>0.51899222769451603</v>
      </c>
      <c r="I189">
        <v>-4410673</v>
      </c>
      <c r="J189">
        <v>0</v>
      </c>
      <c r="K189">
        <v>0.73097829951932403</v>
      </c>
      <c r="L189" s="130">
        <v>302494.50890000002</v>
      </c>
      <c r="M189" s="129">
        <v>35629</v>
      </c>
      <c r="N189">
        <v>62</v>
      </c>
      <c r="O189">
        <v>13.976338</v>
      </c>
      <c r="P189">
        <v>9.36</v>
      </c>
      <c r="Q189">
        <v>90.580060000000003</v>
      </c>
      <c r="R189">
        <v>19251.7</v>
      </c>
      <c r="S189">
        <v>862.55658400000004</v>
      </c>
      <c r="T189">
        <v>1038.6459607264701</v>
      </c>
      <c r="U189">
        <v>0.50063634433981696</v>
      </c>
      <c r="V189">
        <v>0.17232783652370801</v>
      </c>
      <c r="W189">
        <v>0</v>
      </c>
      <c r="X189">
        <v>15987.8</v>
      </c>
      <c r="Y189">
        <v>71.02</v>
      </c>
      <c r="Z189">
        <v>62954.8141368629</v>
      </c>
      <c r="AA189">
        <v>16.876712328767098</v>
      </c>
      <c r="AB189">
        <v>12.1452630808223</v>
      </c>
      <c r="AC189">
        <v>11</v>
      </c>
      <c r="AD189">
        <v>78.414234909090894</v>
      </c>
      <c r="AE189">
        <v>0.32919999999999999</v>
      </c>
      <c r="AF189">
        <v>0.12628793708691599</v>
      </c>
      <c r="AG189">
        <v>0.23183558444744501</v>
      </c>
      <c r="AH189">
        <v>0.36248978198966197</v>
      </c>
      <c r="AI189">
        <v>221.96804656238101</v>
      </c>
      <c r="AJ189">
        <v>9.7581873498380904</v>
      </c>
      <c r="AK189">
        <v>1.6222616734566</v>
      </c>
      <c r="AL189">
        <v>6.4003726104669401</v>
      </c>
      <c r="AM189">
        <v>0</v>
      </c>
      <c r="AN189" s="129">
        <v>1.26492490887044</v>
      </c>
      <c r="AO189">
        <v>136</v>
      </c>
      <c r="AP189">
        <v>1.55555555555556E-2</v>
      </c>
      <c r="AQ189">
        <v>3.26</v>
      </c>
      <c r="AR189">
        <v>3.9801375782845798</v>
      </c>
      <c r="AS189">
        <v>-126898.04</v>
      </c>
      <c r="AT189">
        <v>0.64945175688194501</v>
      </c>
      <c r="AU189">
        <v>16605693.26</v>
      </c>
    </row>
    <row r="190" spans="1:47" ht="15" x14ac:dyDescent="0.25">
      <c r="A190" t="s">
        <v>1691</v>
      </c>
      <c r="B190" t="s">
        <v>702</v>
      </c>
      <c r="C190" t="s">
        <v>288</v>
      </c>
      <c r="D190" t="s">
        <v>946</v>
      </c>
      <c r="E190">
        <v>109.227</v>
      </c>
      <c r="F190" t="s">
        <v>1152</v>
      </c>
      <c r="G190" s="129">
        <v>-2695344</v>
      </c>
      <c r="H190">
        <v>0.68700369971835495</v>
      </c>
      <c r="I190">
        <v>-2696915</v>
      </c>
      <c r="J190">
        <v>0</v>
      </c>
      <c r="K190">
        <v>0.67981639697586005</v>
      </c>
      <c r="L190" s="130">
        <v>237412.70389999999</v>
      </c>
      <c r="M190" s="129">
        <v>50570</v>
      </c>
      <c r="N190">
        <v>8</v>
      </c>
      <c r="O190">
        <v>3.2330390000000002</v>
      </c>
      <c r="P190">
        <v>0</v>
      </c>
      <c r="Q190">
        <v>-25.453602</v>
      </c>
      <c r="R190">
        <v>17023.2</v>
      </c>
      <c r="S190">
        <v>647.79781100000002</v>
      </c>
      <c r="T190">
        <v>711.30424719510495</v>
      </c>
      <c r="U190">
        <v>7.53199164484364E-2</v>
      </c>
      <c r="V190">
        <v>9.8664896538219402E-2</v>
      </c>
      <c r="W190">
        <v>0</v>
      </c>
      <c r="X190">
        <v>15503.3</v>
      </c>
      <c r="Y190">
        <v>47.9</v>
      </c>
      <c r="Z190">
        <v>78270.7801670146</v>
      </c>
      <c r="AA190">
        <v>19.472727272727301</v>
      </c>
      <c r="AB190">
        <v>13.523962651356999</v>
      </c>
      <c r="AC190">
        <v>6</v>
      </c>
      <c r="AD190">
        <v>107.96630183333301</v>
      </c>
      <c r="AE190">
        <v>0.22589999999999999</v>
      </c>
      <c r="AF190">
        <v>0.101957722510144</v>
      </c>
      <c r="AG190">
        <v>0.213764957676818</v>
      </c>
      <c r="AH190">
        <v>0.32563908823273102</v>
      </c>
      <c r="AI190">
        <v>274.37727788184799</v>
      </c>
      <c r="AJ190">
        <v>6.2991892697801903</v>
      </c>
      <c r="AK190">
        <v>1.0540237199070599</v>
      </c>
      <c r="AL190">
        <v>3.2430790869861199</v>
      </c>
      <c r="AM190">
        <v>2.4</v>
      </c>
      <c r="AN190" s="129">
        <v>1.0344496662825999</v>
      </c>
      <c r="AO190">
        <v>45</v>
      </c>
      <c r="AP190">
        <v>2.0785219399538101E-2</v>
      </c>
      <c r="AQ190">
        <v>9.1300000000000008</v>
      </c>
      <c r="AR190">
        <v>5.0895272548161099</v>
      </c>
      <c r="AS190">
        <v>-34854.410000000003</v>
      </c>
      <c r="AT190">
        <v>0.783509216821907</v>
      </c>
      <c r="AU190">
        <v>11027582.130000001</v>
      </c>
    </row>
    <row r="191" spans="1:47" ht="15" x14ac:dyDescent="0.25">
      <c r="A191" t="s">
        <v>1692</v>
      </c>
      <c r="B191" t="s">
        <v>609</v>
      </c>
      <c r="C191" t="s">
        <v>138</v>
      </c>
      <c r="D191" t="s">
        <v>945</v>
      </c>
      <c r="E191">
        <v>102.425</v>
      </c>
      <c r="F191" t="s">
        <v>1151</v>
      </c>
      <c r="G191" s="129">
        <v>-3829570</v>
      </c>
      <c r="H191">
        <v>0.49452314206861397</v>
      </c>
      <c r="I191">
        <v>-3873473</v>
      </c>
      <c r="J191">
        <v>0</v>
      </c>
      <c r="K191">
        <v>0.58752312033751497</v>
      </c>
      <c r="L191" s="130">
        <v>218760.52729999999</v>
      </c>
      <c r="M191" s="129">
        <v>47004</v>
      </c>
      <c r="N191">
        <v>28</v>
      </c>
      <c r="O191">
        <v>0.99</v>
      </c>
      <c r="P191">
        <v>2</v>
      </c>
      <c r="Q191">
        <v>38.821736000000001</v>
      </c>
      <c r="R191">
        <v>13071.8</v>
      </c>
      <c r="S191">
        <v>959.65561400000001</v>
      </c>
      <c r="T191">
        <v>1049.57142563865</v>
      </c>
      <c r="U191">
        <v>0.112546066968561</v>
      </c>
      <c r="V191">
        <v>7.2078270570092196E-2</v>
      </c>
      <c r="W191">
        <v>4.0956348742831397E-3</v>
      </c>
      <c r="X191">
        <v>11952</v>
      </c>
      <c r="Y191">
        <v>64.8</v>
      </c>
      <c r="Z191">
        <v>68751.338271604895</v>
      </c>
      <c r="AA191">
        <v>13.8611111111111</v>
      </c>
      <c r="AB191">
        <v>14.8095002160494</v>
      </c>
      <c r="AC191">
        <v>5</v>
      </c>
      <c r="AD191">
        <v>191.9311228</v>
      </c>
      <c r="AE191">
        <v>0.1837</v>
      </c>
      <c r="AF191">
        <v>0.104988490985469</v>
      </c>
      <c r="AG191">
        <v>0.17733813921855801</v>
      </c>
      <c r="AH191">
        <v>0.31442904122648202</v>
      </c>
      <c r="AI191">
        <v>236.112827033386</v>
      </c>
      <c r="AJ191">
        <v>4.5148321395313902</v>
      </c>
      <c r="AK191">
        <v>0.74250561594442799</v>
      </c>
      <c r="AL191">
        <v>2.8063049071659001</v>
      </c>
      <c r="AM191">
        <v>0</v>
      </c>
      <c r="AN191" s="129">
        <v>1.5486331933786299</v>
      </c>
      <c r="AO191">
        <v>61</v>
      </c>
      <c r="AP191">
        <v>2.3696682464455E-3</v>
      </c>
      <c r="AQ191">
        <v>6.79</v>
      </c>
      <c r="AR191">
        <v>4.3421197204209498</v>
      </c>
      <c r="AS191">
        <v>-59551.78</v>
      </c>
      <c r="AT191">
        <v>0.73383964315904404</v>
      </c>
      <c r="AU191">
        <v>12544431.01</v>
      </c>
    </row>
    <row r="192" spans="1:47" ht="15" x14ac:dyDescent="0.25">
      <c r="A192" t="s">
        <v>1693</v>
      </c>
      <c r="B192" t="s">
        <v>179</v>
      </c>
      <c r="C192" t="s">
        <v>180</v>
      </c>
      <c r="D192" t="s">
        <v>946</v>
      </c>
      <c r="E192">
        <v>68.134</v>
      </c>
      <c r="F192" t="s">
        <v>1153</v>
      </c>
      <c r="G192" s="129">
        <v>-10662188</v>
      </c>
      <c r="H192">
        <v>0.348661876789786</v>
      </c>
      <c r="I192">
        <v>-10827649</v>
      </c>
      <c r="J192">
        <v>2.5109192558784198E-2</v>
      </c>
      <c r="K192">
        <v>0.67357297542351302</v>
      </c>
      <c r="L192" s="130">
        <v>114142.9708</v>
      </c>
      <c r="M192" s="129">
        <v>34234</v>
      </c>
      <c r="N192">
        <v>40</v>
      </c>
      <c r="O192">
        <v>145.648979</v>
      </c>
      <c r="P192">
        <v>27</v>
      </c>
      <c r="Q192">
        <v>-313.85167300000001</v>
      </c>
      <c r="R192">
        <v>15044.5</v>
      </c>
      <c r="S192">
        <v>1717.3240920000001</v>
      </c>
      <c r="T192">
        <v>2451.4248099131</v>
      </c>
      <c r="U192">
        <v>0.99956802213195795</v>
      </c>
      <c r="V192">
        <v>0.22044309851794699</v>
      </c>
      <c r="W192">
        <v>2.6657518643836701E-2</v>
      </c>
      <c r="X192">
        <v>10539.3</v>
      </c>
      <c r="Y192">
        <v>134.6</v>
      </c>
      <c r="Z192">
        <v>57039.861738484396</v>
      </c>
      <c r="AA192">
        <v>11.5294117647059</v>
      </c>
      <c r="AB192">
        <v>12.7587228231798</v>
      </c>
      <c r="AC192">
        <v>17</v>
      </c>
      <c r="AD192">
        <v>101.019064235294</v>
      </c>
      <c r="AE192">
        <v>0.43640000000000001</v>
      </c>
      <c r="AF192">
        <v>0.11250110635379</v>
      </c>
      <c r="AG192">
        <v>0.17882367305173</v>
      </c>
      <c r="AH192">
        <v>0.29599063778074403</v>
      </c>
      <c r="AI192">
        <v>142.840248467207</v>
      </c>
      <c r="AJ192">
        <v>9.1599023656457508</v>
      </c>
      <c r="AK192">
        <v>2.2253195028189601</v>
      </c>
      <c r="AL192">
        <v>4.31761164763578</v>
      </c>
      <c r="AM192">
        <v>2.23</v>
      </c>
      <c r="AN192" s="129">
        <v>1.07791408943902</v>
      </c>
      <c r="AO192">
        <v>22</v>
      </c>
      <c r="AP192">
        <v>2.32558139534884E-2</v>
      </c>
      <c r="AQ192">
        <v>29.59</v>
      </c>
      <c r="AR192">
        <v>3.9192681727530099</v>
      </c>
      <c r="AS192">
        <v>-241546.3</v>
      </c>
      <c r="AT192">
        <v>0.67648850057593002</v>
      </c>
      <c r="AU192">
        <v>25836351.09</v>
      </c>
    </row>
    <row r="193" spans="1:47" ht="15" x14ac:dyDescent="0.25">
      <c r="A193" t="s">
        <v>1694</v>
      </c>
      <c r="B193" t="s">
        <v>181</v>
      </c>
      <c r="C193" t="s">
        <v>182</v>
      </c>
      <c r="D193" t="s">
        <v>947</v>
      </c>
      <c r="E193">
        <v>84.454999999999998</v>
      </c>
      <c r="F193" t="s">
        <v>1154</v>
      </c>
      <c r="G193" s="129">
        <v>-599798</v>
      </c>
      <c r="H193">
        <v>4.6020539572683698E-2</v>
      </c>
      <c r="I193">
        <v>-599799</v>
      </c>
      <c r="J193">
        <v>2.3935203376112501E-2</v>
      </c>
      <c r="K193">
        <v>0.75426235814342601</v>
      </c>
      <c r="L193" s="130">
        <v>199451.087</v>
      </c>
      <c r="M193" s="129">
        <v>40931.5</v>
      </c>
      <c r="N193">
        <v>212</v>
      </c>
      <c r="O193">
        <v>147.185823</v>
      </c>
      <c r="P193">
        <v>194.193749</v>
      </c>
      <c r="Q193">
        <v>10.191818</v>
      </c>
      <c r="R193">
        <v>16793.3</v>
      </c>
      <c r="S193">
        <v>2548.453227</v>
      </c>
      <c r="T193">
        <v>3760.7610961053601</v>
      </c>
      <c r="U193">
        <v>0.99242331081636903</v>
      </c>
      <c r="V193">
        <v>0.239086296952469</v>
      </c>
      <c r="W193">
        <v>2.3911611700142801E-2</v>
      </c>
      <c r="X193">
        <v>11379.9</v>
      </c>
      <c r="Y193">
        <v>170.32</v>
      </c>
      <c r="Z193">
        <v>82116.666627524697</v>
      </c>
      <c r="AA193">
        <v>15.807881773399</v>
      </c>
      <c r="AB193">
        <v>14.9627361848286</v>
      </c>
      <c r="AC193">
        <v>19</v>
      </c>
      <c r="AD193">
        <v>134.129117210526</v>
      </c>
      <c r="AE193">
        <v>0.29480000000000001</v>
      </c>
      <c r="AF193">
        <v>0.102557496171234</v>
      </c>
      <c r="AG193">
        <v>0.19949944728767599</v>
      </c>
      <c r="AH193">
        <v>0.30426624030576099</v>
      </c>
      <c r="AI193">
        <v>178.83200490852099</v>
      </c>
      <c r="AJ193">
        <v>7.8955893317535004</v>
      </c>
      <c r="AK193">
        <v>1.41677512644132</v>
      </c>
      <c r="AL193">
        <v>4.48759192092069</v>
      </c>
      <c r="AM193">
        <v>1.53</v>
      </c>
      <c r="AN193" s="129">
        <v>0.99959609618483403</v>
      </c>
      <c r="AO193">
        <v>24</v>
      </c>
      <c r="AP193">
        <v>2.8530670470756098E-2</v>
      </c>
      <c r="AQ193">
        <v>53.17</v>
      </c>
      <c r="AR193">
        <v>4.1609612646130101</v>
      </c>
      <c r="AS193">
        <v>-131085.62</v>
      </c>
      <c r="AT193">
        <v>0.54128911819341796</v>
      </c>
      <c r="AU193">
        <v>42796912.369999997</v>
      </c>
    </row>
    <row r="194" spans="1:47" ht="15" x14ac:dyDescent="0.25">
      <c r="A194" t="s">
        <v>1695</v>
      </c>
      <c r="B194" t="s">
        <v>630</v>
      </c>
      <c r="C194" t="s">
        <v>334</v>
      </c>
      <c r="D194" t="s">
        <v>946</v>
      </c>
      <c r="E194">
        <v>79.091999999999999</v>
      </c>
      <c r="F194" t="s">
        <v>1155</v>
      </c>
      <c r="G194" s="129">
        <v>100000</v>
      </c>
      <c r="H194">
        <v>0.161489658199688</v>
      </c>
      <c r="I194">
        <v>100000</v>
      </c>
      <c r="J194">
        <v>0</v>
      </c>
      <c r="K194">
        <v>0.72501932027105498</v>
      </c>
      <c r="L194" s="130">
        <v>245892.88889999999</v>
      </c>
      <c r="M194" s="129">
        <v>39599</v>
      </c>
      <c r="N194">
        <v>131</v>
      </c>
      <c r="O194">
        <v>72.532613999999995</v>
      </c>
      <c r="P194">
        <v>26</v>
      </c>
      <c r="Q194">
        <v>-50.182775999999997</v>
      </c>
      <c r="R194">
        <v>16913.900000000001</v>
      </c>
      <c r="S194">
        <v>1745.6614970000001</v>
      </c>
      <c r="T194">
        <v>2455.8921012349501</v>
      </c>
      <c r="U194">
        <v>0.99665956085413998</v>
      </c>
      <c r="V194">
        <v>0.19749628126214</v>
      </c>
      <c r="W194">
        <v>0</v>
      </c>
      <c r="X194">
        <v>12022.5</v>
      </c>
      <c r="Y194">
        <v>141.5</v>
      </c>
      <c r="Z194">
        <v>65968.262897526496</v>
      </c>
      <c r="AA194">
        <v>13.244755244755201</v>
      </c>
      <c r="AB194">
        <v>12.336830367491199</v>
      </c>
      <c r="AC194">
        <v>13.7</v>
      </c>
      <c r="AD194">
        <v>127.42054722627699</v>
      </c>
      <c r="AE194">
        <v>0.245</v>
      </c>
      <c r="AF194">
        <v>0.123845187979848</v>
      </c>
      <c r="AG194">
        <v>0.14320674555006099</v>
      </c>
      <c r="AH194">
        <v>0.269777913276666</v>
      </c>
      <c r="AI194">
        <v>194.760553855534</v>
      </c>
      <c r="AJ194">
        <v>6.8421533239604004</v>
      </c>
      <c r="AK194">
        <v>1.71381621596183</v>
      </c>
      <c r="AL194">
        <v>3.9696207490896702</v>
      </c>
      <c r="AM194">
        <v>3.5</v>
      </c>
      <c r="AN194" s="129">
        <v>1.2788291263795999</v>
      </c>
      <c r="AO194">
        <v>191</v>
      </c>
      <c r="AP194">
        <v>5.2137643378519297E-3</v>
      </c>
      <c r="AQ194">
        <v>4.93</v>
      </c>
      <c r="AR194">
        <v>3.4290656469681799</v>
      </c>
      <c r="AS194">
        <v>-180056.99</v>
      </c>
      <c r="AT194">
        <v>0.67626067496533804</v>
      </c>
      <c r="AU194">
        <v>29526003.170000002</v>
      </c>
    </row>
    <row r="195" spans="1:47" ht="15" x14ac:dyDescent="0.25">
      <c r="A195" t="s">
        <v>1696</v>
      </c>
      <c r="B195" t="s">
        <v>465</v>
      </c>
      <c r="C195" t="s">
        <v>195</v>
      </c>
      <c r="D195" t="s">
        <v>946</v>
      </c>
      <c r="E195">
        <v>95.778000000000006</v>
      </c>
      <c r="F195" t="s">
        <v>1156</v>
      </c>
      <c r="G195" s="129">
        <v>-3655501</v>
      </c>
      <c r="H195">
        <v>0.39465965102558398</v>
      </c>
      <c r="I195">
        <v>-3655500</v>
      </c>
      <c r="J195">
        <v>0</v>
      </c>
      <c r="K195">
        <v>0.74444961882174299</v>
      </c>
      <c r="L195" s="130">
        <v>268894.49160000001</v>
      </c>
      <c r="M195" s="129">
        <v>41568.5</v>
      </c>
      <c r="N195">
        <v>104</v>
      </c>
      <c r="O195">
        <v>8.1423819999999996</v>
      </c>
      <c r="P195">
        <v>0</v>
      </c>
      <c r="Q195">
        <v>69.102183999999994</v>
      </c>
      <c r="R195">
        <v>16734.7</v>
      </c>
      <c r="S195">
        <v>493.32989199999997</v>
      </c>
      <c r="T195">
        <v>555.11492119815898</v>
      </c>
      <c r="U195">
        <v>0.31648264484244998</v>
      </c>
      <c r="V195">
        <v>0.127572739906059</v>
      </c>
      <c r="W195">
        <v>1.52028087525659E-3</v>
      </c>
      <c r="X195">
        <v>14872.1</v>
      </c>
      <c r="Y195">
        <v>39.49</v>
      </c>
      <c r="Z195">
        <v>67619.789820207603</v>
      </c>
      <c r="AA195">
        <v>15.3255813953488</v>
      </c>
      <c r="AB195">
        <v>12.492527019498599</v>
      </c>
      <c r="AC195">
        <v>7.85</v>
      </c>
      <c r="AD195">
        <v>62.844572229299402</v>
      </c>
      <c r="AE195">
        <v>0.27939999999999998</v>
      </c>
      <c r="AF195">
        <v>0.11434643714291701</v>
      </c>
      <c r="AG195">
        <v>0.148753308147414</v>
      </c>
      <c r="AH195">
        <v>0.26739029496835698</v>
      </c>
      <c r="AI195">
        <v>259.00923919688199</v>
      </c>
      <c r="AJ195">
        <v>9.7224089624893395</v>
      </c>
      <c r="AK195">
        <v>1.47649819607598</v>
      </c>
      <c r="AL195">
        <v>4.1692967435453996</v>
      </c>
      <c r="AM195">
        <v>1.5</v>
      </c>
      <c r="AN195" s="129">
        <v>1.2142821231597201</v>
      </c>
      <c r="AO195">
        <v>63</v>
      </c>
      <c r="AP195">
        <v>0</v>
      </c>
      <c r="AQ195">
        <v>4.3</v>
      </c>
      <c r="AR195">
        <v>4.2395778070681303</v>
      </c>
      <c r="AS195">
        <v>-6077.95999999999</v>
      </c>
      <c r="AT195">
        <v>0.42873046816217603</v>
      </c>
      <c r="AU195">
        <v>8255745.7000000002</v>
      </c>
    </row>
    <row r="196" spans="1:47" ht="15" x14ac:dyDescent="0.25">
      <c r="A196" t="s">
        <v>1697</v>
      </c>
      <c r="B196" t="s">
        <v>549</v>
      </c>
      <c r="C196" t="s">
        <v>243</v>
      </c>
      <c r="D196" t="s">
        <v>945</v>
      </c>
      <c r="E196">
        <v>90.858999999999995</v>
      </c>
      <c r="F196" t="s">
        <v>1157</v>
      </c>
      <c r="G196" s="129">
        <v>-2497099</v>
      </c>
      <c r="H196">
        <v>0.47993120102855502</v>
      </c>
      <c r="I196">
        <v>-2497099</v>
      </c>
      <c r="J196">
        <v>2.3431884679395499E-3</v>
      </c>
      <c r="K196">
        <v>0.68487050227084101</v>
      </c>
      <c r="L196" s="130">
        <v>246326.51680000001</v>
      </c>
      <c r="M196" s="129">
        <v>40273.5</v>
      </c>
      <c r="N196">
        <v>82</v>
      </c>
      <c r="O196">
        <v>38.351064000000001</v>
      </c>
      <c r="P196">
        <v>29.9</v>
      </c>
      <c r="Q196">
        <v>168.24491900000001</v>
      </c>
      <c r="R196">
        <v>13273.3</v>
      </c>
      <c r="S196">
        <v>1090.936293</v>
      </c>
      <c r="T196">
        <v>1284.77209357684</v>
      </c>
      <c r="U196">
        <v>0.384604355627575</v>
      </c>
      <c r="V196">
        <v>0.13853993030553599</v>
      </c>
      <c r="W196">
        <v>0</v>
      </c>
      <c r="X196">
        <v>11270.7</v>
      </c>
      <c r="Y196">
        <v>73.680000000000007</v>
      </c>
      <c r="Z196">
        <v>61610.288952225797</v>
      </c>
      <c r="AA196">
        <v>13.294871794871799</v>
      </c>
      <c r="AB196">
        <v>14.806410057003299</v>
      </c>
      <c r="AC196">
        <v>6.5</v>
      </c>
      <c r="AD196">
        <v>167.83635276923101</v>
      </c>
      <c r="AE196">
        <v>0.4173</v>
      </c>
      <c r="AF196">
        <v>0.10427516014384999</v>
      </c>
      <c r="AG196">
        <v>0.183396116423688</v>
      </c>
      <c r="AH196">
        <v>0.292606580009799</v>
      </c>
      <c r="AI196">
        <v>205.18980020770101</v>
      </c>
      <c r="AJ196">
        <v>5.0635978271066699</v>
      </c>
      <c r="AK196">
        <v>1.04928858292867</v>
      </c>
      <c r="AL196">
        <v>2.43156328596509</v>
      </c>
      <c r="AM196">
        <v>2.5</v>
      </c>
      <c r="AN196" s="129">
        <v>1.5706631177902499</v>
      </c>
      <c r="AO196">
        <v>83</v>
      </c>
      <c r="AP196">
        <v>3.125E-2</v>
      </c>
      <c r="AQ196">
        <v>6.29</v>
      </c>
      <c r="AR196">
        <v>4.0423612767234198</v>
      </c>
      <c r="AS196">
        <v>-64570.3</v>
      </c>
      <c r="AT196">
        <v>0.43915895686902801</v>
      </c>
      <c r="AU196">
        <v>14480310.91</v>
      </c>
    </row>
    <row r="197" spans="1:47" ht="15" x14ac:dyDescent="0.25">
      <c r="A197" t="s">
        <v>1698</v>
      </c>
      <c r="B197" t="s">
        <v>183</v>
      </c>
      <c r="C197" t="s">
        <v>184</v>
      </c>
      <c r="D197" t="s">
        <v>945</v>
      </c>
      <c r="E197">
        <v>77.566999999999993</v>
      </c>
      <c r="F197" t="s">
        <v>1027</v>
      </c>
      <c r="G197" s="129">
        <v>237601</v>
      </c>
      <c r="H197">
        <v>0.16280697583537901</v>
      </c>
      <c r="I197">
        <v>765209</v>
      </c>
      <c r="J197">
        <v>0</v>
      </c>
      <c r="K197">
        <v>0.66784784518296902</v>
      </c>
      <c r="L197" s="130">
        <v>210736.85990000001</v>
      </c>
      <c r="M197" s="129">
        <v>36282</v>
      </c>
      <c r="N197">
        <v>136</v>
      </c>
      <c r="O197">
        <v>194.77453399999999</v>
      </c>
      <c r="P197">
        <v>379.63747699999999</v>
      </c>
      <c r="Q197">
        <v>-323.46763600000003</v>
      </c>
      <c r="R197">
        <v>15955.5</v>
      </c>
      <c r="S197">
        <v>3116.794398</v>
      </c>
      <c r="T197">
        <v>4301.4578848785304</v>
      </c>
      <c r="U197">
        <v>0.98925573595053695</v>
      </c>
      <c r="V197">
        <v>0.17376327047671999</v>
      </c>
      <c r="W197">
        <v>2.15022040090307E-2</v>
      </c>
      <c r="X197">
        <v>11561.2</v>
      </c>
      <c r="Y197">
        <v>231.3</v>
      </c>
      <c r="Z197">
        <v>67993.378512754003</v>
      </c>
      <c r="AA197">
        <v>15.716666666666701</v>
      </c>
      <c r="AB197">
        <v>13.475116290531799</v>
      </c>
      <c r="AC197">
        <v>33</v>
      </c>
      <c r="AD197">
        <v>94.448315090909105</v>
      </c>
      <c r="AE197">
        <v>0.30620000000000003</v>
      </c>
      <c r="AF197">
        <v>0.111711734395136</v>
      </c>
      <c r="AG197">
        <v>0.16326864612508399</v>
      </c>
      <c r="AH197">
        <v>0.27774990133698202</v>
      </c>
      <c r="AI197">
        <v>177.14033378469901</v>
      </c>
      <c r="AJ197">
        <v>10.451254949194899</v>
      </c>
      <c r="AK197">
        <v>2.2403901577584202</v>
      </c>
      <c r="AL197">
        <v>4.0551458948398</v>
      </c>
      <c r="AM197">
        <v>1.35</v>
      </c>
      <c r="AN197" s="129">
        <v>1.10381429291536</v>
      </c>
      <c r="AO197">
        <v>143</v>
      </c>
      <c r="AP197">
        <v>8.6614173228346497E-2</v>
      </c>
      <c r="AQ197">
        <v>10.87</v>
      </c>
      <c r="AR197">
        <v>3.2284445912094402</v>
      </c>
      <c r="AS197">
        <v>-40184.71</v>
      </c>
      <c r="AT197">
        <v>0.71452151867820002</v>
      </c>
      <c r="AU197">
        <v>49730168.560000002</v>
      </c>
    </row>
    <row r="198" spans="1:47" ht="15" x14ac:dyDescent="0.25">
      <c r="A198" t="s">
        <v>1699</v>
      </c>
      <c r="B198" t="s">
        <v>762</v>
      </c>
      <c r="C198" t="s">
        <v>118</v>
      </c>
      <c r="D198" t="s">
        <v>947</v>
      </c>
      <c r="E198">
        <v>81.456000000000003</v>
      </c>
      <c r="F198" t="s">
        <v>1158</v>
      </c>
      <c r="G198" s="129">
        <v>-1669406</v>
      </c>
      <c r="H198">
        <v>0.34039114212974703</v>
      </c>
      <c r="I198">
        <v>-1609318</v>
      </c>
      <c r="J198">
        <v>0</v>
      </c>
      <c r="K198">
        <v>0.74933593618986805</v>
      </c>
      <c r="L198" s="130">
        <v>178566.17600000001</v>
      </c>
      <c r="M198" s="129">
        <v>39063</v>
      </c>
      <c r="N198">
        <v>21</v>
      </c>
      <c r="O198">
        <v>9.2500560000000007</v>
      </c>
      <c r="P198">
        <v>4</v>
      </c>
      <c r="Q198">
        <v>-16.987161</v>
      </c>
      <c r="R198">
        <v>18630.099999999999</v>
      </c>
      <c r="S198">
        <v>529.61638200000004</v>
      </c>
      <c r="T198">
        <v>734.859607876312</v>
      </c>
      <c r="U198">
        <v>0.98502743255400305</v>
      </c>
      <c r="V198">
        <v>0.22404633435224799</v>
      </c>
      <c r="W198">
        <v>0</v>
      </c>
      <c r="X198">
        <v>13426.8</v>
      </c>
      <c r="Y198">
        <v>40.92</v>
      </c>
      <c r="Z198">
        <v>59052.869012707699</v>
      </c>
      <c r="AA198">
        <v>18.1875</v>
      </c>
      <c r="AB198">
        <v>12.942726832844601</v>
      </c>
      <c r="AC198">
        <v>5.25</v>
      </c>
      <c r="AD198">
        <v>100.879310857143</v>
      </c>
      <c r="AE198">
        <v>0.22589999999999999</v>
      </c>
      <c r="AF198">
        <v>0.10677326476067101</v>
      </c>
      <c r="AG198">
        <v>0.20910906459464801</v>
      </c>
      <c r="AH198">
        <v>0.31730096463565299</v>
      </c>
      <c r="AI198">
        <v>317.26360005231101</v>
      </c>
      <c r="AJ198">
        <v>9.2874276906229891</v>
      </c>
      <c r="AK198">
        <v>2.27560888661414</v>
      </c>
      <c r="AL198">
        <v>3.37585670245435</v>
      </c>
      <c r="AM198">
        <v>0</v>
      </c>
      <c r="AN198" s="129">
        <v>1.5701444126794</v>
      </c>
      <c r="AO198">
        <v>163</v>
      </c>
      <c r="AP198">
        <v>0</v>
      </c>
      <c r="AQ198">
        <v>1.71</v>
      </c>
      <c r="AR198">
        <v>3.3636597473737302</v>
      </c>
      <c r="AS198">
        <v>-75424.44</v>
      </c>
      <c r="AT198">
        <v>0.55409078255354205</v>
      </c>
      <c r="AU198">
        <v>9866797.7300000004</v>
      </c>
    </row>
    <row r="199" spans="1:47" ht="15" x14ac:dyDescent="0.25">
      <c r="A199" t="s">
        <v>1700</v>
      </c>
      <c r="B199" t="s">
        <v>488</v>
      </c>
      <c r="C199" t="s">
        <v>121</v>
      </c>
      <c r="D199" t="s">
        <v>949</v>
      </c>
      <c r="E199">
        <v>88.573999999999998</v>
      </c>
      <c r="F199" t="s">
        <v>1159</v>
      </c>
      <c r="G199" s="129">
        <v>-15816184</v>
      </c>
      <c r="H199">
        <v>0.23762345384735001</v>
      </c>
      <c r="I199">
        <v>-14960258</v>
      </c>
      <c r="J199">
        <v>0</v>
      </c>
      <c r="K199">
        <v>0.83262665503845201</v>
      </c>
      <c r="L199" s="130">
        <v>311345.52069999999</v>
      </c>
      <c r="M199" s="129">
        <v>56218</v>
      </c>
      <c r="N199">
        <v>205</v>
      </c>
      <c r="O199">
        <v>264.30684600000001</v>
      </c>
      <c r="P199">
        <v>763.35164699999996</v>
      </c>
      <c r="Q199">
        <v>-21.155083000000001</v>
      </c>
      <c r="R199">
        <v>15742.2</v>
      </c>
      <c r="S199">
        <v>8197.2612630000003</v>
      </c>
      <c r="T199">
        <v>10686.9154473244</v>
      </c>
      <c r="U199">
        <v>0.32966177852564998</v>
      </c>
      <c r="V199">
        <v>0.17750423993043299</v>
      </c>
      <c r="W199">
        <v>6.3476552632112895E-2</v>
      </c>
      <c r="X199">
        <v>12074.9</v>
      </c>
      <c r="Y199">
        <v>463.04</v>
      </c>
      <c r="Z199">
        <v>81542.550341223206</v>
      </c>
      <c r="AA199">
        <v>11.998065764023201</v>
      </c>
      <c r="AB199">
        <v>17.703138525829299</v>
      </c>
      <c r="AC199">
        <v>66.28</v>
      </c>
      <c r="AD199">
        <v>123.67624114363301</v>
      </c>
      <c r="AE199" t="s">
        <v>943</v>
      </c>
      <c r="AF199">
        <v>0.12770059753333499</v>
      </c>
      <c r="AG199">
        <v>0.111303789876564</v>
      </c>
      <c r="AH199">
        <v>0.243688516491922</v>
      </c>
      <c r="AI199">
        <v>148.33808036453701</v>
      </c>
      <c r="AJ199">
        <v>5.0396887166253004</v>
      </c>
      <c r="AK199">
        <v>1.5002538146625799</v>
      </c>
      <c r="AL199">
        <v>3.6461355662905</v>
      </c>
      <c r="AM199">
        <v>3.66</v>
      </c>
      <c r="AN199" s="129">
        <v>0.768672646653213</v>
      </c>
      <c r="AO199">
        <v>28</v>
      </c>
      <c r="AP199">
        <v>9.9814298978644397E-2</v>
      </c>
      <c r="AQ199">
        <v>131.38999999999999</v>
      </c>
      <c r="AR199">
        <v>4.1517613174301999</v>
      </c>
      <c r="AS199">
        <v>-12378.200000000201</v>
      </c>
      <c r="AT199">
        <v>0.51046520690439401</v>
      </c>
      <c r="AU199">
        <v>129042991.44</v>
      </c>
    </row>
    <row r="200" spans="1:47" ht="15" x14ac:dyDescent="0.25">
      <c r="A200" t="s">
        <v>1701</v>
      </c>
      <c r="B200" t="s">
        <v>185</v>
      </c>
      <c r="C200" t="s">
        <v>131</v>
      </c>
      <c r="D200" t="s">
        <v>946</v>
      </c>
      <c r="E200">
        <v>78.69</v>
      </c>
      <c r="F200" t="s">
        <v>1160</v>
      </c>
      <c r="G200" s="129">
        <v>-1188416</v>
      </c>
      <c r="H200">
        <v>0.210542379701712</v>
      </c>
      <c r="I200">
        <v>-991148</v>
      </c>
      <c r="J200">
        <v>0</v>
      </c>
      <c r="K200">
        <v>0.76048979046902199</v>
      </c>
      <c r="L200" s="130">
        <v>110821.37609999999</v>
      </c>
      <c r="M200" s="129">
        <v>35392.5</v>
      </c>
      <c r="N200">
        <v>47</v>
      </c>
      <c r="O200">
        <v>139.357258</v>
      </c>
      <c r="P200">
        <v>70.709999999999994</v>
      </c>
      <c r="Q200">
        <v>-92.325097999999997</v>
      </c>
      <c r="R200">
        <v>15685.4</v>
      </c>
      <c r="S200">
        <v>1548.5461</v>
      </c>
      <c r="T200">
        <v>2251.8296672300098</v>
      </c>
      <c r="U200">
        <v>1</v>
      </c>
      <c r="V200">
        <v>0.192585495517376</v>
      </c>
      <c r="W200">
        <v>2.5375124447376799E-3</v>
      </c>
      <c r="X200">
        <v>10786.6</v>
      </c>
      <c r="Y200">
        <v>105.87</v>
      </c>
      <c r="Z200">
        <v>66956.856333238902</v>
      </c>
      <c r="AA200">
        <v>15.1081081081081</v>
      </c>
      <c r="AB200">
        <v>14.6268640785869</v>
      </c>
      <c r="AC200">
        <v>13.5</v>
      </c>
      <c r="AD200">
        <v>114.707118518519</v>
      </c>
      <c r="AE200">
        <v>0.245</v>
      </c>
      <c r="AF200">
        <v>0.10906857378880699</v>
      </c>
      <c r="AG200">
        <v>0.212134635770376</v>
      </c>
      <c r="AH200">
        <v>0.32385229932566301</v>
      </c>
      <c r="AI200">
        <v>226.01845692549901</v>
      </c>
      <c r="AJ200">
        <v>5.81534211428571</v>
      </c>
      <c r="AK200">
        <v>1.6695032571428601</v>
      </c>
      <c r="AL200">
        <v>3.2730884857142901</v>
      </c>
      <c r="AM200">
        <v>0.5</v>
      </c>
      <c r="AN200" s="129">
        <v>1.1238192751765299</v>
      </c>
      <c r="AO200">
        <v>29</v>
      </c>
      <c r="AP200">
        <v>3.2697547683923703E-2</v>
      </c>
      <c r="AQ200">
        <v>23.03</v>
      </c>
      <c r="AR200">
        <v>4.5336323082430701</v>
      </c>
      <c r="AS200">
        <v>-118819.38</v>
      </c>
      <c r="AT200">
        <v>0.61871655684716897</v>
      </c>
      <c r="AU200">
        <v>24289529.789999999</v>
      </c>
    </row>
    <row r="201" spans="1:47" ht="15" x14ac:dyDescent="0.25">
      <c r="A201" t="s">
        <v>1702</v>
      </c>
      <c r="B201" t="s">
        <v>785</v>
      </c>
      <c r="C201" t="s">
        <v>187</v>
      </c>
      <c r="D201" t="s">
        <v>947</v>
      </c>
      <c r="E201">
        <v>75.930999999999997</v>
      </c>
      <c r="F201" t="s">
        <v>1161</v>
      </c>
      <c r="G201" s="129">
        <v>584737</v>
      </c>
      <c r="H201">
        <v>0.32456177941172198</v>
      </c>
      <c r="I201">
        <v>-1228446</v>
      </c>
      <c r="J201">
        <v>1.35860813118821E-2</v>
      </c>
      <c r="K201">
        <v>0.77184555965016499</v>
      </c>
      <c r="L201" s="130">
        <v>292859.09419999999</v>
      </c>
      <c r="M201" s="129">
        <v>35734</v>
      </c>
      <c r="N201">
        <v>241</v>
      </c>
      <c r="O201">
        <v>50.955455000000001</v>
      </c>
      <c r="P201">
        <v>64.704285999999996</v>
      </c>
      <c r="Q201">
        <v>-35.626691000000001</v>
      </c>
      <c r="R201">
        <v>17699.3</v>
      </c>
      <c r="S201">
        <v>1991.9765</v>
      </c>
      <c r="T201">
        <v>2669.5483896088299</v>
      </c>
      <c r="U201">
        <v>0.99849395813655395</v>
      </c>
      <c r="V201">
        <v>0.16291958062758299</v>
      </c>
      <c r="W201">
        <v>2.1567900022916899E-3</v>
      </c>
      <c r="X201">
        <v>13206.9</v>
      </c>
      <c r="Y201">
        <v>152.93</v>
      </c>
      <c r="Z201">
        <v>60368.554240502199</v>
      </c>
      <c r="AA201">
        <v>13.117647058823501</v>
      </c>
      <c r="AB201">
        <v>13.025413587916001</v>
      </c>
      <c r="AC201">
        <v>17.5</v>
      </c>
      <c r="AD201">
        <v>113.827228571429</v>
      </c>
      <c r="AE201">
        <v>0.245</v>
      </c>
      <c r="AF201">
        <v>0.113106721314102</v>
      </c>
      <c r="AG201">
        <v>0.16356118566212799</v>
      </c>
      <c r="AH201">
        <v>0.27965225965861701</v>
      </c>
      <c r="AI201">
        <v>197.753336949507</v>
      </c>
      <c r="AJ201">
        <v>12.082405259951299</v>
      </c>
      <c r="AK201">
        <v>2.0457385255889502</v>
      </c>
      <c r="AL201">
        <v>3.9844544323720599</v>
      </c>
      <c r="AM201">
        <v>1</v>
      </c>
      <c r="AN201" s="129">
        <v>1.3211847685573599</v>
      </c>
      <c r="AO201">
        <v>382</v>
      </c>
      <c r="AP201">
        <v>4.1455160744500799E-2</v>
      </c>
      <c r="AQ201">
        <v>2.95</v>
      </c>
      <c r="AR201">
        <v>3.8312925542424701</v>
      </c>
      <c r="AS201">
        <v>44910.819999999803</v>
      </c>
      <c r="AT201">
        <v>0.65507522023700804</v>
      </c>
      <c r="AU201">
        <v>35256591.619999997</v>
      </c>
    </row>
    <row r="202" spans="1:47" ht="15" x14ac:dyDescent="0.25">
      <c r="A202" t="s">
        <v>1703</v>
      </c>
      <c r="B202" t="s">
        <v>186</v>
      </c>
      <c r="C202" t="s">
        <v>187</v>
      </c>
      <c r="D202" t="s">
        <v>946</v>
      </c>
      <c r="E202">
        <v>78.322999999999993</v>
      </c>
      <c r="F202" t="s">
        <v>1162</v>
      </c>
      <c r="G202" s="129">
        <v>550588</v>
      </c>
      <c r="H202">
        <v>0.358650396718454</v>
      </c>
      <c r="I202">
        <v>75588</v>
      </c>
      <c r="J202">
        <v>0</v>
      </c>
      <c r="K202">
        <v>0.71327820074802495</v>
      </c>
      <c r="L202" s="130">
        <v>177169.1011</v>
      </c>
      <c r="M202" s="129">
        <v>35087</v>
      </c>
      <c r="N202">
        <v>127</v>
      </c>
      <c r="O202">
        <v>48.106271</v>
      </c>
      <c r="P202">
        <v>69.330247999999997</v>
      </c>
      <c r="Q202">
        <v>-40.322153999999998</v>
      </c>
      <c r="R202">
        <v>15909.7</v>
      </c>
      <c r="S202">
        <v>1797.2588860000001</v>
      </c>
      <c r="T202">
        <v>2419.3754177884698</v>
      </c>
      <c r="U202">
        <v>0.99876886795929298</v>
      </c>
      <c r="V202">
        <v>0.13370856912819801</v>
      </c>
      <c r="W202">
        <v>7.6916910010481404E-3</v>
      </c>
      <c r="X202">
        <v>11818.7</v>
      </c>
      <c r="Y202">
        <v>128.05000000000001</v>
      </c>
      <c r="Z202">
        <v>61190.805935181597</v>
      </c>
      <c r="AA202">
        <v>13.956834532374099</v>
      </c>
      <c r="AB202">
        <v>14.035602389691499</v>
      </c>
      <c r="AC202">
        <v>15</v>
      </c>
      <c r="AD202">
        <v>119.81725906666701</v>
      </c>
      <c r="AE202">
        <v>0.1837</v>
      </c>
      <c r="AF202">
        <v>0.104429433648277</v>
      </c>
      <c r="AG202">
        <v>0.17127535085190199</v>
      </c>
      <c r="AH202">
        <v>0.27747978053943101</v>
      </c>
      <c r="AI202">
        <v>195.82988446551499</v>
      </c>
      <c r="AJ202">
        <v>17.436478944871102</v>
      </c>
      <c r="AK202">
        <v>2.16004065837588</v>
      </c>
      <c r="AL202">
        <v>4.1067245714675398</v>
      </c>
      <c r="AM202">
        <v>1.5</v>
      </c>
      <c r="AN202" s="129">
        <v>1.27486451596612</v>
      </c>
      <c r="AO202">
        <v>100</v>
      </c>
      <c r="AP202">
        <v>4.7503045066991503E-2</v>
      </c>
      <c r="AQ202">
        <v>7.79</v>
      </c>
      <c r="AR202">
        <v>3.26923626439133</v>
      </c>
      <c r="AS202">
        <v>215218.51</v>
      </c>
      <c r="AT202">
        <v>0.58566347735887003</v>
      </c>
      <c r="AU202">
        <v>28593882.899999999</v>
      </c>
    </row>
    <row r="203" spans="1:47" ht="15" x14ac:dyDescent="0.25">
      <c r="A203" t="s">
        <v>1704</v>
      </c>
      <c r="B203" t="s">
        <v>745</v>
      </c>
      <c r="C203" t="s">
        <v>148</v>
      </c>
      <c r="D203" t="s">
        <v>945</v>
      </c>
      <c r="E203">
        <v>95.572999999999993</v>
      </c>
      <c r="F203" t="s">
        <v>981</v>
      </c>
      <c r="G203" s="129">
        <v>-11745259</v>
      </c>
      <c r="H203">
        <v>0.31378403857816201</v>
      </c>
      <c r="I203">
        <v>-12878418</v>
      </c>
      <c r="J203">
        <v>0</v>
      </c>
      <c r="K203">
        <v>0.63826710364267703</v>
      </c>
      <c r="L203" s="130">
        <v>328493.57120000001</v>
      </c>
      <c r="M203" s="129">
        <v>41447</v>
      </c>
      <c r="N203">
        <v>187</v>
      </c>
      <c r="O203">
        <v>28.030363999999999</v>
      </c>
      <c r="P203">
        <v>10.185003999999999</v>
      </c>
      <c r="Q203">
        <v>16.498567999999999</v>
      </c>
      <c r="R203">
        <v>15267.9</v>
      </c>
      <c r="S203">
        <v>1050.122631</v>
      </c>
      <c r="T203">
        <v>1221.70385402334</v>
      </c>
      <c r="U203">
        <v>0.32535289204713802</v>
      </c>
      <c r="V203">
        <v>0.135215520367164</v>
      </c>
      <c r="W203">
        <v>3.5199228079486999E-2</v>
      </c>
      <c r="X203">
        <v>13123.6</v>
      </c>
      <c r="Y203">
        <v>72.25</v>
      </c>
      <c r="Z203">
        <v>61888.605536332201</v>
      </c>
      <c r="AA203">
        <v>12.780821917808201</v>
      </c>
      <c r="AB203">
        <v>14.534569287197201</v>
      </c>
      <c r="AC203">
        <v>10</v>
      </c>
      <c r="AD203">
        <v>105.0122631</v>
      </c>
      <c r="AE203">
        <v>0.26800000000000002</v>
      </c>
      <c r="AF203">
        <v>0.11142300169843899</v>
      </c>
      <c r="AG203">
        <v>0.18555510181142301</v>
      </c>
      <c r="AH203">
        <v>0.30054486302220801</v>
      </c>
      <c r="AI203">
        <v>216.34330438499001</v>
      </c>
      <c r="AJ203">
        <v>9.4968190081298705</v>
      </c>
      <c r="AK203">
        <v>1.1337536038593801</v>
      </c>
      <c r="AL203">
        <v>3.6188664844379299</v>
      </c>
      <c r="AM203">
        <v>2</v>
      </c>
      <c r="AN203" s="129">
        <v>1.42235782147793</v>
      </c>
      <c r="AO203">
        <v>109</v>
      </c>
      <c r="AP203">
        <v>3.8167938931297697E-2</v>
      </c>
      <c r="AQ203">
        <v>4.7300000000000004</v>
      </c>
      <c r="AR203">
        <v>4.4621858808290096</v>
      </c>
      <c r="AS203">
        <v>-48850.659999999902</v>
      </c>
      <c r="AT203">
        <v>0.44942899202746101</v>
      </c>
      <c r="AU203">
        <v>16033153.640000001</v>
      </c>
    </row>
    <row r="204" spans="1:47" ht="15" x14ac:dyDescent="0.25">
      <c r="A204" t="s">
        <v>1705</v>
      </c>
      <c r="B204" t="s">
        <v>188</v>
      </c>
      <c r="C204" t="s">
        <v>108</v>
      </c>
      <c r="D204" t="s">
        <v>949</v>
      </c>
      <c r="E204">
        <v>56.316000000000003</v>
      </c>
      <c r="F204" t="s">
        <v>1163</v>
      </c>
      <c r="G204" s="129">
        <v>-3474872</v>
      </c>
      <c r="H204">
        <v>0.12571772920118601</v>
      </c>
      <c r="I204">
        <v>-3474872</v>
      </c>
      <c r="J204">
        <v>0</v>
      </c>
      <c r="K204">
        <v>0.79144180068751002</v>
      </c>
      <c r="L204" s="130">
        <v>91921.364100000006</v>
      </c>
      <c r="M204" s="129">
        <v>33771</v>
      </c>
      <c r="N204">
        <v>45</v>
      </c>
      <c r="O204">
        <v>833.51300400000002</v>
      </c>
      <c r="P204">
        <v>595.47340699999995</v>
      </c>
      <c r="Q204">
        <v>-209.869103</v>
      </c>
      <c r="R204">
        <v>21437.8</v>
      </c>
      <c r="S204">
        <v>2564.787155</v>
      </c>
      <c r="T204">
        <v>3652.1882388884601</v>
      </c>
      <c r="U204">
        <v>0.99315188554116096</v>
      </c>
      <c r="V204">
        <v>0.21050905411291301</v>
      </c>
      <c r="W204">
        <v>0</v>
      </c>
      <c r="X204">
        <v>15054.9</v>
      </c>
      <c r="Y204">
        <v>209.1</v>
      </c>
      <c r="Z204">
        <v>71430.952415112406</v>
      </c>
      <c r="AA204">
        <v>11.5022831050228</v>
      </c>
      <c r="AB204">
        <v>12.2658400526064</v>
      </c>
      <c r="AC204">
        <v>36.4</v>
      </c>
      <c r="AD204">
        <v>70.4611855769231</v>
      </c>
      <c r="AE204">
        <v>0.35599999999999998</v>
      </c>
      <c r="AF204">
        <v>0.12549644195170001</v>
      </c>
      <c r="AG204">
        <v>0.139723028421436</v>
      </c>
      <c r="AH204">
        <v>0.269383185633572</v>
      </c>
      <c r="AI204">
        <v>230.244446931504</v>
      </c>
      <c r="AJ204">
        <v>10.1974613058145</v>
      </c>
      <c r="AK204">
        <v>1.9289691090007599</v>
      </c>
      <c r="AL204">
        <v>2.6736091430042301</v>
      </c>
      <c r="AM204">
        <v>1.5</v>
      </c>
      <c r="AN204" s="129">
        <v>0.78072779549639604</v>
      </c>
      <c r="AO204">
        <v>7</v>
      </c>
      <c r="AP204">
        <v>0.19047619047618999</v>
      </c>
      <c r="AQ204">
        <v>66.709999999999994</v>
      </c>
      <c r="AR204">
        <v>3.5358697381253101</v>
      </c>
      <c r="AS204">
        <v>-31548.280000000301</v>
      </c>
      <c r="AT204">
        <v>0.64075492455435301</v>
      </c>
      <c r="AU204">
        <v>54983414.920000002</v>
      </c>
    </row>
    <row r="205" spans="1:47" ht="15" x14ac:dyDescent="0.25">
      <c r="A205" t="s">
        <v>1706</v>
      </c>
      <c r="B205" t="s">
        <v>189</v>
      </c>
      <c r="C205" t="s">
        <v>103</v>
      </c>
      <c r="D205" t="s">
        <v>945</v>
      </c>
      <c r="E205">
        <v>82.497</v>
      </c>
      <c r="F205" t="s">
        <v>1164</v>
      </c>
      <c r="G205" s="129">
        <v>-4092107</v>
      </c>
      <c r="H205">
        <v>0.38973510711500298</v>
      </c>
      <c r="I205">
        <v>-3958820</v>
      </c>
      <c r="J205">
        <v>0</v>
      </c>
      <c r="K205">
        <v>0.69154965333088003</v>
      </c>
      <c r="L205" s="130">
        <v>243235.6018</v>
      </c>
      <c r="M205" s="129">
        <v>37288</v>
      </c>
      <c r="N205">
        <v>151</v>
      </c>
      <c r="O205">
        <v>87.231843999999995</v>
      </c>
      <c r="P205">
        <v>92.062535999999994</v>
      </c>
      <c r="Q205">
        <v>107.409482</v>
      </c>
      <c r="R205">
        <v>15813.3</v>
      </c>
      <c r="S205">
        <v>1922.4210660000001</v>
      </c>
      <c r="T205">
        <v>2705.70440117608</v>
      </c>
      <c r="U205">
        <v>0.98637760454087697</v>
      </c>
      <c r="V205">
        <v>0.20013582341798999</v>
      </c>
      <c r="W205">
        <v>2.1963748601577199E-2</v>
      </c>
      <c r="X205">
        <v>11235.4</v>
      </c>
      <c r="Y205">
        <v>123.62</v>
      </c>
      <c r="Z205">
        <v>73004.782397670293</v>
      </c>
      <c r="AA205">
        <v>15.9769230769231</v>
      </c>
      <c r="AB205">
        <v>15.5510521436661</v>
      </c>
      <c r="AC205">
        <v>12.25</v>
      </c>
      <c r="AD205">
        <v>156.932331918367</v>
      </c>
      <c r="AE205">
        <v>0.49380000000000002</v>
      </c>
      <c r="AF205">
        <v>0.10000147623822001</v>
      </c>
      <c r="AG205">
        <v>0.23143692207797001</v>
      </c>
      <c r="AH205">
        <v>0.33545277250639399</v>
      </c>
      <c r="AI205">
        <v>210.48978663241499</v>
      </c>
      <c r="AJ205">
        <v>10.309697269245</v>
      </c>
      <c r="AK205">
        <v>2.1607900407759799</v>
      </c>
      <c r="AL205">
        <v>3.3421569010255801</v>
      </c>
      <c r="AM205">
        <v>1.35</v>
      </c>
      <c r="AN205" s="129">
        <v>1.18311212087413</v>
      </c>
      <c r="AO205">
        <v>93</v>
      </c>
      <c r="AP205">
        <v>2.3463687150837999E-2</v>
      </c>
      <c r="AQ205">
        <v>8.83</v>
      </c>
      <c r="AR205">
        <v>3.8246436760725699</v>
      </c>
      <c r="AS205">
        <v>-246919.94</v>
      </c>
      <c r="AT205">
        <v>0.65328502225687202</v>
      </c>
      <c r="AU205">
        <v>30399774.68</v>
      </c>
    </row>
    <row r="206" spans="1:47" ht="15" x14ac:dyDescent="0.25">
      <c r="A206" t="s">
        <v>1707</v>
      </c>
      <c r="B206" t="s">
        <v>637</v>
      </c>
      <c r="C206" t="s">
        <v>273</v>
      </c>
      <c r="D206" t="s">
        <v>945</v>
      </c>
      <c r="E206">
        <v>89.521000000000001</v>
      </c>
      <c r="F206" t="s">
        <v>1165</v>
      </c>
      <c r="G206" s="129">
        <v>-649533</v>
      </c>
      <c r="H206">
        <v>0.38815347303352299</v>
      </c>
      <c r="I206">
        <v>-641227</v>
      </c>
      <c r="J206">
        <v>0</v>
      </c>
      <c r="K206">
        <v>0.70858628766117604</v>
      </c>
      <c r="L206" s="130">
        <v>184393.0448</v>
      </c>
      <c r="M206" s="129">
        <v>47423</v>
      </c>
      <c r="N206">
        <v>34</v>
      </c>
      <c r="O206">
        <v>31.807687999999999</v>
      </c>
      <c r="P206">
        <v>48</v>
      </c>
      <c r="Q206">
        <v>102.573065</v>
      </c>
      <c r="R206">
        <v>12655</v>
      </c>
      <c r="S206">
        <v>1205.0111159999999</v>
      </c>
      <c r="T206">
        <v>1367.0038426979399</v>
      </c>
      <c r="U206">
        <v>0.36003049784314201</v>
      </c>
      <c r="V206">
        <v>0.10310337419327199</v>
      </c>
      <c r="W206">
        <v>0</v>
      </c>
      <c r="X206">
        <v>11155.4</v>
      </c>
      <c r="Y206">
        <v>84.64</v>
      </c>
      <c r="Z206">
        <v>66373.644021739106</v>
      </c>
      <c r="AA206">
        <v>12.7765957446809</v>
      </c>
      <c r="AB206">
        <v>14.2368988185255</v>
      </c>
      <c r="AC206">
        <v>16.899999999999999</v>
      </c>
      <c r="AD206">
        <v>71.302432899408302</v>
      </c>
      <c r="AE206">
        <v>0.1991</v>
      </c>
      <c r="AF206">
        <v>0.13268910939280601</v>
      </c>
      <c r="AG206">
        <v>0.14239505099309599</v>
      </c>
      <c r="AH206">
        <v>0.27736267401785197</v>
      </c>
      <c r="AI206">
        <v>186.75429380852299</v>
      </c>
      <c r="AJ206">
        <v>5.7104481849974</v>
      </c>
      <c r="AK206">
        <v>1.4614226296541499</v>
      </c>
      <c r="AL206">
        <v>2.6586771299452101</v>
      </c>
      <c r="AM206">
        <v>2.6</v>
      </c>
      <c r="AN206" s="129">
        <v>1.35737728021292</v>
      </c>
      <c r="AO206">
        <v>48</v>
      </c>
      <c r="AP206">
        <v>8.4235860409145602E-3</v>
      </c>
      <c r="AQ206">
        <v>16.54</v>
      </c>
      <c r="AR206">
        <v>4.7212718355510104</v>
      </c>
      <c r="AS206">
        <v>-4626.3599999999897</v>
      </c>
      <c r="AT206">
        <v>0.43061382385160002</v>
      </c>
      <c r="AU206">
        <v>15249475.52</v>
      </c>
    </row>
    <row r="207" spans="1:47" ht="15" x14ac:dyDescent="0.25">
      <c r="A207" t="s">
        <v>1708</v>
      </c>
      <c r="B207" t="s">
        <v>358</v>
      </c>
      <c r="C207" t="s">
        <v>359</v>
      </c>
      <c r="D207" t="s">
        <v>945</v>
      </c>
      <c r="E207">
        <v>89.378</v>
      </c>
      <c r="F207" t="s">
        <v>997</v>
      </c>
      <c r="G207" s="129">
        <v>-1346255</v>
      </c>
      <c r="H207">
        <v>0.42556308086773398</v>
      </c>
      <c r="I207">
        <v>-1346256</v>
      </c>
      <c r="J207">
        <v>0</v>
      </c>
      <c r="K207">
        <v>0.66585443850734105</v>
      </c>
      <c r="L207" s="130">
        <v>144600.8077</v>
      </c>
      <c r="M207" s="129">
        <v>37536</v>
      </c>
      <c r="N207">
        <v>46</v>
      </c>
      <c r="O207">
        <v>28.200268999999999</v>
      </c>
      <c r="P207">
        <v>39</v>
      </c>
      <c r="Q207">
        <v>71.404441000000006</v>
      </c>
      <c r="R207">
        <v>15407.1</v>
      </c>
      <c r="S207">
        <v>922.479242</v>
      </c>
      <c r="T207">
        <v>1250.5598733105001</v>
      </c>
      <c r="U207">
        <v>1</v>
      </c>
      <c r="V207">
        <v>0.14913836836233099</v>
      </c>
      <c r="W207">
        <v>0</v>
      </c>
      <c r="X207">
        <v>11365.1</v>
      </c>
      <c r="Y207">
        <v>67.69</v>
      </c>
      <c r="Z207">
        <v>61990.223223519002</v>
      </c>
      <c r="AA207">
        <v>13.315068493150701</v>
      </c>
      <c r="AB207">
        <v>13.627998847688</v>
      </c>
      <c r="AC207">
        <v>10.4</v>
      </c>
      <c r="AD207">
        <v>88.699927115384597</v>
      </c>
      <c r="AE207">
        <v>0.1837</v>
      </c>
      <c r="AF207">
        <v>0.107682313150151</v>
      </c>
      <c r="AG207">
        <v>0.18221595410372601</v>
      </c>
      <c r="AH207">
        <v>0.30077117452315499</v>
      </c>
      <c r="AI207">
        <v>201.86578897566099</v>
      </c>
      <c r="AJ207">
        <v>6.6599451177926801</v>
      </c>
      <c r="AK207">
        <v>1.1239840079047601</v>
      </c>
      <c r="AL207">
        <v>3.4932543752718601</v>
      </c>
      <c r="AM207">
        <v>2</v>
      </c>
      <c r="AN207" s="129">
        <v>1.57742186181967</v>
      </c>
      <c r="AO207">
        <v>55</v>
      </c>
      <c r="AP207">
        <v>7.5313807531380797E-2</v>
      </c>
      <c r="AQ207">
        <v>8.58</v>
      </c>
      <c r="AR207">
        <v>3.58044471285824</v>
      </c>
      <c r="AS207">
        <v>-64865.059999999903</v>
      </c>
      <c r="AT207">
        <v>0.52116800549823805</v>
      </c>
      <c r="AU207">
        <v>14212746.199999999</v>
      </c>
    </row>
    <row r="208" spans="1:47" ht="15" x14ac:dyDescent="0.25">
      <c r="A208" t="s">
        <v>1709</v>
      </c>
      <c r="B208" t="s">
        <v>360</v>
      </c>
      <c r="C208" t="s">
        <v>184</v>
      </c>
      <c r="D208" t="s">
        <v>947</v>
      </c>
      <c r="E208">
        <v>82.551000000000002</v>
      </c>
      <c r="F208" t="s">
        <v>1166</v>
      </c>
      <c r="G208" s="129">
        <v>-3727324</v>
      </c>
      <c r="H208">
        <v>0.15323374274672599</v>
      </c>
      <c r="I208">
        <v>-3712205</v>
      </c>
      <c r="J208">
        <v>0</v>
      </c>
      <c r="K208">
        <v>0.698376447170588</v>
      </c>
      <c r="L208" s="130">
        <v>205940.04060000001</v>
      </c>
      <c r="M208" s="129">
        <v>42327</v>
      </c>
      <c r="N208">
        <v>2</v>
      </c>
      <c r="O208">
        <v>23.041046999999999</v>
      </c>
      <c r="P208">
        <v>20</v>
      </c>
      <c r="Q208">
        <v>12.352633000000001</v>
      </c>
      <c r="R208">
        <v>16205</v>
      </c>
      <c r="S208">
        <v>709.09264099999996</v>
      </c>
      <c r="T208">
        <v>829.45609152095903</v>
      </c>
      <c r="U208">
        <v>0.45142496832088802</v>
      </c>
      <c r="V208">
        <v>0.12881947113593001</v>
      </c>
      <c r="W208">
        <v>2.8205059316078799E-3</v>
      </c>
      <c r="X208">
        <v>13853.5</v>
      </c>
      <c r="Y208">
        <v>55.19</v>
      </c>
      <c r="Z208">
        <v>66252.476897988803</v>
      </c>
      <c r="AA208">
        <v>12.7017543859649</v>
      </c>
      <c r="AB208">
        <v>12.8482087515854</v>
      </c>
      <c r="AC208">
        <v>8</v>
      </c>
      <c r="AD208">
        <v>88.636580124999995</v>
      </c>
      <c r="AE208">
        <v>0.245</v>
      </c>
      <c r="AF208">
        <v>0.117688738559654</v>
      </c>
      <c r="AG208">
        <v>0.122295252035327</v>
      </c>
      <c r="AH208">
        <v>0.24403271040570901</v>
      </c>
      <c r="AI208">
        <v>266.40383650519402</v>
      </c>
      <c r="AJ208">
        <v>7.7795898996850301</v>
      </c>
      <c r="AK208">
        <v>2.2213100764934799</v>
      </c>
      <c r="AL208">
        <v>2.1952301950716002</v>
      </c>
      <c r="AM208">
        <v>1</v>
      </c>
      <c r="AN208" s="129">
        <v>0.82735660788417698</v>
      </c>
      <c r="AO208">
        <v>59</v>
      </c>
      <c r="AP208">
        <v>4.9504950495049497E-3</v>
      </c>
      <c r="AQ208">
        <v>3.29</v>
      </c>
      <c r="AR208">
        <v>5.3083065860168102</v>
      </c>
      <c r="AS208">
        <v>-62677.02</v>
      </c>
      <c r="AT208">
        <v>0.54407559420716101</v>
      </c>
      <c r="AU208">
        <v>11490875.699999999</v>
      </c>
    </row>
    <row r="209" spans="1:47" ht="15" x14ac:dyDescent="0.25">
      <c r="A209" t="s">
        <v>1710</v>
      </c>
      <c r="B209" t="s">
        <v>190</v>
      </c>
      <c r="C209" t="s">
        <v>191</v>
      </c>
      <c r="D209" t="s">
        <v>946</v>
      </c>
      <c r="E209">
        <v>81.754999999999995</v>
      </c>
      <c r="F209" t="s">
        <v>1167</v>
      </c>
      <c r="G209" s="129">
        <v>-13489122</v>
      </c>
      <c r="H209">
        <v>0.53763762572607099</v>
      </c>
      <c r="I209">
        <v>-12984921</v>
      </c>
      <c r="J209">
        <v>7.5606702836633295E-7</v>
      </c>
      <c r="K209">
        <v>0.77671324473599901</v>
      </c>
      <c r="L209" s="130">
        <v>134345.65270000001</v>
      </c>
      <c r="M209" s="129">
        <v>33423.5</v>
      </c>
      <c r="N209">
        <v>40</v>
      </c>
      <c r="O209">
        <v>56.339647999999997</v>
      </c>
      <c r="P209">
        <v>68.230362999999997</v>
      </c>
      <c r="Q209">
        <v>183.114215</v>
      </c>
      <c r="R209">
        <v>16742.400000000001</v>
      </c>
      <c r="S209">
        <v>1478.802993</v>
      </c>
      <c r="T209">
        <v>1920.85222042587</v>
      </c>
      <c r="U209">
        <v>0.65380400809075201</v>
      </c>
      <c r="V209">
        <v>0.177565436534114</v>
      </c>
      <c r="W209">
        <v>9.0088058132568299E-3</v>
      </c>
      <c r="X209">
        <v>12889.4</v>
      </c>
      <c r="Y209">
        <v>115.01</v>
      </c>
      <c r="Z209">
        <v>73867.074167463696</v>
      </c>
      <c r="AA209">
        <v>12.4603174603175</v>
      </c>
      <c r="AB209">
        <v>12.8580383705765</v>
      </c>
      <c r="AC209">
        <v>12</v>
      </c>
      <c r="AD209">
        <v>123.23358275</v>
      </c>
      <c r="AE209">
        <v>0.3866</v>
      </c>
      <c r="AF209">
        <v>0.117672528885104</v>
      </c>
      <c r="AG209">
        <v>0.15718433867661899</v>
      </c>
      <c r="AH209">
        <v>0.27760713552823002</v>
      </c>
      <c r="AI209">
        <v>163.554578361609</v>
      </c>
      <c r="AJ209">
        <v>8.2976944989973695</v>
      </c>
      <c r="AK209">
        <v>2.0185986397370401</v>
      </c>
      <c r="AL209">
        <v>4.6710952390796496</v>
      </c>
      <c r="AM209">
        <v>1.5</v>
      </c>
      <c r="AN209" s="129">
        <v>1.3994481881412799</v>
      </c>
      <c r="AO209">
        <v>7</v>
      </c>
      <c r="AP209">
        <v>4.4072948328267497E-2</v>
      </c>
      <c r="AQ209">
        <v>87.57</v>
      </c>
      <c r="AR209">
        <v>4.5321418276160301</v>
      </c>
      <c r="AS209">
        <v>-45439</v>
      </c>
      <c r="AT209">
        <v>0.455488513998279</v>
      </c>
      <c r="AU209">
        <v>24758645.870000001</v>
      </c>
    </row>
    <row r="210" spans="1:47" ht="15" x14ac:dyDescent="0.25">
      <c r="A210" t="s">
        <v>1711</v>
      </c>
      <c r="B210" t="s">
        <v>442</v>
      </c>
      <c r="C210" t="s">
        <v>374</v>
      </c>
      <c r="D210" t="s">
        <v>945</v>
      </c>
      <c r="E210">
        <v>91.813999999999993</v>
      </c>
      <c r="F210" t="s">
        <v>1168</v>
      </c>
      <c r="G210" s="129">
        <v>833763</v>
      </c>
      <c r="H210">
        <v>0.38210816806767101</v>
      </c>
      <c r="I210">
        <v>1168646</v>
      </c>
      <c r="J210">
        <v>1.2693134579238799E-2</v>
      </c>
      <c r="K210">
        <v>0.62748289755095699</v>
      </c>
      <c r="L210" s="130">
        <v>183434.43919999999</v>
      </c>
      <c r="M210" s="129">
        <v>41463</v>
      </c>
      <c r="N210">
        <v>157</v>
      </c>
      <c r="O210">
        <v>62.533037999999998</v>
      </c>
      <c r="P210">
        <v>169.29693700000001</v>
      </c>
      <c r="Q210">
        <v>233.72485900000001</v>
      </c>
      <c r="R210">
        <v>15450.1</v>
      </c>
      <c r="S210">
        <v>2601.0640079999998</v>
      </c>
      <c r="T210">
        <v>3668.6263531895002</v>
      </c>
      <c r="U210">
        <v>0.99802444923147005</v>
      </c>
      <c r="V210">
        <v>0.19455181665794699</v>
      </c>
      <c r="W210">
        <v>1.47286386963838E-2</v>
      </c>
      <c r="X210">
        <v>10954.2</v>
      </c>
      <c r="Y210">
        <v>166.25</v>
      </c>
      <c r="Z210">
        <v>72551.900150375906</v>
      </c>
      <c r="AA210">
        <v>14.610810810810801</v>
      </c>
      <c r="AB210">
        <v>15.6454977924812</v>
      </c>
      <c r="AC210">
        <v>16</v>
      </c>
      <c r="AD210">
        <v>162.56650049999999</v>
      </c>
      <c r="AE210">
        <v>0.1837</v>
      </c>
      <c r="AF210">
        <v>0.114518444195155</v>
      </c>
      <c r="AG210">
        <v>0.13917578126725</v>
      </c>
      <c r="AH210">
        <v>0.25731105129741599</v>
      </c>
      <c r="AI210">
        <v>136.85053459092001</v>
      </c>
      <c r="AJ210">
        <v>9.8752792612590898</v>
      </c>
      <c r="AK210">
        <v>1.6402353374143499</v>
      </c>
      <c r="AL210">
        <v>3.2650546554780502</v>
      </c>
      <c r="AM210">
        <v>4.5999999999999996</v>
      </c>
      <c r="AN210" s="129">
        <v>0.93945954079945604</v>
      </c>
      <c r="AO210">
        <v>41</v>
      </c>
      <c r="AP210">
        <v>1.0752688172042999E-2</v>
      </c>
      <c r="AQ210">
        <v>39.979999999999997</v>
      </c>
      <c r="AR210">
        <v>3.4821644648288599</v>
      </c>
      <c r="AS210">
        <v>-480867.08</v>
      </c>
      <c r="AT210">
        <v>0.59886389898227099</v>
      </c>
      <c r="AU210">
        <v>40186723.259999998</v>
      </c>
    </row>
    <row r="211" spans="1:47" ht="15" x14ac:dyDescent="0.25">
      <c r="A211" t="s">
        <v>1712</v>
      </c>
      <c r="B211" t="s">
        <v>429</v>
      </c>
      <c r="C211" t="s">
        <v>307</v>
      </c>
      <c r="D211" t="s">
        <v>948</v>
      </c>
      <c r="E211">
        <v>83.387</v>
      </c>
      <c r="F211" t="s">
        <v>1169</v>
      </c>
      <c r="G211" s="129">
        <v>-839031</v>
      </c>
      <c r="H211">
        <v>0.315395631029943</v>
      </c>
      <c r="I211">
        <v>-838581</v>
      </c>
      <c r="J211">
        <v>2.3430900977623901E-3</v>
      </c>
      <c r="K211">
        <v>0.77648319612760097</v>
      </c>
      <c r="L211" s="130">
        <v>226329.19140000001</v>
      </c>
      <c r="M211" s="129">
        <v>44119</v>
      </c>
      <c r="N211">
        <v>230</v>
      </c>
      <c r="O211">
        <v>59.802106999999999</v>
      </c>
      <c r="P211">
        <v>26.633509</v>
      </c>
      <c r="Q211">
        <v>-88.331429</v>
      </c>
      <c r="R211">
        <v>14976.1</v>
      </c>
      <c r="S211">
        <v>1448.8081589999999</v>
      </c>
      <c r="T211">
        <v>1851.34872802776</v>
      </c>
      <c r="U211">
        <v>0.450453779505531</v>
      </c>
      <c r="V211">
        <v>0.18311071438409801</v>
      </c>
      <c r="W211">
        <v>1.7776390780251E-3</v>
      </c>
      <c r="X211">
        <v>11719.9</v>
      </c>
      <c r="Y211">
        <v>76.38</v>
      </c>
      <c r="Z211">
        <v>69177.674653050504</v>
      </c>
      <c r="AA211">
        <v>17.367816091954001</v>
      </c>
      <c r="AB211">
        <v>18.9684231343284</v>
      </c>
      <c r="AC211">
        <v>12</v>
      </c>
      <c r="AD211">
        <v>120.73401325</v>
      </c>
      <c r="AE211">
        <v>0.22589999999999999</v>
      </c>
      <c r="AF211">
        <v>0.11286743143521499</v>
      </c>
      <c r="AG211">
        <v>0.187476810934747</v>
      </c>
      <c r="AH211">
        <v>0.30198846992609801</v>
      </c>
      <c r="AI211">
        <v>248.23093227762499</v>
      </c>
      <c r="AJ211">
        <v>6.7982691532342203</v>
      </c>
      <c r="AK211">
        <v>1.33786627701668</v>
      </c>
      <c r="AL211">
        <v>2.3293011881358798</v>
      </c>
      <c r="AM211">
        <v>2.5</v>
      </c>
      <c r="AN211" s="129">
        <v>1.7344425362133999</v>
      </c>
      <c r="AO211">
        <v>182</v>
      </c>
      <c r="AP211">
        <v>1.1001100110011001E-3</v>
      </c>
      <c r="AQ211">
        <v>4.7</v>
      </c>
      <c r="AR211">
        <v>4.1419227731330404</v>
      </c>
      <c r="AS211">
        <v>23226.440000000101</v>
      </c>
      <c r="AT211">
        <v>0.48485446934255599</v>
      </c>
      <c r="AU211">
        <v>21697544.449999999</v>
      </c>
    </row>
    <row r="212" spans="1:47" ht="15" x14ac:dyDescent="0.25">
      <c r="A212" t="s">
        <v>1713</v>
      </c>
      <c r="B212" t="s">
        <v>404</v>
      </c>
      <c r="C212" t="s">
        <v>103</v>
      </c>
      <c r="D212" t="s">
        <v>945</v>
      </c>
      <c r="E212">
        <v>78.05</v>
      </c>
      <c r="F212" t="s">
        <v>1170</v>
      </c>
      <c r="G212" s="129">
        <v>77566</v>
      </c>
      <c r="H212">
        <v>0.38128453522414901</v>
      </c>
      <c r="I212">
        <v>252566</v>
      </c>
      <c r="J212">
        <v>0</v>
      </c>
      <c r="K212">
        <v>0.76960367813840203</v>
      </c>
      <c r="L212" s="130">
        <v>331951.64199999999</v>
      </c>
      <c r="M212" s="129">
        <v>33005</v>
      </c>
      <c r="N212">
        <v>110</v>
      </c>
      <c r="O212">
        <v>28.644394999999999</v>
      </c>
      <c r="P212">
        <v>12.79021</v>
      </c>
      <c r="Q212">
        <v>6.0950620000000004</v>
      </c>
      <c r="R212">
        <v>18804.3</v>
      </c>
      <c r="S212">
        <v>777.37556099999995</v>
      </c>
      <c r="T212">
        <v>951.11465841606901</v>
      </c>
      <c r="U212">
        <v>0.53186084145498402</v>
      </c>
      <c r="V212">
        <v>0.17099275391293101</v>
      </c>
      <c r="W212">
        <v>1.2863795186892899E-3</v>
      </c>
      <c r="X212">
        <v>15369.4</v>
      </c>
      <c r="Y212">
        <v>62.45</v>
      </c>
      <c r="Z212">
        <v>67999.850920736601</v>
      </c>
      <c r="AA212">
        <v>16.75</v>
      </c>
      <c r="AB212">
        <v>12.4479673498799</v>
      </c>
      <c r="AC212">
        <v>10.5</v>
      </c>
      <c r="AD212">
        <v>74.035767714285697</v>
      </c>
      <c r="AE212">
        <v>0.48620000000000002</v>
      </c>
      <c r="AF212">
        <v>0.102559588047529</v>
      </c>
      <c r="AG212">
        <v>0.255059037533377</v>
      </c>
      <c r="AH212">
        <v>0.361577259589203</v>
      </c>
      <c r="AI212">
        <v>312.25061884856399</v>
      </c>
      <c r="AJ212">
        <v>7.0926314596928304</v>
      </c>
      <c r="AK212">
        <v>1.66619739140465</v>
      </c>
      <c r="AL212">
        <v>3.5036973914046499</v>
      </c>
      <c r="AM212">
        <v>3.05</v>
      </c>
      <c r="AN212" s="129">
        <v>1.2887313192548799</v>
      </c>
      <c r="AO212">
        <v>122</v>
      </c>
      <c r="AP212">
        <v>4.0160642570281103E-3</v>
      </c>
      <c r="AQ212">
        <v>3.92</v>
      </c>
      <c r="AR212">
        <v>4.7862902018291997</v>
      </c>
      <c r="AS212">
        <v>-111563.22</v>
      </c>
      <c r="AT212">
        <v>0.566135626175158</v>
      </c>
      <c r="AU212">
        <v>14618040.9</v>
      </c>
    </row>
    <row r="213" spans="1:47" ht="15" x14ac:dyDescent="0.25">
      <c r="A213" t="s">
        <v>1714</v>
      </c>
      <c r="B213" t="s">
        <v>192</v>
      </c>
      <c r="C213" t="s">
        <v>121</v>
      </c>
      <c r="D213" t="s">
        <v>948</v>
      </c>
      <c r="E213">
        <v>105.467</v>
      </c>
      <c r="F213" t="s">
        <v>1171</v>
      </c>
      <c r="G213" s="129">
        <v>-6293374</v>
      </c>
      <c r="H213">
        <v>0.22988752214975999</v>
      </c>
      <c r="I213">
        <v>-6119214</v>
      </c>
      <c r="J213">
        <v>0</v>
      </c>
      <c r="K213">
        <v>0.75468560054704603</v>
      </c>
      <c r="L213" s="130">
        <v>470023.66580000002</v>
      </c>
      <c r="M213" s="129">
        <v>69696</v>
      </c>
      <c r="N213">
        <v>8</v>
      </c>
      <c r="O213">
        <v>9.4424309999999991</v>
      </c>
      <c r="P213">
        <v>17</v>
      </c>
      <c r="Q213">
        <v>0</v>
      </c>
      <c r="R213">
        <v>21567.3</v>
      </c>
      <c r="S213">
        <v>1124.907841</v>
      </c>
      <c r="T213">
        <v>1323.64139711351</v>
      </c>
      <c r="U213">
        <v>7.2824857303132595E-2</v>
      </c>
      <c r="V213">
        <v>0.13731155688513</v>
      </c>
      <c r="W213">
        <v>5.3132752587862903E-3</v>
      </c>
      <c r="X213">
        <v>18329.099999999999</v>
      </c>
      <c r="Y213">
        <v>90.32</v>
      </c>
      <c r="Z213">
        <v>89563.594774136407</v>
      </c>
      <c r="AA213">
        <v>16.261682242990702</v>
      </c>
      <c r="AB213">
        <v>12.4546926594331</v>
      </c>
      <c r="AC213">
        <v>24.49</v>
      </c>
      <c r="AD213">
        <v>45.933354062882799</v>
      </c>
      <c r="AE213">
        <v>0.17230000000000001</v>
      </c>
      <c r="AF213">
        <v>0.12659557879389299</v>
      </c>
      <c r="AG213">
        <v>0.14106025611248699</v>
      </c>
      <c r="AH213">
        <v>0.272162227957717</v>
      </c>
      <c r="AI213">
        <v>211.44843277877001</v>
      </c>
      <c r="AJ213">
        <v>9.5635853022786499</v>
      </c>
      <c r="AK213">
        <v>1.5334167157151299</v>
      </c>
      <c r="AL213">
        <v>5.1001556377701203</v>
      </c>
      <c r="AM213">
        <v>2</v>
      </c>
      <c r="AN213" s="129"/>
      <c r="AO213">
        <v>2</v>
      </c>
      <c r="AP213">
        <v>7.69230769230769E-2</v>
      </c>
      <c r="AQ213" t="s">
        <v>943</v>
      </c>
      <c r="AR213">
        <v>8.8057389599610794</v>
      </c>
      <c r="AS213">
        <v>-75664.639999999999</v>
      </c>
      <c r="AT213">
        <v>0.33577071591512803</v>
      </c>
      <c r="AU213">
        <v>24261180.899999999</v>
      </c>
    </row>
    <row r="214" spans="1:47" ht="15" x14ac:dyDescent="0.25">
      <c r="A214" t="s">
        <v>1715</v>
      </c>
      <c r="B214" t="s">
        <v>361</v>
      </c>
      <c r="C214" t="s">
        <v>199</v>
      </c>
      <c r="D214" t="s">
        <v>949</v>
      </c>
      <c r="E214">
        <v>105.581</v>
      </c>
      <c r="F214" t="s">
        <v>1172</v>
      </c>
      <c r="G214" s="129">
        <v>-6706325</v>
      </c>
      <c r="H214">
        <v>0.27362169654678298</v>
      </c>
      <c r="I214">
        <v>-7356325</v>
      </c>
      <c r="J214">
        <v>9.7433756300013407E-5</v>
      </c>
      <c r="K214">
        <v>0.77755498293460401</v>
      </c>
      <c r="L214" s="130">
        <v>306826.39500000002</v>
      </c>
      <c r="M214" s="129">
        <v>74760</v>
      </c>
      <c r="N214">
        <v>0</v>
      </c>
      <c r="O214">
        <v>8</v>
      </c>
      <c r="P214">
        <v>83.894779</v>
      </c>
      <c r="Q214">
        <v>-19.151533000000001</v>
      </c>
      <c r="R214">
        <v>16425.400000000001</v>
      </c>
      <c r="S214">
        <v>2454.0152659999999</v>
      </c>
      <c r="T214">
        <v>2785.82193697099</v>
      </c>
      <c r="U214">
        <v>8.0740624455430704E-2</v>
      </c>
      <c r="V214">
        <v>9.8677797304297599E-2</v>
      </c>
      <c r="W214">
        <v>1.0944517082722999E-2</v>
      </c>
      <c r="X214">
        <v>14469</v>
      </c>
      <c r="Y214">
        <v>151.65</v>
      </c>
      <c r="Z214">
        <v>84115.2377843719</v>
      </c>
      <c r="AA214">
        <v>17.075949367088601</v>
      </c>
      <c r="AB214">
        <v>16.182098687767901</v>
      </c>
      <c r="AC214">
        <v>18.5</v>
      </c>
      <c r="AD214">
        <v>132.649473837838</v>
      </c>
      <c r="AE214">
        <v>0.37130000000000002</v>
      </c>
      <c r="AF214">
        <v>0.121078978665538</v>
      </c>
      <c r="AG214">
        <v>0.15578695326743</v>
      </c>
      <c r="AH214">
        <v>0.28299013515319998</v>
      </c>
      <c r="AI214">
        <v>183.957698329983</v>
      </c>
      <c r="AJ214">
        <v>9.1420608725508696</v>
      </c>
      <c r="AK214">
        <v>1.5123218846567099</v>
      </c>
      <c r="AL214">
        <v>3.3163724124181799</v>
      </c>
      <c r="AM214">
        <v>2.75</v>
      </c>
      <c r="AN214" s="129">
        <v>1.04135975970657</v>
      </c>
      <c r="AO214">
        <v>40</v>
      </c>
      <c r="AP214">
        <v>6.4412238325281803E-3</v>
      </c>
      <c r="AQ214">
        <v>30.05</v>
      </c>
      <c r="AR214">
        <v>8.3721379154172908</v>
      </c>
      <c r="AS214">
        <v>-147149.43</v>
      </c>
      <c r="AT214">
        <v>0.28991941351136902</v>
      </c>
      <c r="AU214">
        <v>40308108.990000002</v>
      </c>
    </row>
    <row r="215" spans="1:47" ht="15" x14ac:dyDescent="0.25">
      <c r="A215" t="s">
        <v>1716</v>
      </c>
      <c r="B215" t="s">
        <v>689</v>
      </c>
      <c r="C215" t="s">
        <v>249</v>
      </c>
      <c r="D215" t="s">
        <v>949</v>
      </c>
      <c r="E215">
        <v>83.521000000000001</v>
      </c>
      <c r="F215" t="s">
        <v>1173</v>
      </c>
      <c r="G215" s="129">
        <v>-535292</v>
      </c>
      <c r="H215">
        <v>0.34315607842684598</v>
      </c>
      <c r="I215">
        <v>-398070</v>
      </c>
      <c r="J215">
        <v>2.2321650483488598E-2</v>
      </c>
      <c r="K215">
        <v>0.78681040716082795</v>
      </c>
      <c r="L215" s="130">
        <v>180579.59969999999</v>
      </c>
      <c r="M215" s="129">
        <v>40370</v>
      </c>
      <c r="N215" t="s">
        <v>943</v>
      </c>
      <c r="O215">
        <v>14.23452</v>
      </c>
      <c r="P215">
        <v>9.1199999999999992</v>
      </c>
      <c r="Q215">
        <v>-62.236466999999998</v>
      </c>
      <c r="R215">
        <v>19294.8</v>
      </c>
      <c r="S215">
        <v>474.91864099999998</v>
      </c>
      <c r="T215">
        <v>627.98790212793597</v>
      </c>
      <c r="U215">
        <v>0.98672806780814504</v>
      </c>
      <c r="V215">
        <v>0.121392289168957</v>
      </c>
      <c r="W215">
        <v>2.1056238135744201E-3</v>
      </c>
      <c r="X215">
        <v>14591.8</v>
      </c>
      <c r="Y215">
        <v>42.03</v>
      </c>
      <c r="Z215">
        <v>46890.073994765597</v>
      </c>
      <c r="AA215">
        <v>10.8541666666667</v>
      </c>
      <c r="AB215">
        <v>11.299515607899099</v>
      </c>
      <c r="AC215">
        <v>5.2</v>
      </c>
      <c r="AD215">
        <v>91.3305078846154</v>
      </c>
      <c r="AE215">
        <v>0.26800000000000002</v>
      </c>
      <c r="AF215">
        <v>0.10232418707282</v>
      </c>
      <c r="AG215">
        <v>0.219782361484573</v>
      </c>
      <c r="AH215">
        <v>0.32407783068461599</v>
      </c>
      <c r="AI215">
        <v>199.63840501261799</v>
      </c>
      <c r="AJ215">
        <v>11.392627620976199</v>
      </c>
      <c r="AK215">
        <v>2.9206671096485701</v>
      </c>
      <c r="AL215">
        <v>5.5379172467620101</v>
      </c>
      <c r="AM215">
        <v>1</v>
      </c>
      <c r="AN215" s="129">
        <v>1.0323379713469201</v>
      </c>
      <c r="AO215">
        <v>39</v>
      </c>
      <c r="AP215">
        <v>0</v>
      </c>
      <c r="AQ215">
        <v>7.33</v>
      </c>
      <c r="AR215">
        <v>5.4070765429277401</v>
      </c>
      <c r="AS215">
        <v>-90446.28</v>
      </c>
      <c r="AT215">
        <v>0.48367348788811898</v>
      </c>
      <c r="AU215">
        <v>9163483.4399999995</v>
      </c>
    </row>
    <row r="216" spans="1:47" ht="15" x14ac:dyDescent="0.25">
      <c r="A216" t="s">
        <v>1717</v>
      </c>
      <c r="B216" t="s">
        <v>723</v>
      </c>
      <c r="C216" t="s">
        <v>97</v>
      </c>
      <c r="D216" t="s">
        <v>948</v>
      </c>
      <c r="E216">
        <v>98.734999999999999</v>
      </c>
      <c r="F216" t="s">
        <v>1174</v>
      </c>
      <c r="G216" s="129">
        <v>1105650</v>
      </c>
      <c r="H216">
        <v>0.220736581771968</v>
      </c>
      <c r="I216">
        <v>1855650</v>
      </c>
      <c r="J216">
        <v>2.85107836921965E-3</v>
      </c>
      <c r="K216">
        <v>0.82276204086273697</v>
      </c>
      <c r="L216" s="130">
        <v>305271.30959999998</v>
      </c>
      <c r="M216" s="129">
        <v>49052</v>
      </c>
      <c r="N216">
        <v>187</v>
      </c>
      <c r="O216">
        <v>70.367896000000002</v>
      </c>
      <c r="P216">
        <v>276.20142800000002</v>
      </c>
      <c r="Q216">
        <v>-8.3224599999999995</v>
      </c>
      <c r="R216">
        <v>13911</v>
      </c>
      <c r="S216">
        <v>3825.211178</v>
      </c>
      <c r="T216">
        <v>4612.86291334825</v>
      </c>
      <c r="U216">
        <v>0.25013020705964301</v>
      </c>
      <c r="V216">
        <v>0.15291107334519</v>
      </c>
      <c r="W216">
        <v>1.0206162531505599E-2</v>
      </c>
      <c r="X216">
        <v>11535.7</v>
      </c>
      <c r="Y216">
        <v>223.16</v>
      </c>
      <c r="Z216">
        <v>80772.279978490798</v>
      </c>
      <c r="AA216">
        <v>16.848214285714299</v>
      </c>
      <c r="AB216">
        <v>17.141114796558501</v>
      </c>
      <c r="AC216">
        <v>23.1</v>
      </c>
      <c r="AD216">
        <v>165.59355748917699</v>
      </c>
      <c r="AE216">
        <v>0.33689999999999998</v>
      </c>
      <c r="AF216">
        <v>0.11462022992714301</v>
      </c>
      <c r="AG216">
        <v>0.17978855717269099</v>
      </c>
      <c r="AH216">
        <v>0.29778896713094</v>
      </c>
      <c r="AI216">
        <v>167.60068141785601</v>
      </c>
      <c r="AJ216">
        <v>6.1779036293417002</v>
      </c>
      <c r="AK216">
        <v>1.4685025767889299</v>
      </c>
      <c r="AL216">
        <v>3.4203712479020698</v>
      </c>
      <c r="AM216">
        <v>4.8</v>
      </c>
      <c r="AN216" s="129">
        <v>0.94109642441049701</v>
      </c>
      <c r="AO216">
        <v>33</v>
      </c>
      <c r="AP216">
        <v>4.2221376949410402E-2</v>
      </c>
      <c r="AQ216">
        <v>74.64</v>
      </c>
      <c r="AR216">
        <v>5.3049263724723801</v>
      </c>
      <c r="AS216">
        <v>-57328.369999999901</v>
      </c>
      <c r="AT216">
        <v>0.29293371821610098</v>
      </c>
      <c r="AU216">
        <v>53212460.030000001</v>
      </c>
    </row>
    <row r="217" spans="1:47" ht="15" x14ac:dyDescent="0.25">
      <c r="A217" t="s">
        <v>1718</v>
      </c>
      <c r="B217" t="s">
        <v>767</v>
      </c>
      <c r="C217" t="s">
        <v>266</v>
      </c>
      <c r="D217" t="s">
        <v>948</v>
      </c>
      <c r="E217">
        <v>94.7</v>
      </c>
      <c r="F217" t="s">
        <v>1175</v>
      </c>
      <c r="G217" s="129">
        <v>-1724893</v>
      </c>
      <c r="H217">
        <v>0.29295449296945703</v>
      </c>
      <c r="I217">
        <v>-1664059</v>
      </c>
      <c r="J217">
        <v>0</v>
      </c>
      <c r="K217">
        <v>0.60749846880458602</v>
      </c>
      <c r="L217" s="130">
        <v>243967.41390000001</v>
      </c>
      <c r="M217" s="129">
        <v>43755</v>
      </c>
      <c r="N217">
        <v>163</v>
      </c>
      <c r="O217">
        <v>19.038834000000001</v>
      </c>
      <c r="P217">
        <v>40.01</v>
      </c>
      <c r="Q217">
        <v>93.622510000000005</v>
      </c>
      <c r="R217">
        <v>14658</v>
      </c>
      <c r="S217">
        <v>1004.402103</v>
      </c>
      <c r="T217">
        <v>1131.9264461705</v>
      </c>
      <c r="U217">
        <v>0.366916748679886</v>
      </c>
      <c r="V217">
        <v>9.9063668527583706E-2</v>
      </c>
      <c r="W217">
        <v>1.85559288897666E-2</v>
      </c>
      <c r="X217">
        <v>13006.6</v>
      </c>
      <c r="Y217">
        <v>74.400000000000006</v>
      </c>
      <c r="Z217">
        <v>67948.991935483893</v>
      </c>
      <c r="AA217">
        <v>15.865853658536601</v>
      </c>
      <c r="AB217">
        <v>13.500028266129</v>
      </c>
      <c r="AC217">
        <v>8.1999999999999993</v>
      </c>
      <c r="AD217">
        <v>122.48806134146299</v>
      </c>
      <c r="AE217">
        <v>0.40960000000000002</v>
      </c>
      <c r="AF217">
        <v>0.118400297306302</v>
      </c>
      <c r="AG217">
        <v>0.180942461045665</v>
      </c>
      <c r="AH217">
        <v>0.30196233028647801</v>
      </c>
      <c r="AI217">
        <v>147.323466924282</v>
      </c>
      <c r="AJ217">
        <v>8.8158158976022492</v>
      </c>
      <c r="AK217">
        <v>1.7354696158732701</v>
      </c>
      <c r="AL217">
        <v>3.7284749141729501</v>
      </c>
      <c r="AM217">
        <v>1.9</v>
      </c>
      <c r="AN217" s="129">
        <v>1.1900734249096001</v>
      </c>
      <c r="AO217">
        <v>53</v>
      </c>
      <c r="AP217">
        <v>8.59375E-2</v>
      </c>
      <c r="AQ217">
        <v>8.6999999999999993</v>
      </c>
      <c r="AR217">
        <v>1.71083035985424</v>
      </c>
      <c r="AS217">
        <v>288837.55</v>
      </c>
      <c r="AT217">
        <v>0.49212804609633998</v>
      </c>
      <c r="AU217">
        <v>14722499.960000001</v>
      </c>
    </row>
    <row r="218" spans="1:47" ht="15" x14ac:dyDescent="0.25">
      <c r="A218" t="s">
        <v>1719</v>
      </c>
      <c r="B218" t="s">
        <v>508</v>
      </c>
      <c r="C218" t="s">
        <v>175</v>
      </c>
      <c r="D218" t="s">
        <v>946</v>
      </c>
      <c r="E218">
        <v>87.951999999999998</v>
      </c>
      <c r="F218" t="s">
        <v>1176</v>
      </c>
      <c r="G218" s="129">
        <v>-161981</v>
      </c>
      <c r="H218">
        <v>0.35101393220384203</v>
      </c>
      <c r="I218">
        <v>-424991</v>
      </c>
      <c r="J218">
        <v>1.83392666306451E-3</v>
      </c>
      <c r="K218">
        <v>0.66108144652757295</v>
      </c>
      <c r="L218" s="130">
        <v>260175.6734</v>
      </c>
      <c r="M218" s="129">
        <v>45304</v>
      </c>
      <c r="N218">
        <v>105</v>
      </c>
      <c r="O218">
        <v>37.240302</v>
      </c>
      <c r="P218">
        <v>49.719191000000002</v>
      </c>
      <c r="Q218">
        <v>77.471830999999995</v>
      </c>
      <c r="R218">
        <v>14412.2</v>
      </c>
      <c r="S218">
        <v>1235.435898</v>
      </c>
      <c r="T218">
        <v>1474.2146654906501</v>
      </c>
      <c r="U218">
        <v>0.41450808482173501</v>
      </c>
      <c r="V218">
        <v>0.141276357019051</v>
      </c>
      <c r="W218">
        <v>6.3724552708440102E-4</v>
      </c>
      <c r="X218">
        <v>12077.8</v>
      </c>
      <c r="Y218">
        <v>81.87</v>
      </c>
      <c r="Z218">
        <v>56712.097593746199</v>
      </c>
      <c r="AA218">
        <v>10.1910112359551</v>
      </c>
      <c r="AB218">
        <v>15.090214950531299</v>
      </c>
      <c r="AC218">
        <v>11</v>
      </c>
      <c r="AD218">
        <v>112.312354363636</v>
      </c>
      <c r="AE218">
        <v>0.1991</v>
      </c>
      <c r="AF218">
        <v>0.120916864029447</v>
      </c>
      <c r="AG218">
        <v>0.17270911938945299</v>
      </c>
      <c r="AH218">
        <v>0.295854855794978</v>
      </c>
      <c r="AI218">
        <v>187.74183296396299</v>
      </c>
      <c r="AJ218">
        <v>7.3725908089487504</v>
      </c>
      <c r="AK218">
        <v>1.3561196500864401</v>
      </c>
      <c r="AL218">
        <v>3.8073028718262698</v>
      </c>
      <c r="AM218">
        <v>2.5</v>
      </c>
      <c r="AN218" s="129">
        <v>1.35213632342292</v>
      </c>
      <c r="AO218">
        <v>112</v>
      </c>
      <c r="AP218">
        <v>5.7766367137355598E-2</v>
      </c>
      <c r="AQ218">
        <v>6.21</v>
      </c>
      <c r="AR218">
        <v>3.91450510839771</v>
      </c>
      <c r="AS218">
        <v>64048.78</v>
      </c>
      <c r="AT218">
        <v>0.393001189753171</v>
      </c>
      <c r="AU218">
        <v>17805324.02</v>
      </c>
    </row>
    <row r="219" spans="1:47" ht="15" x14ac:dyDescent="0.25">
      <c r="A219" t="s">
        <v>1720</v>
      </c>
      <c r="B219" t="s">
        <v>362</v>
      </c>
      <c r="C219" t="s">
        <v>201</v>
      </c>
      <c r="D219" t="s">
        <v>946</v>
      </c>
      <c r="E219">
        <v>82.968000000000004</v>
      </c>
      <c r="F219" t="s">
        <v>1152</v>
      </c>
      <c r="G219" s="129">
        <v>1217206</v>
      </c>
      <c r="H219">
        <v>0.37926494597615801</v>
      </c>
      <c r="I219">
        <v>1778525</v>
      </c>
      <c r="J219">
        <v>0</v>
      </c>
      <c r="K219">
        <v>0.69134403649816201</v>
      </c>
      <c r="L219" s="130">
        <v>132812.56890000001</v>
      </c>
      <c r="M219" s="129">
        <v>35458</v>
      </c>
      <c r="N219">
        <v>72</v>
      </c>
      <c r="O219">
        <v>49.308646000000003</v>
      </c>
      <c r="P219">
        <v>32.299393999999999</v>
      </c>
      <c r="Q219">
        <v>23.681424</v>
      </c>
      <c r="R219">
        <v>15870.1</v>
      </c>
      <c r="S219">
        <v>1894.4577859999999</v>
      </c>
      <c r="T219">
        <v>2587.04209908345</v>
      </c>
      <c r="U219">
        <v>1</v>
      </c>
      <c r="V219">
        <v>0.15696052622415099</v>
      </c>
      <c r="W219">
        <v>3.0712956725655998E-4</v>
      </c>
      <c r="X219">
        <v>11621.5</v>
      </c>
      <c r="Y219">
        <v>133.9</v>
      </c>
      <c r="Z219">
        <v>66499.6116504854</v>
      </c>
      <c r="AA219">
        <v>14.2074074074074</v>
      </c>
      <c r="AB219">
        <v>14.148303106796099</v>
      </c>
      <c r="AC219">
        <v>12</v>
      </c>
      <c r="AD219">
        <v>157.87148216666699</v>
      </c>
      <c r="AE219">
        <v>0.22589999999999999</v>
      </c>
      <c r="AF219">
        <v>0.11521667753616301</v>
      </c>
      <c r="AG219">
        <v>0.19367910853610701</v>
      </c>
      <c r="AH219">
        <v>0.31118751047873</v>
      </c>
      <c r="AI219">
        <v>175.71148983100099</v>
      </c>
      <c r="AJ219">
        <v>10.182285101448601</v>
      </c>
      <c r="AK219">
        <v>1.6639684208629</v>
      </c>
      <c r="AL219">
        <v>4.7415512289787802</v>
      </c>
      <c r="AM219">
        <v>0</v>
      </c>
      <c r="AN219" s="129">
        <v>1.2902715636229201</v>
      </c>
      <c r="AO219">
        <v>164</v>
      </c>
      <c r="AP219">
        <v>1.79372197309417E-2</v>
      </c>
      <c r="AQ219">
        <v>3.88</v>
      </c>
      <c r="AR219">
        <v>3.6512644705028001</v>
      </c>
      <c r="AS219">
        <v>214599.36</v>
      </c>
      <c r="AT219">
        <v>0.53841849559751098</v>
      </c>
      <c r="AU219">
        <v>30065200.25</v>
      </c>
    </row>
    <row r="220" spans="1:47" ht="15" x14ac:dyDescent="0.25">
      <c r="A220" t="s">
        <v>1721</v>
      </c>
      <c r="B220" t="s">
        <v>432</v>
      </c>
      <c r="C220" t="s">
        <v>292</v>
      </c>
      <c r="D220" t="s">
        <v>946</v>
      </c>
      <c r="E220">
        <v>83.242999999999995</v>
      </c>
      <c r="F220" t="s">
        <v>1177</v>
      </c>
      <c r="G220" s="129">
        <v>519061</v>
      </c>
      <c r="H220">
        <v>0.50163291011835498</v>
      </c>
      <c r="I220">
        <v>498427</v>
      </c>
      <c r="J220">
        <v>0</v>
      </c>
      <c r="K220">
        <v>0.76185782114505496</v>
      </c>
      <c r="L220" s="130">
        <v>207214.33989999999</v>
      </c>
      <c r="M220" s="129">
        <v>45920</v>
      </c>
      <c r="N220">
        <v>84</v>
      </c>
      <c r="O220">
        <v>130.05434700000001</v>
      </c>
      <c r="P220">
        <v>60.972651999999997</v>
      </c>
      <c r="Q220">
        <v>-44.7744</v>
      </c>
      <c r="R220">
        <v>13487.9</v>
      </c>
      <c r="S220">
        <v>1521.5294160000001</v>
      </c>
      <c r="T220">
        <v>1888.4235025144001</v>
      </c>
      <c r="U220">
        <v>0.53655683906935403</v>
      </c>
      <c r="V220">
        <v>0.16343576232245499</v>
      </c>
      <c r="W220">
        <v>1.9815561686123899E-3</v>
      </c>
      <c r="X220">
        <v>10867.4</v>
      </c>
      <c r="Y220">
        <v>99.85</v>
      </c>
      <c r="Z220">
        <v>67512.431146720104</v>
      </c>
      <c r="AA220">
        <v>15.0294117647059</v>
      </c>
      <c r="AB220">
        <v>15.238151387080601</v>
      </c>
      <c r="AC220">
        <v>13.43</v>
      </c>
      <c r="AD220">
        <v>113.293329560685</v>
      </c>
      <c r="AE220">
        <v>0.48620000000000002</v>
      </c>
      <c r="AF220">
        <v>0.120270588658143</v>
      </c>
      <c r="AG220">
        <v>0.18477918286974099</v>
      </c>
      <c r="AH220">
        <v>0.30872028817921399</v>
      </c>
      <c r="AI220">
        <v>153.97664845409699</v>
      </c>
      <c r="AJ220">
        <v>6.9241469609014796</v>
      </c>
      <c r="AK220">
        <v>1.4336357777019</v>
      </c>
      <c r="AL220">
        <v>4.4945861789311898</v>
      </c>
      <c r="AM220">
        <v>3</v>
      </c>
      <c r="AN220" s="129">
        <v>1.11940605662436</v>
      </c>
      <c r="AO220">
        <v>45</v>
      </c>
      <c r="AP220">
        <v>6.1224489795918399E-3</v>
      </c>
      <c r="AQ220">
        <v>21.42</v>
      </c>
      <c r="AR220">
        <v>4.1046723253617703</v>
      </c>
      <c r="AS220">
        <v>123859.44</v>
      </c>
      <c r="AT220">
        <v>0.42554769334366499</v>
      </c>
      <c r="AU220">
        <v>20522183.390000001</v>
      </c>
    </row>
    <row r="221" spans="1:47" ht="15" x14ac:dyDescent="0.25">
      <c r="A221" t="s">
        <v>1722</v>
      </c>
      <c r="B221" t="s">
        <v>194</v>
      </c>
      <c r="C221" t="s">
        <v>195</v>
      </c>
      <c r="D221" t="s">
        <v>946</v>
      </c>
      <c r="E221">
        <v>83.441000000000003</v>
      </c>
      <c r="F221" t="s">
        <v>1178</v>
      </c>
      <c r="G221" s="129">
        <v>-2694411</v>
      </c>
      <c r="H221">
        <v>0.46985328635463502</v>
      </c>
      <c r="I221">
        <v>-3294412</v>
      </c>
      <c r="J221">
        <v>0</v>
      </c>
      <c r="K221">
        <v>0.73297317050437405</v>
      </c>
      <c r="L221" s="130">
        <v>253089.891</v>
      </c>
      <c r="M221" s="129">
        <v>35609</v>
      </c>
      <c r="N221">
        <v>235</v>
      </c>
      <c r="O221">
        <v>96.458894999999998</v>
      </c>
      <c r="P221">
        <v>150.94</v>
      </c>
      <c r="Q221">
        <v>-383.970754</v>
      </c>
      <c r="R221">
        <v>15461.5</v>
      </c>
      <c r="S221">
        <v>2223.7508539999999</v>
      </c>
      <c r="T221">
        <v>2803.4011435775001</v>
      </c>
      <c r="U221">
        <v>0.559291919669343</v>
      </c>
      <c r="V221">
        <v>0.134174880006589</v>
      </c>
      <c r="W221">
        <v>1.1195729033770601E-2</v>
      </c>
      <c r="X221">
        <v>12264.6</v>
      </c>
      <c r="Y221">
        <v>165.55</v>
      </c>
      <c r="Z221">
        <v>70339.812745394098</v>
      </c>
      <c r="AA221">
        <v>15.5722891566265</v>
      </c>
      <c r="AB221">
        <v>13.432502893385699</v>
      </c>
      <c r="AC221">
        <v>16</v>
      </c>
      <c r="AD221">
        <v>138.98442837499999</v>
      </c>
      <c r="AE221">
        <v>0.31390000000000001</v>
      </c>
      <c r="AF221">
        <v>0.110489426270615</v>
      </c>
      <c r="AG221">
        <v>0.210909285125567</v>
      </c>
      <c r="AH221">
        <v>0.32412889333144501</v>
      </c>
      <c r="AI221">
        <v>192.11729552864699</v>
      </c>
      <c r="AJ221">
        <v>5.91948370983636</v>
      </c>
      <c r="AK221">
        <v>1.1637672071363501</v>
      </c>
      <c r="AL221">
        <v>2.7482705906310798</v>
      </c>
      <c r="AM221">
        <v>2.5</v>
      </c>
      <c r="AN221" s="129">
        <v>1.54878829110831</v>
      </c>
      <c r="AO221">
        <v>127</v>
      </c>
      <c r="AP221">
        <v>4.1050903119868601E-2</v>
      </c>
      <c r="AQ221">
        <v>9.17</v>
      </c>
      <c r="AR221">
        <v>4.9631641764236001</v>
      </c>
      <c r="AS221">
        <v>-164391.74</v>
      </c>
      <c r="AT221">
        <v>0.43601257379588299</v>
      </c>
      <c r="AU221">
        <v>34382581.439999998</v>
      </c>
    </row>
    <row r="222" spans="1:47" ht="15" x14ac:dyDescent="0.25">
      <c r="A222" t="s">
        <v>1723</v>
      </c>
      <c r="B222" t="s">
        <v>489</v>
      </c>
      <c r="C222" t="s">
        <v>121</v>
      </c>
      <c r="D222" t="s">
        <v>949</v>
      </c>
      <c r="E222">
        <v>69.381</v>
      </c>
      <c r="F222" t="s">
        <v>1179</v>
      </c>
      <c r="G222" s="129">
        <v>7032238</v>
      </c>
      <c r="H222">
        <v>0.48588752260808898</v>
      </c>
      <c r="I222">
        <v>7032238</v>
      </c>
      <c r="J222">
        <v>0</v>
      </c>
      <c r="K222">
        <v>0.66955630362799201</v>
      </c>
      <c r="L222" s="130">
        <v>208853.92809999999</v>
      </c>
      <c r="M222" s="129">
        <v>39095</v>
      </c>
      <c r="N222">
        <v>198</v>
      </c>
      <c r="O222">
        <v>1511.137324</v>
      </c>
      <c r="P222">
        <v>685.52255600000001</v>
      </c>
      <c r="Q222">
        <v>-98.642060999999998</v>
      </c>
      <c r="R222">
        <v>16236.2</v>
      </c>
      <c r="S222">
        <v>6327.9329680000001</v>
      </c>
      <c r="T222">
        <v>9314.4520635766603</v>
      </c>
      <c r="U222">
        <v>0.99834654459000904</v>
      </c>
      <c r="V222">
        <v>0.192203955565036</v>
      </c>
      <c r="W222">
        <v>0.118131152270449</v>
      </c>
      <c r="X222">
        <v>11030.3</v>
      </c>
      <c r="Y222">
        <v>349.37</v>
      </c>
      <c r="Z222">
        <v>82744.051750293394</v>
      </c>
      <c r="AA222">
        <v>13.4196185286104</v>
      </c>
      <c r="AB222">
        <v>18.112410819475102</v>
      </c>
      <c r="AC222">
        <v>41</v>
      </c>
      <c r="AD222">
        <v>154.33982848780499</v>
      </c>
      <c r="AE222" t="s">
        <v>943</v>
      </c>
      <c r="AF222">
        <v>0.111813096051063</v>
      </c>
      <c r="AG222">
        <v>0.200445810313582</v>
      </c>
      <c r="AH222">
        <v>0.315505613928319</v>
      </c>
      <c r="AI222">
        <v>124.502108979989</v>
      </c>
      <c r="AJ222">
        <v>8.08981737431791</v>
      </c>
      <c r="AK222">
        <v>1.39055837408817</v>
      </c>
      <c r="AL222">
        <v>5.2470480338037797</v>
      </c>
      <c r="AM222">
        <v>1.47</v>
      </c>
      <c r="AN222" s="129">
        <v>0.93752712525010895</v>
      </c>
      <c r="AO222">
        <v>40</v>
      </c>
      <c r="AP222">
        <v>9.6001915250179606E-2</v>
      </c>
      <c r="AQ222">
        <v>95.43</v>
      </c>
      <c r="AR222">
        <v>3.6301256972739302</v>
      </c>
      <c r="AS222">
        <v>-453176.21</v>
      </c>
      <c r="AT222">
        <v>0.605321414228567</v>
      </c>
      <c r="AU222">
        <v>102741326.52</v>
      </c>
    </row>
    <row r="223" spans="1:47" ht="15" x14ac:dyDescent="0.25">
      <c r="A223" t="s">
        <v>1724</v>
      </c>
      <c r="B223" t="s">
        <v>196</v>
      </c>
      <c r="C223" t="s">
        <v>197</v>
      </c>
      <c r="D223" t="s">
        <v>949</v>
      </c>
      <c r="E223">
        <v>76.777000000000001</v>
      </c>
      <c r="F223" t="s">
        <v>1173</v>
      </c>
      <c r="G223" s="129">
        <v>-4712397</v>
      </c>
      <c r="H223">
        <v>0.41704712524250098</v>
      </c>
      <c r="I223">
        <v>-3962398</v>
      </c>
      <c r="J223">
        <v>0</v>
      </c>
      <c r="K223">
        <v>0.82741341363353604</v>
      </c>
      <c r="L223" s="130">
        <v>128984.4375</v>
      </c>
      <c r="M223" s="129">
        <v>36031</v>
      </c>
      <c r="N223">
        <v>248</v>
      </c>
      <c r="O223">
        <v>723.64133000000004</v>
      </c>
      <c r="P223">
        <v>840.68362999999999</v>
      </c>
      <c r="Q223">
        <v>-55.601982</v>
      </c>
      <c r="R223">
        <v>15153.3</v>
      </c>
      <c r="S223">
        <v>8682.5236110000005</v>
      </c>
      <c r="T223">
        <v>12586.5721319115</v>
      </c>
      <c r="U223">
        <v>0.99999051566068897</v>
      </c>
      <c r="V223">
        <v>0.22124758676916001</v>
      </c>
      <c r="W223">
        <v>0.121899423994552</v>
      </c>
      <c r="X223">
        <v>10453.1</v>
      </c>
      <c r="Y223">
        <v>565.38</v>
      </c>
      <c r="Z223">
        <v>71948.649315504605</v>
      </c>
      <c r="AA223">
        <v>10.4414715719064</v>
      </c>
      <c r="AB223">
        <v>15.35696984506</v>
      </c>
      <c r="AC223">
        <v>61.9</v>
      </c>
      <c r="AD223">
        <v>140.26694040387699</v>
      </c>
      <c r="AE223">
        <v>0.26029999999999998</v>
      </c>
      <c r="AF223">
        <v>0.110060218862728</v>
      </c>
      <c r="AG223">
        <v>0.161257964817694</v>
      </c>
      <c r="AH223">
        <v>0.273555938087091</v>
      </c>
      <c r="AI223">
        <v>167.36101911188899</v>
      </c>
      <c r="AJ223">
        <v>8.21082824771044</v>
      </c>
      <c r="AK223">
        <v>1.80364761657018</v>
      </c>
      <c r="AL223">
        <v>4.1675006744127803</v>
      </c>
      <c r="AM223">
        <v>4.7699999999999996</v>
      </c>
      <c r="AN223" s="129">
        <v>1.0715463061446799</v>
      </c>
      <c r="AO223">
        <v>22</v>
      </c>
      <c r="AP223">
        <v>0.108609007572738</v>
      </c>
      <c r="AQ223">
        <v>211.59</v>
      </c>
      <c r="AR223">
        <v>3.9004309759549201</v>
      </c>
      <c r="AS223">
        <v>72897.289999999994</v>
      </c>
      <c r="AT223">
        <v>0.63578353516504504</v>
      </c>
      <c r="AU223">
        <v>131568595.89</v>
      </c>
    </row>
    <row r="224" spans="1:47" ht="15" x14ac:dyDescent="0.25">
      <c r="A224" t="s">
        <v>1725</v>
      </c>
      <c r="B224" t="s">
        <v>487</v>
      </c>
      <c r="C224" t="s">
        <v>121</v>
      </c>
      <c r="D224" t="s">
        <v>946</v>
      </c>
      <c r="E224">
        <v>83.045000000000002</v>
      </c>
      <c r="F224" t="s">
        <v>1180</v>
      </c>
      <c r="G224" s="129">
        <v>-18739259</v>
      </c>
      <c r="H224">
        <v>0.43434630674351199</v>
      </c>
      <c r="I224">
        <v>-19351137</v>
      </c>
      <c r="J224">
        <v>0</v>
      </c>
      <c r="K224">
        <v>0.67078285745410005</v>
      </c>
      <c r="L224" s="130">
        <v>166266.5975</v>
      </c>
      <c r="M224" s="129">
        <v>39742</v>
      </c>
      <c r="N224">
        <v>64</v>
      </c>
      <c r="O224">
        <v>242.845372</v>
      </c>
      <c r="P224">
        <v>41.610511000000002</v>
      </c>
      <c r="Q224">
        <v>-20.987729000000002</v>
      </c>
      <c r="R224">
        <v>12971.1</v>
      </c>
      <c r="S224">
        <v>3231.2542570000001</v>
      </c>
      <c r="T224">
        <v>4477.3266840781798</v>
      </c>
      <c r="U224">
        <v>0.96593436905760599</v>
      </c>
      <c r="V224">
        <v>0.14152372906258701</v>
      </c>
      <c r="W224">
        <v>4.5128306348564802E-2</v>
      </c>
      <c r="X224">
        <v>9361.1</v>
      </c>
      <c r="Y224">
        <v>178.5</v>
      </c>
      <c r="Z224">
        <v>81033.507619047596</v>
      </c>
      <c r="AA224">
        <v>13.125</v>
      </c>
      <c r="AB224">
        <v>18.102264745098001</v>
      </c>
      <c r="AC224">
        <v>19</v>
      </c>
      <c r="AD224">
        <v>170.066013526316</v>
      </c>
      <c r="AE224">
        <v>0.3407</v>
      </c>
      <c r="AF224">
        <v>0.12386895402482299</v>
      </c>
      <c r="AG224">
        <v>0.16001100794887499</v>
      </c>
      <c r="AH224">
        <v>0.28967574730879297</v>
      </c>
      <c r="AI224">
        <v>175.71566792368299</v>
      </c>
      <c r="AJ224">
        <v>6.0629898623063099</v>
      </c>
      <c r="AK224">
        <v>1.3237499427597199</v>
      </c>
      <c r="AL224">
        <v>3.650471765572</v>
      </c>
      <c r="AM224">
        <v>2</v>
      </c>
      <c r="AN224" s="129">
        <v>1.68164769813745</v>
      </c>
      <c r="AO224">
        <v>19</v>
      </c>
      <c r="AP224">
        <v>6.3965884861407196E-3</v>
      </c>
      <c r="AQ224">
        <v>95.79</v>
      </c>
      <c r="AR224">
        <v>3.04907587145127</v>
      </c>
      <c r="AS224">
        <v>-185114.41</v>
      </c>
      <c r="AT224">
        <v>0.58811012139219998</v>
      </c>
      <c r="AU224">
        <v>41912870.140000001</v>
      </c>
    </row>
    <row r="225" spans="1:47" ht="15" x14ac:dyDescent="0.25">
      <c r="A225" t="s">
        <v>1726</v>
      </c>
      <c r="B225" t="s">
        <v>524</v>
      </c>
      <c r="C225" t="s">
        <v>211</v>
      </c>
      <c r="D225" t="s">
        <v>947</v>
      </c>
      <c r="E225">
        <v>88.453999999999994</v>
      </c>
      <c r="F225" t="s">
        <v>1093</v>
      </c>
      <c r="G225" s="129">
        <v>-690439</v>
      </c>
      <c r="H225">
        <v>0.66903651773675799</v>
      </c>
      <c r="I225">
        <v>-877632</v>
      </c>
      <c r="J225">
        <v>0</v>
      </c>
      <c r="K225">
        <v>0.653264388593224</v>
      </c>
      <c r="L225" s="130">
        <v>280692.85649999999</v>
      </c>
      <c r="M225" s="129">
        <v>41439</v>
      </c>
      <c r="N225">
        <v>0</v>
      </c>
      <c r="O225">
        <v>12.073721000000001</v>
      </c>
      <c r="P225">
        <v>1</v>
      </c>
      <c r="Q225">
        <v>-14.562398999999999</v>
      </c>
      <c r="R225">
        <v>23226</v>
      </c>
      <c r="S225">
        <v>375.04394100000002</v>
      </c>
      <c r="T225">
        <v>421.97486707202398</v>
      </c>
      <c r="U225">
        <v>0.37895637940728699</v>
      </c>
      <c r="V225">
        <v>0.106038761468753</v>
      </c>
      <c r="W225">
        <v>2.6663542339429502E-3</v>
      </c>
      <c r="X225">
        <v>20642.900000000001</v>
      </c>
      <c r="Y225">
        <v>34.43</v>
      </c>
      <c r="Z225">
        <v>65137.293058379299</v>
      </c>
      <c r="AA225">
        <v>14.8108108108108</v>
      </c>
      <c r="AB225">
        <v>10.8929404879466</v>
      </c>
      <c r="AC225">
        <v>6</v>
      </c>
      <c r="AD225">
        <v>62.507323499999998</v>
      </c>
      <c r="AE225">
        <v>0.1837</v>
      </c>
      <c r="AF225">
        <v>0.11400603643481701</v>
      </c>
      <c r="AG225">
        <v>0.168051779400583</v>
      </c>
      <c r="AH225">
        <v>0.28470105165191201</v>
      </c>
      <c r="AI225">
        <v>179.97891079114899</v>
      </c>
      <c r="AJ225">
        <v>29.431181185185199</v>
      </c>
      <c r="AK225">
        <v>2.6648610370370398</v>
      </c>
      <c r="AL225">
        <v>6.93034207407407</v>
      </c>
      <c r="AM225">
        <v>2.85</v>
      </c>
      <c r="AN225" s="129">
        <v>1.8895995677335</v>
      </c>
      <c r="AO225">
        <v>89</v>
      </c>
      <c r="AP225">
        <v>0</v>
      </c>
      <c r="AQ225">
        <v>2.27</v>
      </c>
      <c r="AR225">
        <v>3.9954070353293201</v>
      </c>
      <c r="AS225">
        <v>-24569.919999999998</v>
      </c>
      <c r="AT225">
        <v>0.68494196346271197</v>
      </c>
      <c r="AU225">
        <v>8710786.9399999995</v>
      </c>
    </row>
    <row r="226" spans="1:47" ht="15" x14ac:dyDescent="0.25">
      <c r="A226" t="s">
        <v>1727</v>
      </c>
      <c r="B226" t="s">
        <v>703</v>
      </c>
      <c r="C226" t="s">
        <v>288</v>
      </c>
      <c r="D226" t="s">
        <v>948</v>
      </c>
      <c r="E226">
        <v>92.74</v>
      </c>
      <c r="F226" t="s">
        <v>1181</v>
      </c>
      <c r="G226" s="129">
        <v>-2055794</v>
      </c>
      <c r="H226">
        <v>0.35963859484345401</v>
      </c>
      <c r="I226">
        <v>-2032825</v>
      </c>
      <c r="J226">
        <v>0</v>
      </c>
      <c r="K226">
        <v>0.74895357741731095</v>
      </c>
      <c r="L226" s="130">
        <v>239767.76060000001</v>
      </c>
      <c r="M226" s="129">
        <v>44460.5</v>
      </c>
      <c r="N226">
        <v>56</v>
      </c>
      <c r="O226">
        <v>8.1182409999999994</v>
      </c>
      <c r="P226">
        <v>41.53</v>
      </c>
      <c r="Q226">
        <v>55.016489999999997</v>
      </c>
      <c r="R226">
        <v>17645.2</v>
      </c>
      <c r="S226">
        <v>651.78025000000002</v>
      </c>
      <c r="T226">
        <v>809.70907181444204</v>
      </c>
      <c r="U226">
        <v>0.420604881783392</v>
      </c>
      <c r="V226">
        <v>0.161953689145997</v>
      </c>
      <c r="W226">
        <v>0</v>
      </c>
      <c r="X226">
        <v>14203.6</v>
      </c>
      <c r="Y226">
        <v>53.27</v>
      </c>
      <c r="Z226">
        <v>67330.105688004507</v>
      </c>
      <c r="AA226">
        <v>16.456140350877199</v>
      </c>
      <c r="AB226">
        <v>12.235409235967699</v>
      </c>
      <c r="AC226">
        <v>10</v>
      </c>
      <c r="AD226">
        <v>65.178025000000005</v>
      </c>
      <c r="AE226">
        <v>0.245</v>
      </c>
      <c r="AF226">
        <v>0.122385183163728</v>
      </c>
      <c r="AG226">
        <v>0.19141608613269601</v>
      </c>
      <c r="AH226">
        <v>0.31866688893329198</v>
      </c>
      <c r="AI226">
        <v>187.62151814204299</v>
      </c>
      <c r="AJ226">
        <v>9.7519174407955003</v>
      </c>
      <c r="AK226">
        <v>1.4814931146146799</v>
      </c>
      <c r="AL226">
        <v>3.8035122007065301</v>
      </c>
      <c r="AM226">
        <v>0.5</v>
      </c>
      <c r="AN226" s="129">
        <v>0.93765453038605096</v>
      </c>
      <c r="AO226">
        <v>76</v>
      </c>
      <c r="AP226">
        <v>2.9345372460496601E-2</v>
      </c>
      <c r="AQ226">
        <v>5.67</v>
      </c>
      <c r="AR226">
        <v>4.2324389359527999</v>
      </c>
      <c r="AS226">
        <v>-59831.64</v>
      </c>
      <c r="AT226">
        <v>0.62870542299767096</v>
      </c>
      <c r="AU226">
        <v>11500780.32</v>
      </c>
    </row>
    <row r="227" spans="1:47" ht="15" x14ac:dyDescent="0.25">
      <c r="A227" t="s">
        <v>1728</v>
      </c>
      <c r="B227" t="s">
        <v>341</v>
      </c>
      <c r="C227" t="s">
        <v>342</v>
      </c>
      <c r="D227" t="s">
        <v>947</v>
      </c>
      <c r="E227">
        <v>76.238</v>
      </c>
      <c r="F227" t="s">
        <v>1182</v>
      </c>
      <c r="G227" s="129">
        <v>-33334983</v>
      </c>
      <c r="H227">
        <v>0.85072097477966202</v>
      </c>
      <c r="I227">
        <v>-34454195</v>
      </c>
      <c r="J227">
        <v>1.4643682754698799E-3</v>
      </c>
      <c r="K227">
        <v>0.54218309460033898</v>
      </c>
      <c r="L227" s="130">
        <v>574008.63859999995</v>
      </c>
      <c r="M227" s="129">
        <v>37911</v>
      </c>
      <c r="N227">
        <v>58</v>
      </c>
      <c r="O227">
        <v>99.252362000000005</v>
      </c>
      <c r="P227">
        <v>38.748570999999998</v>
      </c>
      <c r="Q227">
        <v>-112.76213300000001</v>
      </c>
      <c r="R227">
        <v>19349.2</v>
      </c>
      <c r="S227">
        <v>1316.4486529999999</v>
      </c>
      <c r="T227">
        <v>1647.6608801198799</v>
      </c>
      <c r="U227">
        <v>0.528773718909339</v>
      </c>
      <c r="V227">
        <v>0.166682666657717</v>
      </c>
      <c r="W227">
        <v>1.9636048805315599E-3</v>
      </c>
      <c r="X227">
        <v>15459.6</v>
      </c>
      <c r="Y227">
        <v>96</v>
      </c>
      <c r="Z227">
        <v>68439.78125</v>
      </c>
      <c r="AA227">
        <v>15.313131313131301</v>
      </c>
      <c r="AB227">
        <v>13.713006802083299</v>
      </c>
      <c r="AC227">
        <v>13</v>
      </c>
      <c r="AD227">
        <v>101.265281</v>
      </c>
      <c r="AE227">
        <v>0.21049999999999999</v>
      </c>
      <c r="AF227">
        <v>9.55948101574631E-2</v>
      </c>
      <c r="AG227">
        <v>0.27366547118009399</v>
      </c>
      <c r="AH227">
        <v>0.38204732016767401</v>
      </c>
      <c r="AI227">
        <v>164.00715630494099</v>
      </c>
      <c r="AJ227">
        <v>8.0329976332402406</v>
      </c>
      <c r="AK227">
        <v>1.8106141069997701</v>
      </c>
      <c r="AL227">
        <v>4.8516826689268999</v>
      </c>
      <c r="AM227">
        <v>0.5</v>
      </c>
      <c r="AN227" s="129">
        <v>1.4106087036482999</v>
      </c>
      <c r="AO227">
        <v>383</v>
      </c>
      <c r="AP227">
        <v>2.7397260273972601E-2</v>
      </c>
      <c r="AQ227">
        <v>1.67</v>
      </c>
      <c r="AR227">
        <v>4.5220336368674001</v>
      </c>
      <c r="AS227">
        <v>-255796.43</v>
      </c>
      <c r="AT227">
        <v>0.38354451995984301</v>
      </c>
      <c r="AU227">
        <v>25472255.030000001</v>
      </c>
    </row>
    <row r="228" spans="1:47" ht="15" x14ac:dyDescent="0.25">
      <c r="A228" t="s">
        <v>1729</v>
      </c>
      <c r="B228" t="s">
        <v>198</v>
      </c>
      <c r="C228" t="s">
        <v>199</v>
      </c>
      <c r="D228" t="s">
        <v>949</v>
      </c>
      <c r="E228">
        <v>93.147999999999996</v>
      </c>
      <c r="F228" t="s">
        <v>1183</v>
      </c>
      <c r="G228" s="129">
        <v>-11276956</v>
      </c>
      <c r="H228">
        <v>0.312041260668802</v>
      </c>
      <c r="I228">
        <v>-11276956</v>
      </c>
      <c r="J228">
        <v>0</v>
      </c>
      <c r="K228">
        <v>0.71181851845867306</v>
      </c>
      <c r="L228" s="130">
        <v>275491.51569999999</v>
      </c>
      <c r="M228" s="129">
        <v>41110</v>
      </c>
      <c r="N228">
        <v>58</v>
      </c>
      <c r="O228">
        <v>69.447477000000006</v>
      </c>
      <c r="P228">
        <v>45.861857999999998</v>
      </c>
      <c r="Q228">
        <v>206.62569400000001</v>
      </c>
      <c r="R228">
        <v>15907.2</v>
      </c>
      <c r="S228">
        <v>1527.080357</v>
      </c>
      <c r="T228">
        <v>1909.7867596997201</v>
      </c>
      <c r="U228">
        <v>0.49474016186300801</v>
      </c>
      <c r="V228">
        <v>0.20399398012818501</v>
      </c>
      <c r="W228">
        <v>5.7626306039898901E-4</v>
      </c>
      <c r="X228">
        <v>12719.5</v>
      </c>
      <c r="Y228">
        <v>110.63</v>
      </c>
      <c r="Z228">
        <v>66019.691674952599</v>
      </c>
      <c r="AA228">
        <v>12.365079365079399</v>
      </c>
      <c r="AB228">
        <v>13.8034923348097</v>
      </c>
      <c r="AC228">
        <v>15.33</v>
      </c>
      <c r="AD228">
        <v>99.613852380952395</v>
      </c>
      <c r="AE228">
        <v>0.21049999999999999</v>
      </c>
      <c r="AF228">
        <v>0.133433144525792</v>
      </c>
      <c r="AG228">
        <v>0.13730527735171499</v>
      </c>
      <c r="AH228">
        <v>0.27293197942949698</v>
      </c>
      <c r="AI228">
        <v>185.02890087270001</v>
      </c>
      <c r="AJ228">
        <v>7.0671666300954898</v>
      </c>
      <c r="AK228">
        <v>1.4456461773678699</v>
      </c>
      <c r="AL228">
        <v>3.8984612144935098</v>
      </c>
      <c r="AM228">
        <v>5.2</v>
      </c>
      <c r="AN228" s="129">
        <v>1.1646195964164201</v>
      </c>
      <c r="AO228">
        <v>10</v>
      </c>
      <c r="AP228">
        <v>2.5333333333333301E-2</v>
      </c>
      <c r="AQ228">
        <v>70.2</v>
      </c>
      <c r="AR228">
        <v>4.6669576878986501</v>
      </c>
      <c r="AS228">
        <v>-78470.110000000102</v>
      </c>
      <c r="AT228">
        <v>0.5879738608499</v>
      </c>
      <c r="AU228">
        <v>24291516.27</v>
      </c>
    </row>
    <row r="229" spans="1:47" ht="15" x14ac:dyDescent="0.25">
      <c r="A229" t="s">
        <v>1730</v>
      </c>
      <c r="B229" t="s">
        <v>363</v>
      </c>
      <c r="C229" t="s">
        <v>159</v>
      </c>
      <c r="D229" t="s">
        <v>949</v>
      </c>
      <c r="E229">
        <v>101.449</v>
      </c>
      <c r="F229" t="s">
        <v>1184</v>
      </c>
      <c r="G229" s="129">
        <v>641921</v>
      </c>
      <c r="H229">
        <v>0.34592766034388001</v>
      </c>
      <c r="I229">
        <v>641920</v>
      </c>
      <c r="J229">
        <v>2.48459447676731E-2</v>
      </c>
      <c r="K229">
        <v>0.74536100846893905</v>
      </c>
      <c r="L229" s="130">
        <v>177184.75760000001</v>
      </c>
      <c r="M229" s="129">
        <v>40793</v>
      </c>
      <c r="N229">
        <v>58</v>
      </c>
      <c r="O229">
        <v>13.106379</v>
      </c>
      <c r="P229">
        <v>2.6642860000000002</v>
      </c>
      <c r="Q229">
        <v>64.205765</v>
      </c>
      <c r="R229">
        <v>16951.5</v>
      </c>
      <c r="S229">
        <v>868.63629700000001</v>
      </c>
      <c r="T229">
        <v>1155.14256603479</v>
      </c>
      <c r="U229">
        <v>0.99542285187283597</v>
      </c>
      <c r="V229">
        <v>0.18071856258155</v>
      </c>
      <c r="W229">
        <v>4.5298559518979001E-2</v>
      </c>
      <c r="X229">
        <v>12747.1</v>
      </c>
      <c r="Y229">
        <v>66.63</v>
      </c>
      <c r="Z229">
        <v>73035.499924958698</v>
      </c>
      <c r="AA229">
        <v>12.4864864864865</v>
      </c>
      <c r="AB229">
        <v>13.0367146480564</v>
      </c>
      <c r="AC229">
        <v>10.67</v>
      </c>
      <c r="AD229">
        <v>81.409212464854704</v>
      </c>
      <c r="AE229">
        <v>0.1991</v>
      </c>
      <c r="AF229">
        <v>0.11944391319059799</v>
      </c>
      <c r="AG229">
        <v>0.16498445871348799</v>
      </c>
      <c r="AH229">
        <v>0.28753280780497098</v>
      </c>
      <c r="AI229">
        <v>184.73094038804601</v>
      </c>
      <c r="AJ229">
        <v>7.8164707348688802</v>
      </c>
      <c r="AK229">
        <v>1.4947235517000701</v>
      </c>
      <c r="AL229">
        <v>3.5276417763485899</v>
      </c>
      <c r="AM229">
        <v>2.5</v>
      </c>
      <c r="AN229" s="129">
        <v>1.43892646271865</v>
      </c>
      <c r="AO229">
        <v>44</v>
      </c>
      <c r="AP229">
        <v>0</v>
      </c>
      <c r="AQ229">
        <v>11.45</v>
      </c>
      <c r="AR229">
        <v>4.4436708468563397</v>
      </c>
      <c r="AS229">
        <v>-185206.35</v>
      </c>
      <c r="AT229">
        <v>0.68305022973524498</v>
      </c>
      <c r="AU229">
        <v>14724661.029999999</v>
      </c>
    </row>
    <row r="230" spans="1:47" ht="15" x14ac:dyDescent="0.25">
      <c r="A230" t="s">
        <v>1731</v>
      </c>
      <c r="B230" t="s">
        <v>601</v>
      </c>
      <c r="C230" t="s">
        <v>127</v>
      </c>
      <c r="D230" t="s">
        <v>949</v>
      </c>
      <c r="E230">
        <v>105.11</v>
      </c>
      <c r="F230" t="s">
        <v>1185</v>
      </c>
      <c r="G230" s="129">
        <v>-5469804</v>
      </c>
      <c r="H230">
        <v>0.406210305767638</v>
      </c>
      <c r="I230">
        <v>-5601790</v>
      </c>
      <c r="J230">
        <v>0</v>
      </c>
      <c r="K230">
        <v>0.80542847729410005</v>
      </c>
      <c r="L230" s="130">
        <v>379200.6923</v>
      </c>
      <c r="M230" s="129">
        <v>64139</v>
      </c>
      <c r="N230">
        <v>141</v>
      </c>
      <c r="O230">
        <v>41.123365999999997</v>
      </c>
      <c r="P230">
        <v>441.48291499999999</v>
      </c>
      <c r="Q230">
        <v>-15.695698999999999</v>
      </c>
      <c r="R230">
        <v>13436.6</v>
      </c>
      <c r="S230">
        <v>3277.7710029999998</v>
      </c>
      <c r="T230">
        <v>3752.1410434237</v>
      </c>
      <c r="U230">
        <v>0.105523846749339</v>
      </c>
      <c r="V230">
        <v>0.11142273595859301</v>
      </c>
      <c r="W230">
        <v>1.3675956605562801E-2</v>
      </c>
      <c r="X230">
        <v>11737.8</v>
      </c>
      <c r="Y230">
        <v>169.54</v>
      </c>
      <c r="Z230">
        <v>88554.817565176403</v>
      </c>
      <c r="AA230">
        <v>16.8423913043478</v>
      </c>
      <c r="AB230">
        <v>19.333319588297702</v>
      </c>
      <c r="AC230">
        <v>16</v>
      </c>
      <c r="AD230">
        <v>204.86068768749999</v>
      </c>
      <c r="AE230">
        <v>0.32919999999999999</v>
      </c>
      <c r="AF230">
        <v>0.124324736316999</v>
      </c>
      <c r="AG230">
        <v>0.13587687205236401</v>
      </c>
      <c r="AH230">
        <v>0.26201283439707801</v>
      </c>
      <c r="AI230">
        <v>175.08819239499499</v>
      </c>
      <c r="AJ230">
        <v>6.41771688049639</v>
      </c>
      <c r="AK230">
        <v>1.52989724672808</v>
      </c>
      <c r="AL230">
        <v>3.3461052903036901</v>
      </c>
      <c r="AM230">
        <v>0</v>
      </c>
      <c r="AN230" s="129">
        <v>1.33834335624672</v>
      </c>
      <c r="AO230">
        <v>78</v>
      </c>
      <c r="AP230">
        <v>0.10520487264673301</v>
      </c>
      <c r="AQ230">
        <v>21.23</v>
      </c>
      <c r="AR230">
        <v>6.26086498534786</v>
      </c>
      <c r="AS230">
        <v>-62655.759999999798</v>
      </c>
      <c r="AT230">
        <v>0.40530422754626</v>
      </c>
      <c r="AU230">
        <v>44042037.5</v>
      </c>
    </row>
    <row r="231" spans="1:47" ht="15" x14ac:dyDescent="0.25">
      <c r="A231" t="s">
        <v>1732</v>
      </c>
      <c r="B231" t="s">
        <v>627</v>
      </c>
      <c r="C231" t="s">
        <v>378</v>
      </c>
      <c r="D231" t="s">
        <v>946</v>
      </c>
      <c r="E231">
        <v>86.569000000000003</v>
      </c>
      <c r="F231" t="s">
        <v>1186</v>
      </c>
      <c r="G231" s="129">
        <v>-3867231</v>
      </c>
      <c r="H231">
        <v>0.28604697638679399</v>
      </c>
      <c r="I231">
        <v>-4124562</v>
      </c>
      <c r="J231">
        <v>0</v>
      </c>
      <c r="K231">
        <v>0.79841244582467497</v>
      </c>
      <c r="L231" s="130">
        <v>286961.21830000001</v>
      </c>
      <c r="M231" s="129">
        <v>44170</v>
      </c>
      <c r="N231">
        <v>138</v>
      </c>
      <c r="O231">
        <v>53.459009000000002</v>
      </c>
      <c r="P231">
        <v>47.13</v>
      </c>
      <c r="Q231">
        <v>128.663748</v>
      </c>
      <c r="R231">
        <v>14442.3</v>
      </c>
      <c r="S231">
        <v>1696.7849040000001</v>
      </c>
      <c r="T231">
        <v>2084.8596941825799</v>
      </c>
      <c r="U231">
        <v>0.36342257321261501</v>
      </c>
      <c r="V231">
        <v>0.157324239136442</v>
      </c>
      <c r="W231">
        <v>4.12544924433156E-3</v>
      </c>
      <c r="X231">
        <v>11754</v>
      </c>
      <c r="Y231">
        <v>128.37</v>
      </c>
      <c r="Z231">
        <v>61683.357482277803</v>
      </c>
      <c r="AA231">
        <v>13.1984732824427</v>
      </c>
      <c r="AB231">
        <v>13.217924000934801</v>
      </c>
      <c r="AC231">
        <v>14.65</v>
      </c>
      <c r="AD231">
        <v>115.821495153584</v>
      </c>
      <c r="AE231">
        <v>0.245</v>
      </c>
      <c r="AF231">
        <v>0.11983070467963</v>
      </c>
      <c r="AG231">
        <v>0.171584579425514</v>
      </c>
      <c r="AH231">
        <v>0.296435981880114</v>
      </c>
      <c r="AI231">
        <v>186.577567524139</v>
      </c>
      <c r="AJ231">
        <v>9.3307202873189308</v>
      </c>
      <c r="AK231">
        <v>1.5343691050028101</v>
      </c>
      <c r="AL231">
        <v>4.49691394330695</v>
      </c>
      <c r="AM231">
        <v>1.1000000000000001</v>
      </c>
      <c r="AN231" s="129">
        <v>1.05817048831286</v>
      </c>
      <c r="AO231">
        <v>120</v>
      </c>
      <c r="AP231">
        <v>2.5423728813559299E-2</v>
      </c>
      <c r="AQ231">
        <v>7.33</v>
      </c>
      <c r="AR231">
        <v>4.4192492214035903</v>
      </c>
      <c r="AS231">
        <v>-209611.39</v>
      </c>
      <c r="AT231">
        <v>0.48151195846696598</v>
      </c>
      <c r="AU231">
        <v>24505458.989999998</v>
      </c>
    </row>
    <row r="232" spans="1:47" ht="15" x14ac:dyDescent="0.25">
      <c r="A232" t="s">
        <v>1733</v>
      </c>
      <c r="B232" t="s">
        <v>492</v>
      </c>
      <c r="C232" t="s">
        <v>121</v>
      </c>
      <c r="D232" t="s">
        <v>948</v>
      </c>
      <c r="E232">
        <v>88.174999999999997</v>
      </c>
      <c r="F232" t="s">
        <v>1187</v>
      </c>
      <c r="G232" s="129">
        <v>6337937</v>
      </c>
      <c r="H232">
        <v>0.38249388344870899</v>
      </c>
      <c r="I232">
        <v>7501900</v>
      </c>
      <c r="J232">
        <v>1.09969645128391E-3</v>
      </c>
      <c r="K232">
        <v>0.82830127824514899</v>
      </c>
      <c r="L232" s="130">
        <v>280015.76439999999</v>
      </c>
      <c r="M232" s="129">
        <v>57610</v>
      </c>
      <c r="N232">
        <v>0</v>
      </c>
      <c r="O232">
        <v>401.01795499999997</v>
      </c>
      <c r="P232">
        <v>1056.506412</v>
      </c>
      <c r="Q232">
        <v>-26.085270999999999</v>
      </c>
      <c r="R232">
        <v>15695</v>
      </c>
      <c r="S232">
        <v>16001.881577</v>
      </c>
      <c r="T232">
        <v>20352.424285381901</v>
      </c>
      <c r="U232">
        <v>0.38765334439894999</v>
      </c>
      <c r="V232">
        <v>0.16914205913698699</v>
      </c>
      <c r="W232">
        <v>0.12944271172317501</v>
      </c>
      <c r="X232">
        <v>12340</v>
      </c>
      <c r="Y232">
        <v>987.09</v>
      </c>
      <c r="Z232">
        <v>86304.049701648299</v>
      </c>
      <c r="AA232">
        <v>15.395238095238099</v>
      </c>
      <c r="AB232">
        <v>16.211167752687199</v>
      </c>
      <c r="AC232">
        <v>74</v>
      </c>
      <c r="AD232">
        <v>216.241642932432</v>
      </c>
      <c r="AE232" t="s">
        <v>943</v>
      </c>
      <c r="AF232">
        <v>0.108282312707198</v>
      </c>
      <c r="AG232">
        <v>0.189283511812946</v>
      </c>
      <c r="AH232">
        <v>0.29930759571023202</v>
      </c>
      <c r="AI232">
        <v>155.73712303820301</v>
      </c>
      <c r="AJ232">
        <v>6.9716058227501696</v>
      </c>
      <c r="AK232">
        <v>1.29220666052188</v>
      </c>
      <c r="AL232">
        <v>4.3320765968443302</v>
      </c>
      <c r="AM232">
        <v>2</v>
      </c>
      <c r="AN232" s="129">
        <v>1.01353973564865</v>
      </c>
      <c r="AO232">
        <v>59</v>
      </c>
      <c r="AP232">
        <v>9.3315829777923603E-2</v>
      </c>
      <c r="AQ232">
        <v>142.88</v>
      </c>
      <c r="AR232">
        <v>4.5806010994309201</v>
      </c>
      <c r="AS232">
        <v>-933562.21</v>
      </c>
      <c r="AT232">
        <v>0.40566618312889802</v>
      </c>
      <c r="AU232">
        <v>251149100.96000001</v>
      </c>
    </row>
    <row r="233" spans="1:47" ht="15" x14ac:dyDescent="0.25">
      <c r="A233" t="s">
        <v>1734</v>
      </c>
      <c r="B233" t="s">
        <v>200</v>
      </c>
      <c r="C233" t="s">
        <v>201</v>
      </c>
      <c r="D233" t="s">
        <v>946</v>
      </c>
      <c r="E233">
        <v>90.876999999999995</v>
      </c>
      <c r="F233" t="s">
        <v>1188</v>
      </c>
      <c r="G233" s="129">
        <v>-1103259</v>
      </c>
      <c r="H233">
        <v>0.302690216928933</v>
      </c>
      <c r="I233">
        <v>-1194373</v>
      </c>
      <c r="J233">
        <v>2.45840054414951E-2</v>
      </c>
      <c r="K233">
        <v>0.74633422383943304</v>
      </c>
      <c r="L233" s="130">
        <v>174318.1188</v>
      </c>
      <c r="M233" s="129">
        <v>35262.5</v>
      </c>
      <c r="N233">
        <v>180</v>
      </c>
      <c r="O233">
        <v>73.198065999999997</v>
      </c>
      <c r="P233">
        <v>149.90121600000001</v>
      </c>
      <c r="Q233">
        <v>-118.416121</v>
      </c>
      <c r="R233">
        <v>16816.5</v>
      </c>
      <c r="S233">
        <v>2099.886512</v>
      </c>
      <c r="T233">
        <v>2857.7719311273199</v>
      </c>
      <c r="U233">
        <v>0.99997955413316197</v>
      </c>
      <c r="V233">
        <v>0.156183279489535</v>
      </c>
      <c r="W233">
        <v>5.73125687089513E-3</v>
      </c>
      <c r="X233">
        <v>12356.7</v>
      </c>
      <c r="Y233">
        <v>145.4</v>
      </c>
      <c r="Z233">
        <v>67545.232462173299</v>
      </c>
      <c r="AA233">
        <v>14.6258503401361</v>
      </c>
      <c r="AB233">
        <v>14.442135570839101</v>
      </c>
      <c r="AC233">
        <v>17</v>
      </c>
      <c r="AD233">
        <v>123.52273599999999</v>
      </c>
      <c r="AE233">
        <v>0.32919999999999999</v>
      </c>
      <c r="AF233">
        <v>0.102432911557696</v>
      </c>
      <c r="AG233">
        <v>0.21781961104657999</v>
      </c>
      <c r="AH233">
        <v>0.322354873286268</v>
      </c>
      <c r="AI233">
        <v>225.91601845576301</v>
      </c>
      <c r="AJ233">
        <v>5.5666680508771096</v>
      </c>
      <c r="AK233">
        <v>1.37554070632676</v>
      </c>
      <c r="AL233">
        <v>3.11982938376637</v>
      </c>
      <c r="AM233">
        <v>1</v>
      </c>
      <c r="AN233" s="129">
        <v>1.2674511866149301</v>
      </c>
      <c r="AO233">
        <v>152</v>
      </c>
      <c r="AP233">
        <v>4.0847201210287398E-2</v>
      </c>
      <c r="AQ233">
        <v>8.5299999999999994</v>
      </c>
      <c r="AR233">
        <v>3.8889458303011302</v>
      </c>
      <c r="AS233">
        <v>35287.570000000102</v>
      </c>
      <c r="AT233">
        <v>0.64600316520978396</v>
      </c>
      <c r="AU233">
        <v>35312639.719999999</v>
      </c>
    </row>
    <row r="234" spans="1:47" ht="15" x14ac:dyDescent="0.25">
      <c r="A234" t="s">
        <v>1735</v>
      </c>
      <c r="B234" t="s">
        <v>401</v>
      </c>
      <c r="C234" t="s">
        <v>101</v>
      </c>
      <c r="D234" t="s">
        <v>945</v>
      </c>
      <c r="E234">
        <v>90.253</v>
      </c>
      <c r="F234" t="s">
        <v>1189</v>
      </c>
      <c r="G234" s="129">
        <v>174440</v>
      </c>
      <c r="H234">
        <v>0.39569284188314402</v>
      </c>
      <c r="I234">
        <v>458516</v>
      </c>
      <c r="J234">
        <v>0</v>
      </c>
      <c r="K234">
        <v>0.500348396680943</v>
      </c>
      <c r="L234" s="130">
        <v>604483.5442</v>
      </c>
      <c r="M234" s="129">
        <v>42054</v>
      </c>
      <c r="N234">
        <v>123</v>
      </c>
      <c r="O234">
        <v>24.186715</v>
      </c>
      <c r="P234">
        <v>45</v>
      </c>
      <c r="Q234">
        <v>33.612085999999998</v>
      </c>
      <c r="R234">
        <v>15131.1</v>
      </c>
      <c r="S234">
        <v>893.39976300000001</v>
      </c>
      <c r="T234">
        <v>1061.23237616958</v>
      </c>
      <c r="U234">
        <v>0.37830314266604498</v>
      </c>
      <c r="V234">
        <v>0.14854339512512299</v>
      </c>
      <c r="W234">
        <v>1.11931975070381E-3</v>
      </c>
      <c r="X234">
        <v>12738.1</v>
      </c>
      <c r="Y234">
        <v>60.7</v>
      </c>
      <c r="Z234">
        <v>63224.925864909397</v>
      </c>
      <c r="AA234">
        <v>17.5846153846154</v>
      </c>
      <c r="AB234">
        <v>14.7182827512356</v>
      </c>
      <c r="AC234">
        <v>7.6</v>
      </c>
      <c r="AD234">
        <v>117.552600394737</v>
      </c>
      <c r="AE234">
        <v>0.22589999999999999</v>
      </c>
      <c r="AF234">
        <v>0.117772550849332</v>
      </c>
      <c r="AG234">
        <v>0.192183872463113</v>
      </c>
      <c r="AH234">
        <v>0.31304088620168102</v>
      </c>
      <c r="AI234">
        <v>251.88947805888299</v>
      </c>
      <c r="AJ234">
        <v>5.29133879611443</v>
      </c>
      <c r="AK234">
        <v>1.29217327740204</v>
      </c>
      <c r="AL234">
        <v>2.3159485509114002</v>
      </c>
      <c r="AM234">
        <v>2.4</v>
      </c>
      <c r="AN234" s="129">
        <v>1.2779053037941099</v>
      </c>
      <c r="AO234">
        <v>96</v>
      </c>
      <c r="AP234">
        <v>3.9094650205761299E-2</v>
      </c>
      <c r="AQ234">
        <v>4.8899999999999997</v>
      </c>
      <c r="AR234">
        <v>4.6607495240535997</v>
      </c>
      <c r="AS234">
        <v>1117.26999999996</v>
      </c>
      <c r="AT234">
        <v>0.517616981826856</v>
      </c>
      <c r="AU234">
        <v>13518092.779999999</v>
      </c>
    </row>
    <row r="235" spans="1:47" ht="15" x14ac:dyDescent="0.25">
      <c r="A235" t="s">
        <v>1736</v>
      </c>
      <c r="B235" t="s">
        <v>529</v>
      </c>
      <c r="C235" t="s">
        <v>245</v>
      </c>
      <c r="D235" t="s">
        <v>946</v>
      </c>
      <c r="E235">
        <v>90.430999999999997</v>
      </c>
      <c r="F235" t="s">
        <v>1190</v>
      </c>
      <c r="G235" s="129">
        <v>-1777349</v>
      </c>
      <c r="H235">
        <v>0.63607791725782703</v>
      </c>
      <c r="I235">
        <v>-1777349</v>
      </c>
      <c r="J235">
        <v>0</v>
      </c>
      <c r="K235">
        <v>0.70904214783156705</v>
      </c>
      <c r="L235" s="130">
        <v>257785.1715</v>
      </c>
      <c r="M235" s="129">
        <v>42702</v>
      </c>
      <c r="N235">
        <v>15</v>
      </c>
      <c r="O235">
        <v>4.6697949999999997</v>
      </c>
      <c r="P235">
        <v>5.1470589999999996</v>
      </c>
      <c r="Q235">
        <v>19.718814999999999</v>
      </c>
      <c r="R235">
        <v>19027.099999999999</v>
      </c>
      <c r="S235">
        <v>380.18603899999999</v>
      </c>
      <c r="T235">
        <v>453.17081752810299</v>
      </c>
      <c r="U235">
        <v>0.29951897576123299</v>
      </c>
      <c r="V235">
        <v>0.187144057649103</v>
      </c>
      <c r="W235">
        <v>6.1827625395786804E-4</v>
      </c>
      <c r="X235">
        <v>15962.7</v>
      </c>
      <c r="Y235">
        <v>35.4</v>
      </c>
      <c r="Z235">
        <v>69399.7457627119</v>
      </c>
      <c r="AA235">
        <v>15.6756756756757</v>
      </c>
      <c r="AB235">
        <v>10.7397186158192</v>
      </c>
      <c r="AC235">
        <v>5</v>
      </c>
      <c r="AD235">
        <v>76.037207800000004</v>
      </c>
      <c r="AE235">
        <v>0.17230000000000001</v>
      </c>
      <c r="AF235">
        <v>0.124057681581778</v>
      </c>
      <c r="AG235">
        <v>0.15126901072578799</v>
      </c>
      <c r="AH235">
        <v>0.27869364117808998</v>
      </c>
      <c r="AI235">
        <v>284.334480782973</v>
      </c>
      <c r="AJ235">
        <v>5.5387303422756702</v>
      </c>
      <c r="AK235">
        <v>0.85600212765957495</v>
      </c>
      <c r="AL235">
        <v>3.2951380203515299</v>
      </c>
      <c r="AM235">
        <v>2.5</v>
      </c>
      <c r="AN235" s="129">
        <v>1.36510846085438</v>
      </c>
      <c r="AO235">
        <v>54</v>
      </c>
      <c r="AP235">
        <v>0</v>
      </c>
      <c r="AQ235">
        <v>2.85</v>
      </c>
      <c r="AR235">
        <v>5.1048013552212304</v>
      </c>
      <c r="AS235">
        <v>-11412.24</v>
      </c>
      <c r="AT235">
        <v>0.60695431153261103</v>
      </c>
      <c r="AU235">
        <v>7233832.8200000003</v>
      </c>
    </row>
    <row r="236" spans="1:47" ht="15" x14ac:dyDescent="0.25">
      <c r="A236" t="s">
        <v>1737</v>
      </c>
      <c r="B236" t="s">
        <v>696</v>
      </c>
      <c r="C236" t="s">
        <v>180</v>
      </c>
      <c r="D236" t="s">
        <v>946</v>
      </c>
      <c r="E236">
        <v>97.27</v>
      </c>
      <c r="F236" t="s">
        <v>1116</v>
      </c>
      <c r="G236" s="129">
        <v>538941</v>
      </c>
      <c r="H236">
        <v>0.42819830462682501</v>
      </c>
      <c r="I236">
        <v>484371</v>
      </c>
      <c r="J236">
        <v>0</v>
      </c>
      <c r="K236">
        <v>0.65264045100966495</v>
      </c>
      <c r="L236" s="130">
        <v>461919.49190000002</v>
      </c>
      <c r="M236" s="129">
        <v>43564</v>
      </c>
      <c r="N236">
        <v>19</v>
      </c>
      <c r="O236">
        <v>22.502361000000001</v>
      </c>
      <c r="P236">
        <v>19</v>
      </c>
      <c r="Q236">
        <v>147.06552500000001</v>
      </c>
      <c r="R236">
        <v>14290</v>
      </c>
      <c r="S236">
        <v>719.44175900000005</v>
      </c>
      <c r="T236">
        <v>820.39681361511998</v>
      </c>
      <c r="U236">
        <v>0.375715927826758</v>
      </c>
      <c r="V236">
        <v>0.123529287657043</v>
      </c>
      <c r="W236">
        <v>0</v>
      </c>
      <c r="X236">
        <v>12531.5</v>
      </c>
      <c r="Y236">
        <v>50</v>
      </c>
      <c r="Z236">
        <v>71264.900999999998</v>
      </c>
      <c r="AA236">
        <v>17.870370370370399</v>
      </c>
      <c r="AB236">
        <v>14.388835179999999</v>
      </c>
      <c r="AC236">
        <v>8</v>
      </c>
      <c r="AD236">
        <v>89.930219875000006</v>
      </c>
      <c r="AE236">
        <v>0.35599999999999998</v>
      </c>
      <c r="AF236">
        <v>0.102752389337498</v>
      </c>
      <c r="AG236">
        <v>0.18864358542434501</v>
      </c>
      <c r="AH236">
        <v>0.29533442544280503</v>
      </c>
      <c r="AI236">
        <v>183.17257561358801</v>
      </c>
      <c r="AJ236">
        <v>7.9268734728566903</v>
      </c>
      <c r="AK236">
        <v>2.20739615425475</v>
      </c>
      <c r="AL236">
        <v>2.9107578424974601</v>
      </c>
      <c r="AM236">
        <v>1.28</v>
      </c>
      <c r="AN236" s="129">
        <v>1.4775600505688999</v>
      </c>
      <c r="AO236">
        <v>66</v>
      </c>
      <c r="AP236">
        <v>2.1052631578947399E-2</v>
      </c>
      <c r="AQ236">
        <v>4.2699999999999996</v>
      </c>
      <c r="AR236">
        <v>4.9996628511966703</v>
      </c>
      <c r="AS236">
        <v>-27548.97</v>
      </c>
      <c r="AT236">
        <v>0.61157757238893395</v>
      </c>
      <c r="AU236">
        <v>10280830.4</v>
      </c>
    </row>
    <row r="237" spans="1:47" ht="15" x14ac:dyDescent="0.25">
      <c r="A237" t="s">
        <v>1738</v>
      </c>
      <c r="B237" t="s">
        <v>735</v>
      </c>
      <c r="C237" t="s">
        <v>191</v>
      </c>
      <c r="D237" t="s">
        <v>949</v>
      </c>
      <c r="E237">
        <v>91.742999999999995</v>
      </c>
      <c r="F237" t="s">
        <v>1191</v>
      </c>
      <c r="G237" s="129">
        <v>-356708</v>
      </c>
      <c r="H237">
        <v>0.17680216023404199</v>
      </c>
      <c r="I237">
        <v>-256708</v>
      </c>
      <c r="J237">
        <v>1.59066604620202E-3</v>
      </c>
      <c r="K237">
        <v>0.84114711437551204</v>
      </c>
      <c r="L237" s="130">
        <v>311984.82410000003</v>
      </c>
      <c r="M237" s="129">
        <v>40075</v>
      </c>
      <c r="N237">
        <v>100</v>
      </c>
      <c r="O237">
        <v>120.01034199999999</v>
      </c>
      <c r="P237">
        <v>171.29383100000001</v>
      </c>
      <c r="Q237">
        <v>6.3075410000000103</v>
      </c>
      <c r="R237">
        <v>16261.1</v>
      </c>
      <c r="S237">
        <v>2253.67562</v>
      </c>
      <c r="T237">
        <v>2713.8248712364202</v>
      </c>
      <c r="U237">
        <v>0.44894726065324297</v>
      </c>
      <c r="V237">
        <v>0.13004711920342801</v>
      </c>
      <c r="W237">
        <v>9.2176197921509193E-3</v>
      </c>
      <c r="X237">
        <v>13503.9</v>
      </c>
      <c r="Y237">
        <v>163.21</v>
      </c>
      <c r="Z237">
        <v>77390.126156485494</v>
      </c>
      <c r="AA237">
        <v>18.633333333333301</v>
      </c>
      <c r="AB237">
        <v>13.808440781814801</v>
      </c>
      <c r="AC237">
        <v>15.34</v>
      </c>
      <c r="AD237">
        <v>146.91496870925701</v>
      </c>
      <c r="AE237">
        <v>0.30620000000000003</v>
      </c>
      <c r="AF237">
        <v>0.10396482968611399</v>
      </c>
      <c r="AG237">
        <v>0.209480633679761</v>
      </c>
      <c r="AH237">
        <v>0.31811676615030599</v>
      </c>
      <c r="AI237">
        <v>281.29114694864597</v>
      </c>
      <c r="AJ237">
        <v>5.1932251368033802</v>
      </c>
      <c r="AK237">
        <v>0.686815324502831</v>
      </c>
      <c r="AL237">
        <v>2.8265865485480499</v>
      </c>
      <c r="AM237">
        <v>1</v>
      </c>
      <c r="AN237" s="129">
        <v>1.0969012570666901</v>
      </c>
      <c r="AO237">
        <v>19</v>
      </c>
      <c r="AP237">
        <v>1.11548556430446E-2</v>
      </c>
      <c r="AQ237">
        <v>77.84</v>
      </c>
      <c r="AR237">
        <v>4.1905062455926201</v>
      </c>
      <c r="AS237">
        <v>-24113.090000000098</v>
      </c>
      <c r="AT237">
        <v>0.43037594637411802</v>
      </c>
      <c r="AU237">
        <v>36647141.799999997</v>
      </c>
    </row>
    <row r="238" spans="1:47" ht="15" x14ac:dyDescent="0.25">
      <c r="A238" t="s">
        <v>1739</v>
      </c>
      <c r="B238" t="s">
        <v>364</v>
      </c>
      <c r="C238" t="s">
        <v>191</v>
      </c>
      <c r="D238" t="s">
        <v>947</v>
      </c>
      <c r="E238">
        <v>85.370999999999995</v>
      </c>
      <c r="F238" t="s">
        <v>1192</v>
      </c>
      <c r="G238" s="129">
        <v>1494953</v>
      </c>
      <c r="H238">
        <v>0.41023811888903</v>
      </c>
      <c r="I238">
        <v>1494953</v>
      </c>
      <c r="J238">
        <v>4.4329948351898496E-3</v>
      </c>
      <c r="K238">
        <v>0.74572462479496704</v>
      </c>
      <c r="L238" s="130">
        <v>198547.94880000001</v>
      </c>
      <c r="M238" s="129">
        <v>37886.5</v>
      </c>
      <c r="N238">
        <v>50</v>
      </c>
      <c r="O238">
        <v>30.687701000000001</v>
      </c>
      <c r="P238">
        <v>59.784284999999997</v>
      </c>
      <c r="Q238">
        <v>207.997514</v>
      </c>
      <c r="R238">
        <v>12608.8</v>
      </c>
      <c r="S238">
        <v>1714.2659149999999</v>
      </c>
      <c r="T238">
        <v>2016.6627932573699</v>
      </c>
      <c r="U238">
        <v>0.52558509337216797</v>
      </c>
      <c r="V238">
        <v>0.123213981070142</v>
      </c>
      <c r="W238">
        <v>4.3724044994501304E-3</v>
      </c>
      <c r="X238">
        <v>10718.1</v>
      </c>
      <c r="Y238">
        <v>114.11</v>
      </c>
      <c r="Z238">
        <v>64180.775479800199</v>
      </c>
      <c r="AA238">
        <v>15</v>
      </c>
      <c r="AB238">
        <v>15.0229245026729</v>
      </c>
      <c r="AC238">
        <v>20.329999999999998</v>
      </c>
      <c r="AD238">
        <v>84.321983030004901</v>
      </c>
      <c r="AE238">
        <v>0.31390000000000001</v>
      </c>
      <c r="AF238">
        <v>0.109384160768335</v>
      </c>
      <c r="AG238">
        <v>0.19536403196447699</v>
      </c>
      <c r="AH238">
        <v>0.30799122866567402</v>
      </c>
      <c r="AI238">
        <v>176.83254234218401</v>
      </c>
      <c r="AJ238">
        <v>7.2839729100277797</v>
      </c>
      <c r="AK238">
        <v>1.5700729370781601</v>
      </c>
      <c r="AL238">
        <v>3.9100425548760001</v>
      </c>
      <c r="AM238">
        <v>0.5</v>
      </c>
      <c r="AN238" s="129">
        <v>1.0776162565251599</v>
      </c>
      <c r="AO238">
        <v>25</v>
      </c>
      <c r="AP238">
        <v>1.8561484918793499E-2</v>
      </c>
      <c r="AQ238">
        <v>33.44</v>
      </c>
      <c r="AR238">
        <v>4.1370449808056398</v>
      </c>
      <c r="AS238">
        <v>86222.59</v>
      </c>
      <c r="AT238">
        <v>0.59240128643246903</v>
      </c>
      <c r="AU238">
        <v>21614799.300000001</v>
      </c>
    </row>
    <row r="239" spans="1:47" ht="15" x14ac:dyDescent="0.25">
      <c r="A239" t="s">
        <v>1740</v>
      </c>
      <c r="B239" t="s">
        <v>623</v>
      </c>
      <c r="C239" t="s">
        <v>140</v>
      </c>
      <c r="D239" t="s">
        <v>945</v>
      </c>
      <c r="E239">
        <v>72.406000000000006</v>
      </c>
      <c r="F239" t="s">
        <v>1193</v>
      </c>
      <c r="G239" s="129">
        <v>1725375</v>
      </c>
      <c r="H239">
        <v>0.81366982273579702</v>
      </c>
      <c r="I239">
        <v>3120305</v>
      </c>
      <c r="J239">
        <v>0</v>
      </c>
      <c r="K239">
        <v>0.82272159218320595</v>
      </c>
      <c r="L239" s="130">
        <v>175603.38329999999</v>
      </c>
      <c r="M239" s="129">
        <v>41490</v>
      </c>
      <c r="N239">
        <v>293</v>
      </c>
      <c r="O239">
        <v>472.59569299999998</v>
      </c>
      <c r="P239">
        <v>517.35210600000005</v>
      </c>
      <c r="Q239">
        <v>-166.86987500000001</v>
      </c>
      <c r="R239">
        <v>15272</v>
      </c>
      <c r="S239">
        <v>5659.4831640000002</v>
      </c>
      <c r="T239">
        <v>7618.9156647388199</v>
      </c>
      <c r="U239">
        <v>0.64181219658099498</v>
      </c>
      <c r="V239">
        <v>0.178617834298058</v>
      </c>
      <c r="W239">
        <v>0.10684614574816</v>
      </c>
      <c r="X239">
        <v>11344.4</v>
      </c>
      <c r="Y239">
        <v>361.06</v>
      </c>
      <c r="Z239">
        <v>83076.259015122094</v>
      </c>
      <c r="AA239">
        <v>15.181102362204699</v>
      </c>
      <c r="AB239">
        <v>15.6746334792001</v>
      </c>
      <c r="AC239">
        <v>38.5</v>
      </c>
      <c r="AD239">
        <v>146.999562701299</v>
      </c>
      <c r="AE239">
        <v>0.42109999999999997</v>
      </c>
      <c r="AF239">
        <v>0.10691007624863599</v>
      </c>
      <c r="AG239">
        <v>0.181793801837413</v>
      </c>
      <c r="AH239">
        <v>0.29163494821535901</v>
      </c>
      <c r="AI239">
        <v>146.728769383437</v>
      </c>
      <c r="AJ239">
        <v>6.7224248532951796</v>
      </c>
      <c r="AK239">
        <v>1.1508238711285601</v>
      </c>
      <c r="AL239">
        <v>3.2587928960307502</v>
      </c>
      <c r="AM239">
        <v>1.5</v>
      </c>
      <c r="AN239" s="129">
        <v>0.76066516952116003</v>
      </c>
      <c r="AO239">
        <v>23</v>
      </c>
      <c r="AP239">
        <v>0.14731182795698899</v>
      </c>
      <c r="AQ239">
        <v>69.7</v>
      </c>
      <c r="AR239">
        <v>3.80152255975058</v>
      </c>
      <c r="AS239">
        <v>-226641.93</v>
      </c>
      <c r="AT239">
        <v>0.50408116893708799</v>
      </c>
      <c r="AU239">
        <v>86431737.450000003</v>
      </c>
    </row>
    <row r="240" spans="1:47" ht="15" x14ac:dyDescent="0.25">
      <c r="A240" t="s">
        <v>1741</v>
      </c>
      <c r="B240" t="s">
        <v>724</v>
      </c>
      <c r="C240" t="s">
        <v>97</v>
      </c>
      <c r="D240" t="s">
        <v>948</v>
      </c>
      <c r="E240">
        <v>106.90600000000001</v>
      </c>
      <c r="F240" t="s">
        <v>1194</v>
      </c>
      <c r="G240" s="129">
        <v>1010789</v>
      </c>
      <c r="H240">
        <v>0.37631368028973999</v>
      </c>
      <c r="I240">
        <v>1010789</v>
      </c>
      <c r="J240">
        <v>2.0892606363349499E-3</v>
      </c>
      <c r="K240">
        <v>0.79774246322485998</v>
      </c>
      <c r="L240" s="130">
        <v>365511.94549999997</v>
      </c>
      <c r="M240" s="129">
        <v>82221</v>
      </c>
      <c r="N240">
        <v>78</v>
      </c>
      <c r="O240">
        <v>15.984007</v>
      </c>
      <c r="P240">
        <v>394.876915</v>
      </c>
      <c r="Q240">
        <v>-17.649877</v>
      </c>
      <c r="R240">
        <v>18920.400000000001</v>
      </c>
      <c r="S240">
        <v>4404.5482609999999</v>
      </c>
      <c r="T240">
        <v>5246.0777954925097</v>
      </c>
      <c r="U240">
        <v>7.8889731797628301E-2</v>
      </c>
      <c r="V240">
        <v>0.14280138932050199</v>
      </c>
      <c r="W240">
        <v>1.99207278024192E-2</v>
      </c>
      <c r="X240">
        <v>15885.4</v>
      </c>
      <c r="Y240">
        <v>295.23</v>
      </c>
      <c r="Z240">
        <v>91712.874775598699</v>
      </c>
      <c r="AA240">
        <v>16.119122257053299</v>
      </c>
      <c r="AB240">
        <v>14.919040277072099</v>
      </c>
      <c r="AC240">
        <v>27</v>
      </c>
      <c r="AD240">
        <v>163.13141707407399</v>
      </c>
      <c r="AE240">
        <v>0.39810000000000001</v>
      </c>
      <c r="AF240">
        <v>0.104494904473474</v>
      </c>
      <c r="AG240">
        <v>0.21305030009241399</v>
      </c>
      <c r="AH240">
        <v>0.32038783635256901</v>
      </c>
      <c r="AI240">
        <v>194.46943233300601</v>
      </c>
      <c r="AJ240">
        <v>7.6798938065495301</v>
      </c>
      <c r="AK240">
        <v>1.0780934329578</v>
      </c>
      <c r="AL240">
        <v>0.57360015177164203</v>
      </c>
      <c r="AM240">
        <v>1.5</v>
      </c>
      <c r="AN240" s="129">
        <v>0.95193435183846098</v>
      </c>
      <c r="AO240">
        <v>30</v>
      </c>
      <c r="AP240">
        <v>0.106602475928473</v>
      </c>
      <c r="AQ240">
        <v>89.77</v>
      </c>
      <c r="AR240">
        <v>5.6000840118180397</v>
      </c>
      <c r="AS240">
        <v>185233.4</v>
      </c>
      <c r="AT240">
        <v>0.40484287930021601</v>
      </c>
      <c r="AU240">
        <v>83335954.430000007</v>
      </c>
    </row>
    <row r="241" spans="1:47" ht="15" x14ac:dyDescent="0.25">
      <c r="A241" t="s">
        <v>1742</v>
      </c>
      <c r="B241" t="s">
        <v>680</v>
      </c>
      <c r="C241" t="s">
        <v>142</v>
      </c>
      <c r="D241" t="s">
        <v>946</v>
      </c>
      <c r="E241">
        <v>75.126999999999995</v>
      </c>
      <c r="F241" t="s">
        <v>1195</v>
      </c>
      <c r="G241" s="129">
        <v>-1101962</v>
      </c>
      <c r="H241">
        <v>0.54797147450130301</v>
      </c>
      <c r="I241">
        <v>-1352469</v>
      </c>
      <c r="J241">
        <v>1.48650057909499E-2</v>
      </c>
      <c r="K241">
        <v>0.83629829264854405</v>
      </c>
      <c r="L241" s="130">
        <v>98817.620800000004</v>
      </c>
      <c r="M241" s="129">
        <v>39688</v>
      </c>
      <c r="N241">
        <v>5</v>
      </c>
      <c r="O241">
        <v>37.198895</v>
      </c>
      <c r="P241">
        <v>24.058159</v>
      </c>
      <c r="Q241">
        <v>52.663609000000001</v>
      </c>
      <c r="R241">
        <v>19632.7</v>
      </c>
      <c r="S241">
        <v>957.86463200000003</v>
      </c>
      <c r="T241">
        <v>1312.11944455347</v>
      </c>
      <c r="U241">
        <v>0.99820085120336699</v>
      </c>
      <c r="V241">
        <v>0.162213480704025</v>
      </c>
      <c r="W241">
        <v>0</v>
      </c>
      <c r="X241">
        <v>14332.2</v>
      </c>
      <c r="Y241">
        <v>83.29</v>
      </c>
      <c r="Z241">
        <v>63292.152119101898</v>
      </c>
      <c r="AA241">
        <v>13.7391304347826</v>
      </c>
      <c r="AB241">
        <v>11.500355768999899</v>
      </c>
      <c r="AC241">
        <v>10</v>
      </c>
      <c r="AD241">
        <v>95.7864632</v>
      </c>
      <c r="AE241">
        <v>0.1991</v>
      </c>
      <c r="AF241">
        <v>0.105698857702392</v>
      </c>
      <c r="AG241">
        <v>0.18118918480523799</v>
      </c>
      <c r="AH241">
        <v>0.28937398611355702</v>
      </c>
      <c r="AI241">
        <v>223.532629608565</v>
      </c>
      <c r="AJ241">
        <v>7.7445813912214998</v>
      </c>
      <c r="AK241">
        <v>1.2969916960123999</v>
      </c>
      <c r="AL241">
        <v>4.8893806103290798</v>
      </c>
      <c r="AM241">
        <v>0</v>
      </c>
      <c r="AN241" s="129">
        <v>1.01205650606722</v>
      </c>
      <c r="AO241">
        <v>60</v>
      </c>
      <c r="AP241">
        <v>8.0547112462006104E-2</v>
      </c>
      <c r="AQ241">
        <v>10.37</v>
      </c>
      <c r="AR241">
        <v>3.57107174661243</v>
      </c>
      <c r="AS241">
        <v>-4530.87</v>
      </c>
      <c r="AT241">
        <v>0.76143907102267405</v>
      </c>
      <c r="AU241">
        <v>18805514.800000001</v>
      </c>
    </row>
    <row r="242" spans="1:47" ht="15" x14ac:dyDescent="0.25">
      <c r="A242" t="s">
        <v>1743</v>
      </c>
      <c r="B242" t="s">
        <v>202</v>
      </c>
      <c r="C242" t="s">
        <v>203</v>
      </c>
      <c r="D242" t="s">
        <v>949</v>
      </c>
      <c r="E242">
        <v>97.328000000000003</v>
      </c>
      <c r="F242" t="s">
        <v>1196</v>
      </c>
      <c r="G242" s="129">
        <v>-3397369</v>
      </c>
      <c r="H242">
        <v>0.229698112692058</v>
      </c>
      <c r="I242">
        <v>-3377246</v>
      </c>
      <c r="J242">
        <v>0</v>
      </c>
      <c r="K242">
        <v>0.66303234432076097</v>
      </c>
      <c r="L242" s="130">
        <v>389579.95689999999</v>
      </c>
      <c r="M242" s="129">
        <v>43242</v>
      </c>
      <c r="N242">
        <v>27</v>
      </c>
      <c r="O242">
        <v>39.381919000000003</v>
      </c>
      <c r="P242">
        <v>128.06214299999999</v>
      </c>
      <c r="Q242">
        <v>26.213498000000001</v>
      </c>
      <c r="R242">
        <v>14643.5</v>
      </c>
      <c r="S242">
        <v>1131.475334</v>
      </c>
      <c r="T242">
        <v>1288.6954768775099</v>
      </c>
      <c r="U242">
        <v>0.35183290791914001</v>
      </c>
      <c r="V242">
        <v>0.104023364419184</v>
      </c>
      <c r="W242">
        <v>6.6717486216098104E-3</v>
      </c>
      <c r="X242">
        <v>12857</v>
      </c>
      <c r="Y242">
        <v>71.510000000000005</v>
      </c>
      <c r="Z242">
        <v>76373.103202349303</v>
      </c>
      <c r="AA242">
        <v>16.604938271604901</v>
      </c>
      <c r="AB242">
        <v>15.8226168927423</v>
      </c>
      <c r="AC242">
        <v>10</v>
      </c>
      <c r="AD242">
        <v>113.1475334</v>
      </c>
      <c r="AE242">
        <v>0.32919999999999999</v>
      </c>
      <c r="AF242">
        <v>0.10683636458970899</v>
      </c>
      <c r="AG242">
        <v>0.171226536867567</v>
      </c>
      <c r="AH242">
        <v>0.28275070240348898</v>
      </c>
      <c r="AI242">
        <v>154.632624099254</v>
      </c>
      <c r="AJ242">
        <v>9.9262597234843906</v>
      </c>
      <c r="AK242">
        <v>1.57266044820905</v>
      </c>
      <c r="AL242">
        <v>4.4600659568022998</v>
      </c>
      <c r="AM242">
        <v>3</v>
      </c>
      <c r="AN242" s="129">
        <v>0.99882950990253605</v>
      </c>
      <c r="AO242">
        <v>22</v>
      </c>
      <c r="AP242">
        <v>3.3536585365853702E-2</v>
      </c>
      <c r="AQ242">
        <v>14.41</v>
      </c>
      <c r="AR242">
        <v>5.1681375609079403</v>
      </c>
      <c r="AS242">
        <v>-133277.04999999999</v>
      </c>
      <c r="AT242">
        <v>0.44833795142487198</v>
      </c>
      <c r="AU242">
        <v>16568807.5</v>
      </c>
    </row>
    <row r="243" spans="1:47" ht="15" x14ac:dyDescent="0.25">
      <c r="A243" t="s">
        <v>1744</v>
      </c>
      <c r="B243" t="s">
        <v>458</v>
      </c>
      <c r="C243" t="s">
        <v>108</v>
      </c>
      <c r="D243" t="s">
        <v>949</v>
      </c>
      <c r="E243">
        <v>101.529</v>
      </c>
      <c r="F243" t="s">
        <v>1197</v>
      </c>
      <c r="G243" s="129">
        <v>896065</v>
      </c>
      <c r="H243">
        <v>0.50427721700591999</v>
      </c>
      <c r="I243">
        <v>980268</v>
      </c>
      <c r="J243">
        <v>0</v>
      </c>
      <c r="K243">
        <v>0.71832783165189995</v>
      </c>
      <c r="L243" s="130">
        <v>519079.1727</v>
      </c>
      <c r="M243" s="129">
        <v>55956</v>
      </c>
      <c r="N243">
        <v>18</v>
      </c>
      <c r="O243">
        <v>11.59783</v>
      </c>
      <c r="P243">
        <v>139.46857199999999</v>
      </c>
      <c r="Q243">
        <v>-1</v>
      </c>
      <c r="R243">
        <v>21393</v>
      </c>
      <c r="S243">
        <v>1015.904906</v>
      </c>
      <c r="T243">
        <v>1184.06030780633</v>
      </c>
      <c r="U243">
        <v>0.124412953666748</v>
      </c>
      <c r="V243">
        <v>0.12546445267388001</v>
      </c>
      <c r="W243">
        <v>1.1812129195485899E-2</v>
      </c>
      <c r="X243">
        <v>18354.8</v>
      </c>
      <c r="Y243">
        <v>80.05</v>
      </c>
      <c r="Z243">
        <v>87551.305434103706</v>
      </c>
      <c r="AA243">
        <v>17.6941176470588</v>
      </c>
      <c r="AB243">
        <v>12.690879525296699</v>
      </c>
      <c r="AC243">
        <v>10.78</v>
      </c>
      <c r="AD243">
        <v>94.239787198515799</v>
      </c>
      <c r="AE243">
        <v>0.21049999999999999</v>
      </c>
      <c r="AF243">
        <v>0.12997279683629501</v>
      </c>
      <c r="AG243">
        <v>0.16130559309185599</v>
      </c>
      <c r="AH243">
        <v>0.29268363554132398</v>
      </c>
      <c r="AI243">
        <v>313.74590093770098</v>
      </c>
      <c r="AJ243">
        <v>7.2022423886853097</v>
      </c>
      <c r="AK243">
        <v>1.76571946689423</v>
      </c>
      <c r="AL243">
        <v>3.8043979029667199</v>
      </c>
      <c r="AM243">
        <v>1.45</v>
      </c>
      <c r="AN243" s="129">
        <v>0.73157808649270695</v>
      </c>
      <c r="AO243">
        <v>10</v>
      </c>
      <c r="AP243">
        <v>0.10913140311804</v>
      </c>
      <c r="AQ243">
        <v>41.3</v>
      </c>
      <c r="AR243">
        <v>6.8670668750792103</v>
      </c>
      <c r="AS243">
        <v>-119078.44</v>
      </c>
      <c r="AT243">
        <v>0.38834015303659403</v>
      </c>
      <c r="AU243">
        <v>21733212.27</v>
      </c>
    </row>
    <row r="244" spans="1:47" ht="15" x14ac:dyDescent="0.25">
      <c r="A244" t="s">
        <v>1745</v>
      </c>
      <c r="B244" t="s">
        <v>545</v>
      </c>
      <c r="C244" t="s">
        <v>294</v>
      </c>
      <c r="D244" t="s">
        <v>949</v>
      </c>
      <c r="E244">
        <v>82.887</v>
      </c>
      <c r="F244" t="s">
        <v>1198</v>
      </c>
      <c r="G244" s="129">
        <v>71322</v>
      </c>
      <c r="H244">
        <v>0.22051456245557599</v>
      </c>
      <c r="I244">
        <v>78135</v>
      </c>
      <c r="J244">
        <v>0</v>
      </c>
      <c r="K244">
        <v>0.76595831082883503</v>
      </c>
      <c r="L244" s="130">
        <v>214280.8651</v>
      </c>
      <c r="M244" s="129">
        <v>38606</v>
      </c>
      <c r="N244">
        <v>91</v>
      </c>
      <c r="O244">
        <v>57.631607000000002</v>
      </c>
      <c r="P244">
        <v>298.21759900000001</v>
      </c>
      <c r="Q244">
        <v>-244.16275899999999</v>
      </c>
      <c r="R244">
        <v>14099.5</v>
      </c>
      <c r="S244">
        <v>1888.359674</v>
      </c>
      <c r="T244">
        <v>2694.1289122517201</v>
      </c>
      <c r="U244">
        <v>0.99911584534292497</v>
      </c>
      <c r="V244">
        <v>0.16080217671498501</v>
      </c>
      <c r="W244">
        <v>2.1182405317558199E-3</v>
      </c>
      <c r="X244">
        <v>9882.6</v>
      </c>
      <c r="Y244">
        <v>127.79</v>
      </c>
      <c r="Z244">
        <v>57055.403396196903</v>
      </c>
      <c r="AA244">
        <v>13.314685314685301</v>
      </c>
      <c r="AB244">
        <v>14.7770535566163</v>
      </c>
      <c r="AC244">
        <v>19</v>
      </c>
      <c r="AD244">
        <v>99.387351263157896</v>
      </c>
      <c r="AE244">
        <v>0.44019999999999998</v>
      </c>
      <c r="AF244">
        <v>9.5610404206522004E-2</v>
      </c>
      <c r="AG244">
        <v>0.25706730528466298</v>
      </c>
      <c r="AH244">
        <v>0.35528492109816301</v>
      </c>
      <c r="AI244">
        <v>170.48023447677201</v>
      </c>
      <c r="AJ244">
        <v>8.8646200703262803</v>
      </c>
      <c r="AK244">
        <v>2.4051208655351499</v>
      </c>
      <c r="AL244">
        <v>3.84071074898735</v>
      </c>
      <c r="AM244">
        <v>1.587</v>
      </c>
      <c r="AN244" s="129">
        <v>1.6642067332966799</v>
      </c>
      <c r="AO244">
        <v>74</v>
      </c>
      <c r="AP244">
        <v>2.47167868177137E-2</v>
      </c>
      <c r="AQ244">
        <v>13.04</v>
      </c>
      <c r="AR244">
        <v>4.2925711391621002</v>
      </c>
      <c r="AS244">
        <v>-156499.15</v>
      </c>
      <c r="AT244">
        <v>0.501405185871033</v>
      </c>
      <c r="AU244">
        <v>26625003.960000001</v>
      </c>
    </row>
    <row r="245" spans="1:47" ht="15" x14ac:dyDescent="0.25">
      <c r="A245" t="s">
        <v>1746</v>
      </c>
      <c r="B245" t="s">
        <v>365</v>
      </c>
      <c r="C245" t="s">
        <v>144</v>
      </c>
      <c r="D245" t="s">
        <v>948</v>
      </c>
      <c r="E245">
        <v>104.07</v>
      </c>
      <c r="F245" t="s">
        <v>1199</v>
      </c>
      <c r="G245" s="129">
        <v>-505537</v>
      </c>
      <c r="H245">
        <v>0.29198886625440101</v>
      </c>
      <c r="I245">
        <v>-505537</v>
      </c>
      <c r="J245">
        <v>2.2293405813217801E-2</v>
      </c>
      <c r="K245">
        <v>0.75559597925893895</v>
      </c>
      <c r="L245" s="130">
        <v>813098.20030000003</v>
      </c>
      <c r="M245" s="129">
        <v>94710</v>
      </c>
      <c r="N245">
        <v>36</v>
      </c>
      <c r="O245">
        <v>3.5183529999999998</v>
      </c>
      <c r="P245">
        <v>228.46119300000001</v>
      </c>
      <c r="Q245">
        <v>-6.650887</v>
      </c>
      <c r="R245">
        <v>22261.8</v>
      </c>
      <c r="S245">
        <v>2121.0401449999999</v>
      </c>
      <c r="T245">
        <v>2400.82094756274</v>
      </c>
      <c r="U245">
        <v>8.9429775031438605E-2</v>
      </c>
      <c r="V245">
        <v>9.3977347609325898E-2</v>
      </c>
      <c r="W245">
        <v>2.9993923570928002E-2</v>
      </c>
      <c r="X245">
        <v>19667.5</v>
      </c>
      <c r="Y245">
        <v>169.84</v>
      </c>
      <c r="Z245">
        <v>92377.529616109299</v>
      </c>
      <c r="AA245">
        <v>14.994708994709001</v>
      </c>
      <c r="AB245">
        <v>12.4884605805464</v>
      </c>
      <c r="AC245">
        <v>19.09</v>
      </c>
      <c r="AD245">
        <v>111.107393661603</v>
      </c>
      <c r="AE245">
        <v>0.1837</v>
      </c>
      <c r="AF245">
        <v>0.122246632990584</v>
      </c>
      <c r="AG245">
        <v>0.108124548789824</v>
      </c>
      <c r="AH245">
        <v>0.259372088427333</v>
      </c>
      <c r="AI245">
        <v>195.75725663598899</v>
      </c>
      <c r="AJ245">
        <v>9.1133305636438493</v>
      </c>
      <c r="AK245">
        <v>2.6494996254898102</v>
      </c>
      <c r="AL245">
        <v>4.21377715800958</v>
      </c>
      <c r="AM245">
        <v>0</v>
      </c>
      <c r="AN245" s="129">
        <v>0.81415978248676302</v>
      </c>
      <c r="AO245">
        <v>23</v>
      </c>
      <c r="AP245">
        <v>9.8601913171449604E-2</v>
      </c>
      <c r="AQ245">
        <v>53.43</v>
      </c>
      <c r="AR245">
        <v>17.731106571047398</v>
      </c>
      <c r="AS245">
        <v>-88591.86</v>
      </c>
      <c r="AT245">
        <v>0.125640662444364</v>
      </c>
      <c r="AU245">
        <v>47218212.57</v>
      </c>
    </row>
    <row r="246" spans="1:47" ht="15" x14ac:dyDescent="0.25">
      <c r="A246" t="s">
        <v>1747</v>
      </c>
      <c r="B246" t="s">
        <v>567</v>
      </c>
      <c r="C246" t="s">
        <v>114</v>
      </c>
      <c r="D246" t="s">
        <v>946</v>
      </c>
      <c r="E246">
        <v>91.161000000000001</v>
      </c>
      <c r="F246" t="s">
        <v>1200</v>
      </c>
      <c r="G246" s="129">
        <v>-6308223</v>
      </c>
      <c r="H246">
        <v>0.50365812316140302</v>
      </c>
      <c r="I246">
        <v>-6713413</v>
      </c>
      <c r="J246">
        <v>0</v>
      </c>
      <c r="K246">
        <v>0.65786922245600898</v>
      </c>
      <c r="L246" s="130">
        <v>460314.09289999999</v>
      </c>
      <c r="M246" s="129">
        <v>40655.5</v>
      </c>
      <c r="N246">
        <v>102</v>
      </c>
      <c r="O246">
        <v>32.078744</v>
      </c>
      <c r="P246">
        <v>37.973942000000001</v>
      </c>
      <c r="Q246">
        <v>83.426518000000002</v>
      </c>
      <c r="R246">
        <v>16203.1</v>
      </c>
      <c r="S246">
        <v>1304.658964</v>
      </c>
      <c r="T246">
        <v>1699.5100494933499</v>
      </c>
      <c r="U246">
        <v>0.53688434704228205</v>
      </c>
      <c r="V246">
        <v>0.17174915758291601</v>
      </c>
      <c r="W246">
        <v>1.8228020238398499E-3</v>
      </c>
      <c r="X246">
        <v>12438.6</v>
      </c>
      <c r="Y246">
        <v>101.79</v>
      </c>
      <c r="Z246">
        <v>72549.640239709202</v>
      </c>
      <c r="AA246">
        <v>16.449541284403701</v>
      </c>
      <c r="AB246">
        <v>12.817162432459</v>
      </c>
      <c r="AC246">
        <v>12</v>
      </c>
      <c r="AD246">
        <v>108.72158033333299</v>
      </c>
      <c r="AE246">
        <v>0.32919999999999999</v>
      </c>
      <c r="AF246">
        <v>0.11024196598975</v>
      </c>
      <c r="AG246">
        <v>0.17625533515504799</v>
      </c>
      <c r="AH246">
        <v>0.29111152738080398</v>
      </c>
      <c r="AI246">
        <v>263.84902836569898</v>
      </c>
      <c r="AJ246">
        <v>2.7727626055607701</v>
      </c>
      <c r="AK246">
        <v>1.5319819134132999</v>
      </c>
      <c r="AL246">
        <v>1.83794737866503</v>
      </c>
      <c r="AM246">
        <v>1.5</v>
      </c>
      <c r="AN246" s="129">
        <v>0.87715729316130997</v>
      </c>
      <c r="AO246">
        <v>126</v>
      </c>
      <c r="AP246">
        <v>1.5220700152207001E-3</v>
      </c>
      <c r="AQ246">
        <v>4.87</v>
      </c>
      <c r="AR246">
        <v>4.7084200419482602</v>
      </c>
      <c r="AS246">
        <v>-123707.39</v>
      </c>
      <c r="AT246">
        <v>0.62643871804102302</v>
      </c>
      <c r="AU246">
        <v>21139477.93</v>
      </c>
    </row>
    <row r="247" spans="1:47" ht="15" x14ac:dyDescent="0.25">
      <c r="A247" t="s">
        <v>1748</v>
      </c>
      <c r="B247" t="s">
        <v>746</v>
      </c>
      <c r="C247" t="s">
        <v>148</v>
      </c>
      <c r="D247" t="s">
        <v>949</v>
      </c>
      <c r="E247">
        <v>92.603999999999999</v>
      </c>
      <c r="F247" t="s">
        <v>1201</v>
      </c>
      <c r="G247" s="129">
        <v>-5977533</v>
      </c>
      <c r="H247">
        <v>0.44138463195435002</v>
      </c>
      <c r="I247">
        <v>-5499843</v>
      </c>
      <c r="J247">
        <v>0</v>
      </c>
      <c r="K247">
        <v>0.82883818332792303</v>
      </c>
      <c r="L247" s="130">
        <v>192765.81959999999</v>
      </c>
      <c r="M247" s="129">
        <v>39813</v>
      </c>
      <c r="N247">
        <v>48</v>
      </c>
      <c r="O247">
        <v>38.857339000000003</v>
      </c>
      <c r="P247">
        <v>41.828572000000001</v>
      </c>
      <c r="Q247">
        <v>263.52462500000001</v>
      </c>
      <c r="R247">
        <v>16792.2</v>
      </c>
      <c r="S247">
        <v>1545.708073</v>
      </c>
      <c r="T247">
        <v>2023.90789954807</v>
      </c>
      <c r="U247">
        <v>0.99723991349044305</v>
      </c>
      <c r="V247">
        <v>0.13530073346521199</v>
      </c>
      <c r="W247">
        <v>6.4695269272880304E-4</v>
      </c>
      <c r="X247">
        <v>12824.6</v>
      </c>
      <c r="Y247">
        <v>109.35</v>
      </c>
      <c r="Z247">
        <v>72457.531321444898</v>
      </c>
      <c r="AA247">
        <v>13.7456140350877</v>
      </c>
      <c r="AB247">
        <v>14.135419048925501</v>
      </c>
      <c r="AC247">
        <v>12</v>
      </c>
      <c r="AD247">
        <v>128.809006083333</v>
      </c>
      <c r="AE247">
        <v>0.21049999999999999</v>
      </c>
      <c r="AF247">
        <v>9.6726568534210397E-2</v>
      </c>
      <c r="AG247">
        <v>0.24973748798832399</v>
      </c>
      <c r="AH247">
        <v>0.34885081831925802</v>
      </c>
      <c r="AI247">
        <v>204.25331633756699</v>
      </c>
      <c r="AJ247">
        <v>11.7469206185306</v>
      </c>
      <c r="AK247">
        <v>1.80586362426991</v>
      </c>
      <c r="AL247">
        <v>4.7424396609611197</v>
      </c>
      <c r="AM247">
        <v>0.5</v>
      </c>
      <c r="AN247" s="129">
        <v>1.2941329436405999</v>
      </c>
      <c r="AO247">
        <v>125</v>
      </c>
      <c r="AP247">
        <v>1.44167758846658E-2</v>
      </c>
      <c r="AQ247">
        <v>5.99</v>
      </c>
      <c r="AR247">
        <v>5.2481400147499597</v>
      </c>
      <c r="AS247">
        <v>-607896.42000000004</v>
      </c>
      <c r="AT247">
        <v>0.65686903983568601</v>
      </c>
      <c r="AU247">
        <v>25955829.93</v>
      </c>
    </row>
    <row r="248" spans="1:47" ht="15" x14ac:dyDescent="0.25">
      <c r="A248" t="s">
        <v>1749</v>
      </c>
      <c r="B248" t="s">
        <v>204</v>
      </c>
      <c r="C248" t="s">
        <v>205</v>
      </c>
      <c r="D248" t="s">
        <v>946</v>
      </c>
      <c r="E248">
        <v>80.772000000000006</v>
      </c>
      <c r="F248" t="s">
        <v>1202</v>
      </c>
      <c r="G248" s="129">
        <v>-248902</v>
      </c>
      <c r="H248">
        <v>0.30550806316558898</v>
      </c>
      <c r="I248">
        <v>-1419302</v>
      </c>
      <c r="J248">
        <v>0</v>
      </c>
      <c r="K248">
        <v>0.74465532960547698</v>
      </c>
      <c r="L248" s="130">
        <v>147972.48079999999</v>
      </c>
      <c r="M248" s="129">
        <v>33165</v>
      </c>
      <c r="N248">
        <v>36</v>
      </c>
      <c r="O248">
        <v>38.114905999999998</v>
      </c>
      <c r="P248">
        <v>77</v>
      </c>
      <c r="Q248">
        <v>19.875754000000001</v>
      </c>
      <c r="R248">
        <v>16843.099999999999</v>
      </c>
      <c r="S248">
        <v>1226.2252129999999</v>
      </c>
      <c r="T248">
        <v>1710.6621952094099</v>
      </c>
      <c r="U248">
        <v>0.99931624142848197</v>
      </c>
      <c r="V248">
        <v>0.14604181768687899</v>
      </c>
      <c r="W248">
        <v>4.8930644521007699E-3</v>
      </c>
      <c r="X248">
        <v>12073.4</v>
      </c>
      <c r="Y248">
        <v>92.88</v>
      </c>
      <c r="Z248">
        <v>58462.693798449603</v>
      </c>
      <c r="AA248">
        <v>12.322580645161301</v>
      </c>
      <c r="AB248">
        <v>13.2022525086133</v>
      </c>
      <c r="AC248">
        <v>11.2</v>
      </c>
      <c r="AD248">
        <v>109.484394017857</v>
      </c>
      <c r="AE248">
        <v>0.47470000000000001</v>
      </c>
      <c r="AF248">
        <v>0.109305611706927</v>
      </c>
      <c r="AG248">
        <v>0.152486850739664</v>
      </c>
      <c r="AH248">
        <v>0.26494803730864602</v>
      </c>
      <c r="AI248">
        <v>171.92763430807099</v>
      </c>
      <c r="AJ248">
        <v>20.615903368718602</v>
      </c>
      <c r="AK248">
        <v>2.1869009875629701</v>
      </c>
      <c r="AL248">
        <v>10.662067668459599</v>
      </c>
      <c r="AM248">
        <v>0.5</v>
      </c>
      <c r="AN248" s="129">
        <v>0.910750474852698</v>
      </c>
      <c r="AO248">
        <v>4</v>
      </c>
      <c r="AP248">
        <v>8.1180811808118106E-2</v>
      </c>
      <c r="AQ248">
        <v>191</v>
      </c>
      <c r="AR248">
        <v>4.2993957843689801</v>
      </c>
      <c r="AS248">
        <v>-10743.23</v>
      </c>
      <c r="AT248">
        <v>0.601348660157495</v>
      </c>
      <c r="AU248">
        <v>20653449.649999999</v>
      </c>
    </row>
    <row r="249" spans="1:47" ht="15" x14ac:dyDescent="0.25">
      <c r="A249" t="s">
        <v>1750</v>
      </c>
      <c r="B249" t="s">
        <v>704</v>
      </c>
      <c r="C249" t="s">
        <v>288</v>
      </c>
      <c r="D249" t="s">
        <v>949</v>
      </c>
      <c r="E249">
        <v>100.669</v>
      </c>
      <c r="F249" t="s">
        <v>1203</v>
      </c>
      <c r="G249" s="129">
        <v>-984106</v>
      </c>
      <c r="H249">
        <v>0.517238133458928</v>
      </c>
      <c r="I249">
        <v>-979724</v>
      </c>
      <c r="J249">
        <v>0</v>
      </c>
      <c r="K249">
        <v>0.61240314093364101</v>
      </c>
      <c r="L249" s="130">
        <v>232732.5373</v>
      </c>
      <c r="M249" s="129">
        <v>48232</v>
      </c>
      <c r="N249">
        <v>9</v>
      </c>
      <c r="O249">
        <v>5.5894329999999997</v>
      </c>
      <c r="P249">
        <v>2</v>
      </c>
      <c r="Q249">
        <v>35.787872</v>
      </c>
      <c r="R249">
        <v>16278.7</v>
      </c>
      <c r="S249">
        <v>504.2595</v>
      </c>
      <c r="T249">
        <v>619.43474716059097</v>
      </c>
      <c r="U249">
        <v>0.28455563454927502</v>
      </c>
      <c r="V249">
        <v>0.173036775707746</v>
      </c>
      <c r="W249">
        <v>0</v>
      </c>
      <c r="X249">
        <v>13251.9</v>
      </c>
      <c r="Y249">
        <v>35.72</v>
      </c>
      <c r="Z249">
        <v>58965.830627099698</v>
      </c>
      <c r="AA249">
        <v>13.9473684210526</v>
      </c>
      <c r="AB249">
        <v>14.1170072788354</v>
      </c>
      <c r="AC249">
        <v>6</v>
      </c>
      <c r="AD249">
        <v>84.04325</v>
      </c>
      <c r="AE249">
        <v>0.1837</v>
      </c>
      <c r="AF249">
        <v>0.10218899714299901</v>
      </c>
      <c r="AG249">
        <v>0.25206254855905003</v>
      </c>
      <c r="AH249">
        <v>0.35583814153960602</v>
      </c>
      <c r="AI249">
        <v>250.57138239339099</v>
      </c>
      <c r="AJ249">
        <v>8.6566830229594895</v>
      </c>
      <c r="AK249">
        <v>1.9619457393176301</v>
      </c>
      <c r="AL249">
        <v>2.9120883556385699</v>
      </c>
      <c r="AM249">
        <v>1.5</v>
      </c>
      <c r="AN249" s="129">
        <v>1.0148658685146501</v>
      </c>
      <c r="AO249">
        <v>47</v>
      </c>
      <c r="AP249">
        <v>0</v>
      </c>
      <c r="AQ249">
        <v>2.3199999999999998</v>
      </c>
      <c r="AR249">
        <v>5.6911401666775996</v>
      </c>
      <c r="AS249">
        <v>-107445.65</v>
      </c>
      <c r="AT249">
        <v>0.52861891766265401</v>
      </c>
      <c r="AU249">
        <v>8208676.8600000003</v>
      </c>
    </row>
    <row r="250" spans="1:47" ht="15" x14ac:dyDescent="0.25">
      <c r="A250" t="s">
        <v>1751</v>
      </c>
      <c r="B250" t="s">
        <v>206</v>
      </c>
      <c r="C250" t="s">
        <v>207</v>
      </c>
      <c r="D250" t="s">
        <v>947</v>
      </c>
      <c r="E250">
        <v>88.462999999999994</v>
      </c>
      <c r="F250" t="s">
        <v>1204</v>
      </c>
      <c r="G250" s="129">
        <v>1191505</v>
      </c>
      <c r="H250">
        <v>0.319760816368439</v>
      </c>
      <c r="I250">
        <v>1191505</v>
      </c>
      <c r="J250">
        <v>4.8177515505961402E-3</v>
      </c>
      <c r="K250">
        <v>0.81587922674394098</v>
      </c>
      <c r="L250" s="130">
        <v>212579.47529999999</v>
      </c>
      <c r="M250" s="129">
        <v>39168</v>
      </c>
      <c r="N250">
        <v>92</v>
      </c>
      <c r="O250">
        <v>74.894960999999995</v>
      </c>
      <c r="P250">
        <v>104.576099</v>
      </c>
      <c r="Q250">
        <v>126.119471</v>
      </c>
      <c r="R250">
        <v>15981.5</v>
      </c>
      <c r="S250">
        <v>2154.104906</v>
      </c>
      <c r="T250">
        <v>2918.6495544628901</v>
      </c>
      <c r="U250">
        <v>0.99945769168588505</v>
      </c>
      <c r="V250">
        <v>0.16288967265366799</v>
      </c>
      <c r="W250">
        <v>4.2635082323144802E-3</v>
      </c>
      <c r="X250">
        <v>11795.1</v>
      </c>
      <c r="Y250">
        <v>163</v>
      </c>
      <c r="Z250">
        <v>62513.785276073599</v>
      </c>
      <c r="AA250">
        <v>12.570552147239299</v>
      </c>
      <c r="AB250">
        <v>13.2153675214724</v>
      </c>
      <c r="AC250">
        <v>15.63</v>
      </c>
      <c r="AD250">
        <v>137.81861202815099</v>
      </c>
      <c r="AE250">
        <v>0.35980000000000001</v>
      </c>
      <c r="AF250">
        <v>0.11514507259635499</v>
      </c>
      <c r="AG250">
        <v>0.14562283501327</v>
      </c>
      <c r="AH250">
        <v>0.263049889468009</v>
      </c>
      <c r="AI250">
        <v>225.02432386178299</v>
      </c>
      <c r="AJ250">
        <v>6.03722961013026</v>
      </c>
      <c r="AK250">
        <v>1.6801521271811299</v>
      </c>
      <c r="AL250">
        <v>3.3538228607502001</v>
      </c>
      <c r="AM250">
        <v>3.3</v>
      </c>
      <c r="AN250" s="129">
        <v>1.1616308480370801</v>
      </c>
      <c r="AO250">
        <v>181</v>
      </c>
      <c r="AP250">
        <v>0.10201912858661</v>
      </c>
      <c r="AQ250">
        <v>4.6100000000000003</v>
      </c>
      <c r="AR250">
        <v>5.4480500372017699</v>
      </c>
      <c r="AS250">
        <v>-412982.02</v>
      </c>
      <c r="AT250">
        <v>0.49569183898521901</v>
      </c>
      <c r="AU250">
        <v>34425888.009999998</v>
      </c>
    </row>
    <row r="251" spans="1:47" ht="15" x14ac:dyDescent="0.25">
      <c r="A251" t="s">
        <v>1752</v>
      </c>
      <c r="B251" t="s">
        <v>708</v>
      </c>
      <c r="C251" t="s">
        <v>99</v>
      </c>
      <c r="D251" t="s">
        <v>949</v>
      </c>
      <c r="E251">
        <v>99.015000000000001</v>
      </c>
      <c r="F251" t="s">
        <v>1205</v>
      </c>
      <c r="G251" s="129">
        <v>-3302869</v>
      </c>
      <c r="H251">
        <v>0.26842726169688902</v>
      </c>
      <c r="I251">
        <v>-3302870</v>
      </c>
      <c r="J251">
        <v>0</v>
      </c>
      <c r="K251">
        <v>0.80983023122551001</v>
      </c>
      <c r="L251" s="130">
        <v>316494.7084</v>
      </c>
      <c r="M251" s="129">
        <v>50163</v>
      </c>
      <c r="N251">
        <v>191</v>
      </c>
      <c r="O251">
        <v>79.857189000000005</v>
      </c>
      <c r="P251">
        <v>311.21159699999998</v>
      </c>
      <c r="Q251">
        <v>-116.743917</v>
      </c>
      <c r="R251">
        <v>13129.5</v>
      </c>
      <c r="S251">
        <v>5693.139768</v>
      </c>
      <c r="T251">
        <v>6748.4935303239799</v>
      </c>
      <c r="U251">
        <v>0.15902033410257199</v>
      </c>
      <c r="V251">
        <v>0.13784883789629801</v>
      </c>
      <c r="W251">
        <v>1.6459989534548199E-2</v>
      </c>
      <c r="X251">
        <v>11076.3</v>
      </c>
      <c r="Y251">
        <v>325.69</v>
      </c>
      <c r="Z251">
        <v>75176.517547361</v>
      </c>
      <c r="AA251">
        <v>14.068493150684899</v>
      </c>
      <c r="AB251">
        <v>17.480241235530698</v>
      </c>
      <c r="AC251">
        <v>27.5</v>
      </c>
      <c r="AD251">
        <v>207.023264290909</v>
      </c>
      <c r="AE251">
        <v>0.29480000000000001</v>
      </c>
      <c r="AF251">
        <v>0.12912486651593</v>
      </c>
      <c r="AG251">
        <v>0.186793928974407</v>
      </c>
      <c r="AH251">
        <v>0.31928223075895601</v>
      </c>
      <c r="AI251">
        <v>168.16590475809301</v>
      </c>
      <c r="AJ251">
        <v>7.1163505753129304</v>
      </c>
      <c r="AK251">
        <v>1.40524647166469</v>
      </c>
      <c r="AL251">
        <v>3.8863602892023299</v>
      </c>
      <c r="AM251">
        <v>1</v>
      </c>
      <c r="AN251" s="129">
        <v>0.89706895989146496</v>
      </c>
      <c r="AO251">
        <v>36</v>
      </c>
      <c r="AP251">
        <v>5.4955233096634797E-2</v>
      </c>
      <c r="AQ251">
        <v>83.47</v>
      </c>
      <c r="AR251">
        <v>5.0360839113611897</v>
      </c>
      <c r="AS251">
        <v>-47730.030000000297</v>
      </c>
      <c r="AT251">
        <v>0.45995513821871198</v>
      </c>
      <c r="AU251">
        <v>74748045.530000001</v>
      </c>
    </row>
    <row r="252" spans="1:47" ht="15" x14ac:dyDescent="0.25">
      <c r="A252" t="s">
        <v>1753</v>
      </c>
      <c r="B252" t="s">
        <v>586</v>
      </c>
      <c r="C252" t="s">
        <v>135</v>
      </c>
      <c r="D252" t="s">
        <v>946</v>
      </c>
      <c r="E252">
        <v>94.281999999999996</v>
      </c>
      <c r="F252" t="s">
        <v>1206</v>
      </c>
      <c r="G252" s="129">
        <v>-8473990</v>
      </c>
      <c r="H252">
        <v>0.24119274918584799</v>
      </c>
      <c r="I252">
        <v>-8473990</v>
      </c>
      <c r="J252">
        <v>0</v>
      </c>
      <c r="K252">
        <v>0.62243135689588902</v>
      </c>
      <c r="L252" s="130">
        <v>470374.41269999999</v>
      </c>
      <c r="M252" s="129">
        <v>39906</v>
      </c>
      <c r="N252">
        <v>43</v>
      </c>
      <c r="O252">
        <v>21.873123</v>
      </c>
      <c r="P252">
        <v>9.9499999999999993</v>
      </c>
      <c r="Q252">
        <v>122.966658</v>
      </c>
      <c r="R252">
        <v>15610.7</v>
      </c>
      <c r="S252">
        <v>752.98686399999997</v>
      </c>
      <c r="T252">
        <v>877.02413893955702</v>
      </c>
      <c r="U252">
        <v>0.492061572006388</v>
      </c>
      <c r="V252">
        <v>0.10416604027238401</v>
      </c>
      <c r="W252">
        <v>0</v>
      </c>
      <c r="X252">
        <v>13402.9</v>
      </c>
      <c r="Y252">
        <v>58.19</v>
      </c>
      <c r="Z252">
        <v>62925.530675373797</v>
      </c>
      <c r="AA252">
        <v>11.283582089552199</v>
      </c>
      <c r="AB252">
        <v>12.9401420175288</v>
      </c>
      <c r="AC252">
        <v>5.2</v>
      </c>
      <c r="AD252">
        <v>144.80516615384599</v>
      </c>
      <c r="AE252">
        <v>0.1837</v>
      </c>
      <c r="AF252">
        <v>0.105132172904382</v>
      </c>
      <c r="AG252">
        <v>0.14403795775171599</v>
      </c>
      <c r="AH252">
        <v>0.26339283220364701</v>
      </c>
      <c r="AI252">
        <v>175.85565742352699</v>
      </c>
      <c r="AJ252">
        <v>12.334991428593</v>
      </c>
      <c r="AK252">
        <v>2.34227523656328</v>
      </c>
      <c r="AL252">
        <v>5.3194052878406897</v>
      </c>
      <c r="AM252">
        <v>6.25</v>
      </c>
      <c r="AN252" s="129">
        <v>1.2962251077031</v>
      </c>
      <c r="AO252">
        <v>52</v>
      </c>
      <c r="AP252">
        <v>0</v>
      </c>
      <c r="AQ252">
        <v>10.92</v>
      </c>
      <c r="AR252">
        <v>4.1439658650670399</v>
      </c>
      <c r="AS252">
        <v>29943.89</v>
      </c>
      <c r="AT252">
        <v>0.55488646907155403</v>
      </c>
      <c r="AU252">
        <v>11754627.51</v>
      </c>
    </row>
    <row r="253" spans="1:47" ht="15" x14ac:dyDescent="0.25">
      <c r="A253" t="s">
        <v>1754</v>
      </c>
      <c r="B253" t="s">
        <v>654</v>
      </c>
      <c r="C253" t="s">
        <v>209</v>
      </c>
      <c r="D253" t="s">
        <v>948</v>
      </c>
      <c r="E253">
        <v>89.081000000000003</v>
      </c>
      <c r="F253" t="s">
        <v>1207</v>
      </c>
      <c r="G253" s="129">
        <v>-359949</v>
      </c>
      <c r="H253">
        <v>0.32677177805798202</v>
      </c>
      <c r="I253">
        <v>-359948</v>
      </c>
      <c r="J253">
        <v>2.0910650121028301E-2</v>
      </c>
      <c r="K253">
        <v>0.76729160481977898</v>
      </c>
      <c r="L253" s="130">
        <v>214543.05170000001</v>
      </c>
      <c r="M253" s="129">
        <v>39056.5</v>
      </c>
      <c r="N253">
        <v>57</v>
      </c>
      <c r="O253">
        <v>49.654618999999997</v>
      </c>
      <c r="P253">
        <v>2.52</v>
      </c>
      <c r="Q253">
        <v>197.872195</v>
      </c>
      <c r="R253">
        <v>15395.3</v>
      </c>
      <c r="S253">
        <v>1161.997453</v>
      </c>
      <c r="T253">
        <v>1402.06937909417</v>
      </c>
      <c r="U253">
        <v>0.428232144326396</v>
      </c>
      <c r="V253">
        <v>0.15813401873265601</v>
      </c>
      <c r="W253">
        <v>5.4241470011208402E-3</v>
      </c>
      <c r="X253">
        <v>12759.2</v>
      </c>
      <c r="Y253">
        <v>82.58</v>
      </c>
      <c r="Z253">
        <v>71648.915354807497</v>
      </c>
      <c r="AA253">
        <v>17.806451612903199</v>
      </c>
      <c r="AB253">
        <v>14.071172838459701</v>
      </c>
      <c r="AC253">
        <v>9.9</v>
      </c>
      <c r="AD253">
        <v>117.37348010101</v>
      </c>
      <c r="AE253">
        <v>0.40960000000000002</v>
      </c>
      <c r="AF253">
        <v>0.110267798946544</v>
      </c>
      <c r="AG253">
        <v>0.21085941363052099</v>
      </c>
      <c r="AH253">
        <v>0.32718500473933598</v>
      </c>
      <c r="AI253">
        <v>170.498652547391</v>
      </c>
      <c r="AJ253">
        <v>10.164476551971299</v>
      </c>
      <c r="AK253">
        <v>1.2612077084984299</v>
      </c>
      <c r="AL253">
        <v>3.1434377823429398</v>
      </c>
      <c r="AM253">
        <v>0</v>
      </c>
      <c r="AN253" s="129">
        <v>1.4208755900333101</v>
      </c>
      <c r="AO253">
        <v>54</v>
      </c>
      <c r="AP253">
        <v>3.91061452513966E-2</v>
      </c>
      <c r="AQ253">
        <v>12.44</v>
      </c>
      <c r="AR253">
        <v>4.6013063170930302</v>
      </c>
      <c r="AS253">
        <v>13368.14</v>
      </c>
      <c r="AT253">
        <v>0.52164008008754603</v>
      </c>
      <c r="AU253">
        <v>17889347.879999999</v>
      </c>
    </row>
    <row r="254" spans="1:47" ht="15" x14ac:dyDescent="0.25">
      <c r="A254" t="s">
        <v>1755</v>
      </c>
      <c r="B254" t="s">
        <v>405</v>
      </c>
      <c r="C254" t="s">
        <v>103</v>
      </c>
      <c r="D254" t="s">
        <v>949</v>
      </c>
      <c r="E254">
        <v>84.447000000000003</v>
      </c>
      <c r="F254" t="s">
        <v>1208</v>
      </c>
      <c r="G254" s="129">
        <v>-3694658</v>
      </c>
      <c r="H254">
        <v>0.32665611525313698</v>
      </c>
      <c r="I254">
        <v>-3694658</v>
      </c>
      <c r="J254">
        <v>0</v>
      </c>
      <c r="K254">
        <v>0.69847238363224795</v>
      </c>
      <c r="L254" s="130">
        <v>211738.21049999999</v>
      </c>
      <c r="M254" s="129">
        <v>39828</v>
      </c>
      <c r="N254">
        <v>136</v>
      </c>
      <c r="O254">
        <v>34.782257000000001</v>
      </c>
      <c r="P254">
        <v>32.672857</v>
      </c>
      <c r="Q254">
        <v>113.302684</v>
      </c>
      <c r="R254">
        <v>12716.6</v>
      </c>
      <c r="S254">
        <v>1632.7424559999999</v>
      </c>
      <c r="T254">
        <v>2080.5216698187401</v>
      </c>
      <c r="U254">
        <v>0.502245057073472</v>
      </c>
      <c r="V254">
        <v>0.18722454045134501</v>
      </c>
      <c r="W254">
        <v>5.41946096120869E-3</v>
      </c>
      <c r="X254">
        <v>9979.7000000000007</v>
      </c>
      <c r="Y254">
        <v>105.65</v>
      </c>
      <c r="Z254">
        <v>59268.2495030762</v>
      </c>
      <c r="AA254">
        <v>15.6611570247934</v>
      </c>
      <c r="AB254">
        <v>15.454258930430701</v>
      </c>
      <c r="AC254">
        <v>14</v>
      </c>
      <c r="AD254">
        <v>116.624461142857</v>
      </c>
      <c r="AE254">
        <v>0.245</v>
      </c>
      <c r="AF254">
        <v>0.11406221982760301</v>
      </c>
      <c r="AG254">
        <v>0.18693705164288499</v>
      </c>
      <c r="AH254">
        <v>0.30371287874236202</v>
      </c>
      <c r="AI254">
        <v>183.73932698176901</v>
      </c>
      <c r="AJ254">
        <v>6.6756793189310599</v>
      </c>
      <c r="AK254">
        <v>2.07662198873996</v>
      </c>
      <c r="AL254">
        <v>3.5430009433364802</v>
      </c>
      <c r="AM254">
        <v>3.3</v>
      </c>
      <c r="AN254" s="129">
        <v>1.4282104501614501</v>
      </c>
      <c r="AO254">
        <v>128</v>
      </c>
      <c r="AP254">
        <v>3.2258064516129002E-3</v>
      </c>
      <c r="AQ254">
        <v>6.84</v>
      </c>
      <c r="AR254">
        <v>3.8365073128137999</v>
      </c>
      <c r="AS254">
        <v>-42822.590000000098</v>
      </c>
      <c r="AT254">
        <v>0.454773363091734</v>
      </c>
      <c r="AU254">
        <v>20762913.879999999</v>
      </c>
    </row>
    <row r="255" spans="1:47" ht="15" x14ac:dyDescent="0.25">
      <c r="A255" t="s">
        <v>1756</v>
      </c>
      <c r="B255" t="s">
        <v>580</v>
      </c>
      <c r="C255" t="s">
        <v>222</v>
      </c>
      <c r="D255" t="s">
        <v>946</v>
      </c>
      <c r="E255">
        <v>85.05</v>
      </c>
      <c r="F255" t="s">
        <v>1209</v>
      </c>
      <c r="G255" s="129">
        <v>-33026</v>
      </c>
      <c r="H255">
        <v>0.38408677254787998</v>
      </c>
      <c r="I255">
        <v>-666</v>
      </c>
      <c r="J255">
        <v>0</v>
      </c>
      <c r="K255">
        <v>0.735129589567035</v>
      </c>
      <c r="L255" s="130">
        <v>317351.05040000001</v>
      </c>
      <c r="M255" s="129">
        <v>44291</v>
      </c>
      <c r="N255">
        <v>53</v>
      </c>
      <c r="O255">
        <v>33.334885999999997</v>
      </c>
      <c r="P255">
        <v>51.928165999999997</v>
      </c>
      <c r="Q255">
        <v>26.392206999999999</v>
      </c>
      <c r="R255">
        <v>19514.099999999999</v>
      </c>
      <c r="S255">
        <v>931.60164699999996</v>
      </c>
      <c r="T255">
        <v>1133.1890654226399</v>
      </c>
      <c r="U255">
        <v>0.44129343300742402</v>
      </c>
      <c r="V255">
        <v>0.14531152283375001</v>
      </c>
      <c r="W255">
        <v>2.4441128966788999E-2</v>
      </c>
      <c r="X255">
        <v>16042.7</v>
      </c>
      <c r="Y255">
        <v>79.540000000000006</v>
      </c>
      <c r="Z255">
        <v>74078.982775961806</v>
      </c>
      <c r="AA255">
        <v>17.304878048780498</v>
      </c>
      <c r="AB255">
        <v>11.712366696002</v>
      </c>
      <c r="AC255">
        <v>10</v>
      </c>
      <c r="AD255">
        <v>93.160164699999996</v>
      </c>
      <c r="AE255">
        <v>0.1991</v>
      </c>
      <c r="AF255">
        <v>0.109020071563486</v>
      </c>
      <c r="AG255">
        <v>0.19382396037162999</v>
      </c>
      <c r="AH255">
        <v>0.30599235281592302</v>
      </c>
      <c r="AI255">
        <v>234.04960768602001</v>
      </c>
      <c r="AJ255">
        <v>8.2667503359459893</v>
      </c>
      <c r="AK255">
        <v>1.37595553129916</v>
      </c>
      <c r="AL255">
        <v>3.7344033461596702</v>
      </c>
      <c r="AM255">
        <v>0.5</v>
      </c>
      <c r="AN255" s="129">
        <v>1.0675951426397601</v>
      </c>
      <c r="AO255">
        <v>40</v>
      </c>
      <c r="AP255">
        <v>6.1041292639138198E-2</v>
      </c>
      <c r="AQ255">
        <v>12.65</v>
      </c>
      <c r="AR255">
        <v>5.6805551251634103</v>
      </c>
      <c r="AS255">
        <v>-92546.8</v>
      </c>
      <c r="AT255">
        <v>0.37130200088145099</v>
      </c>
      <c r="AU255">
        <v>18179379.629999999</v>
      </c>
    </row>
    <row r="256" spans="1:47" ht="15" x14ac:dyDescent="0.25">
      <c r="A256" t="s">
        <v>1757</v>
      </c>
      <c r="B256" t="s">
        <v>616</v>
      </c>
      <c r="C256" t="s">
        <v>140</v>
      </c>
      <c r="D256" t="s">
        <v>945</v>
      </c>
      <c r="E256">
        <v>45.914999999999999</v>
      </c>
      <c r="F256" t="s">
        <v>1210</v>
      </c>
      <c r="G256" s="129">
        <v>-891035</v>
      </c>
      <c r="H256">
        <v>0.47120115657612699</v>
      </c>
      <c r="I256">
        <v>-891035</v>
      </c>
      <c r="J256">
        <v>0</v>
      </c>
      <c r="K256">
        <v>0.53630087327484299</v>
      </c>
      <c r="L256" s="130">
        <v>229036.70929999999</v>
      </c>
      <c r="M256" s="129">
        <v>34509</v>
      </c>
      <c r="N256">
        <v>42</v>
      </c>
      <c r="O256">
        <v>104.215127</v>
      </c>
      <c r="P256">
        <v>116.391696</v>
      </c>
      <c r="Q256">
        <v>-69.405871000000005</v>
      </c>
      <c r="R256">
        <v>33992.9</v>
      </c>
      <c r="S256">
        <v>258.74847399999999</v>
      </c>
      <c r="T256">
        <v>390.63937938269498</v>
      </c>
      <c r="U256">
        <v>1</v>
      </c>
      <c r="V256">
        <v>0.224784525685744</v>
      </c>
      <c r="W256">
        <v>8.1379049988136304E-2</v>
      </c>
      <c r="X256">
        <v>22516</v>
      </c>
      <c r="Y256">
        <v>17.47</v>
      </c>
      <c r="Z256">
        <v>44544.234115626801</v>
      </c>
      <c r="AA256">
        <v>12.1111111111111</v>
      </c>
      <c r="AB256">
        <v>14.811017401259299</v>
      </c>
      <c r="AC256">
        <v>7.5</v>
      </c>
      <c r="AD256">
        <v>34.499796533333303</v>
      </c>
      <c r="AE256">
        <v>0.1837</v>
      </c>
      <c r="AF256">
        <v>0.13020272283854001</v>
      </c>
      <c r="AG256">
        <v>0.12299173267550401</v>
      </c>
      <c r="AH256">
        <v>0.25746616191951299</v>
      </c>
      <c r="AI256">
        <v>474.47622821535901</v>
      </c>
      <c r="AJ256">
        <v>6.5581777307159701</v>
      </c>
      <c r="AK256">
        <v>1.23256552903804</v>
      </c>
      <c r="AL256">
        <v>2.2943113952920098</v>
      </c>
      <c r="AM256">
        <v>2</v>
      </c>
      <c r="AN256" s="129">
        <v>0.63155127388490195</v>
      </c>
      <c r="AO256">
        <v>30</v>
      </c>
      <c r="AP256">
        <v>0.14136125654450299</v>
      </c>
      <c r="AQ256">
        <v>6.17</v>
      </c>
      <c r="AR256">
        <v>4.46461481056257</v>
      </c>
      <c r="AS256">
        <v>-44075.78</v>
      </c>
      <c r="AT256">
        <v>0.81477667853694202</v>
      </c>
      <c r="AU256">
        <v>8795621.3499999996</v>
      </c>
    </row>
    <row r="257" spans="1:47" ht="15" x14ac:dyDescent="0.25">
      <c r="A257" t="s">
        <v>1758</v>
      </c>
      <c r="B257" t="s">
        <v>665</v>
      </c>
      <c r="C257" t="s">
        <v>663</v>
      </c>
      <c r="D257" t="s">
        <v>947</v>
      </c>
      <c r="E257">
        <v>93.183000000000007</v>
      </c>
      <c r="F257" t="s">
        <v>1211</v>
      </c>
      <c r="G257" s="129">
        <v>-496573</v>
      </c>
      <c r="H257">
        <v>0.42383047230321502</v>
      </c>
      <c r="I257">
        <v>-704186</v>
      </c>
      <c r="J257">
        <v>0</v>
      </c>
      <c r="K257">
        <v>0.69184532123266995</v>
      </c>
      <c r="L257" s="130">
        <v>248157.55679999999</v>
      </c>
      <c r="M257" s="129">
        <v>49296</v>
      </c>
      <c r="N257">
        <v>5</v>
      </c>
      <c r="O257">
        <v>3.159751</v>
      </c>
      <c r="P257">
        <v>3</v>
      </c>
      <c r="Q257">
        <v>12.073541000000001</v>
      </c>
      <c r="R257">
        <v>16154.5</v>
      </c>
      <c r="S257">
        <v>320.490071</v>
      </c>
      <c r="T257">
        <v>369.950593757006</v>
      </c>
      <c r="U257">
        <v>0.14951226991366001</v>
      </c>
      <c r="V257">
        <v>0.12512257517019901</v>
      </c>
      <c r="W257">
        <v>0</v>
      </c>
      <c r="X257">
        <v>13994.8</v>
      </c>
      <c r="Y257">
        <v>28.95</v>
      </c>
      <c r="Z257">
        <v>58423.949222797899</v>
      </c>
      <c r="AA257">
        <v>15.756756756756801</v>
      </c>
      <c r="AB257">
        <v>11.0704687737478</v>
      </c>
      <c r="AC257">
        <v>4</v>
      </c>
      <c r="AD257">
        <v>80.12251775</v>
      </c>
      <c r="AE257">
        <v>0.17230000000000001</v>
      </c>
      <c r="AF257">
        <v>0.11150836456822601</v>
      </c>
      <c r="AG257">
        <v>0.18176064489940799</v>
      </c>
      <c r="AH257">
        <v>0.29757783907866298</v>
      </c>
      <c r="AI257">
        <v>324.33454077271603</v>
      </c>
      <c r="AJ257">
        <v>6.0950456968041102</v>
      </c>
      <c r="AK257">
        <v>1.6099188039943799</v>
      </c>
      <c r="AL257">
        <v>2.9405366247859499</v>
      </c>
      <c r="AM257">
        <v>0</v>
      </c>
      <c r="AN257" s="129">
        <v>1.29605455026418</v>
      </c>
      <c r="AO257">
        <v>27</v>
      </c>
      <c r="AP257">
        <v>9.2165898617511503E-3</v>
      </c>
      <c r="AQ257">
        <v>7.85</v>
      </c>
      <c r="AR257">
        <v>4.0131140156377603</v>
      </c>
      <c r="AS257">
        <v>17286.88</v>
      </c>
      <c r="AT257">
        <v>0.74269938233992205</v>
      </c>
      <c r="AU257">
        <v>5177370.75</v>
      </c>
    </row>
    <row r="258" spans="1:47" ht="15" x14ac:dyDescent="0.25">
      <c r="A258" t="s">
        <v>1759</v>
      </c>
      <c r="B258" t="s">
        <v>559</v>
      </c>
      <c r="C258" t="s">
        <v>199</v>
      </c>
      <c r="D258" t="s">
        <v>946</v>
      </c>
      <c r="E258">
        <v>95.236000000000004</v>
      </c>
      <c r="F258" t="s">
        <v>1212</v>
      </c>
      <c r="G258" s="129">
        <v>-14272814</v>
      </c>
      <c r="H258">
        <v>0.21025167208324</v>
      </c>
      <c r="I258">
        <v>-7250313</v>
      </c>
      <c r="J258">
        <v>0</v>
      </c>
      <c r="K258">
        <v>0.472156231377447</v>
      </c>
      <c r="L258" s="130">
        <v>379784.25559999997</v>
      </c>
      <c r="M258" s="129">
        <v>53993</v>
      </c>
      <c r="N258">
        <v>159</v>
      </c>
      <c r="O258">
        <v>35.782471000000001</v>
      </c>
      <c r="P258">
        <v>68.153240999999994</v>
      </c>
      <c r="Q258">
        <v>-24.533204000000001</v>
      </c>
      <c r="R258">
        <v>15613.5</v>
      </c>
      <c r="S258">
        <v>1585.1599189999999</v>
      </c>
      <c r="T258">
        <v>1870.3720034043499</v>
      </c>
      <c r="U258">
        <v>0.24347955330808499</v>
      </c>
      <c r="V258">
        <v>0.13192507298060199</v>
      </c>
      <c r="W258">
        <v>2.7135588330504602E-2</v>
      </c>
      <c r="X258">
        <v>13232.6</v>
      </c>
      <c r="Y258">
        <v>108.06</v>
      </c>
      <c r="Z258">
        <v>65442.347121969302</v>
      </c>
      <c r="AA258">
        <v>13.177419354838699</v>
      </c>
      <c r="AB258">
        <v>14.6692570701462</v>
      </c>
      <c r="AC258">
        <v>8.83</v>
      </c>
      <c r="AD258">
        <v>179.519809626274</v>
      </c>
      <c r="AE258">
        <v>0.17230000000000001</v>
      </c>
      <c r="AF258">
        <v>0.10556373991604399</v>
      </c>
      <c r="AG258">
        <v>0.173550120156309</v>
      </c>
      <c r="AH258">
        <v>0.28947808352662202</v>
      </c>
      <c r="AI258">
        <v>180.70605783466101</v>
      </c>
      <c r="AJ258">
        <v>8.3408955901245605</v>
      </c>
      <c r="AK258">
        <v>1.97357220158633</v>
      </c>
      <c r="AL258">
        <v>1.6980264480813301</v>
      </c>
      <c r="AM258">
        <v>0.5</v>
      </c>
      <c r="AN258" s="129">
        <v>1.0732083769301399</v>
      </c>
      <c r="AO258">
        <v>52</v>
      </c>
      <c r="AP258">
        <v>2.2875816993464099E-2</v>
      </c>
      <c r="AQ258">
        <v>11.23</v>
      </c>
      <c r="AR258">
        <v>5.2662084395984898</v>
      </c>
      <c r="AS258">
        <v>-87874.75</v>
      </c>
      <c r="AT258">
        <v>0.50407812793331497</v>
      </c>
      <c r="AU258">
        <v>24749872.370000001</v>
      </c>
    </row>
    <row r="259" spans="1:47" ht="15" x14ac:dyDescent="0.25">
      <c r="A259" t="s">
        <v>1760</v>
      </c>
      <c r="B259" t="s">
        <v>581</v>
      </c>
      <c r="C259" t="s">
        <v>222</v>
      </c>
      <c r="D259" t="s">
        <v>949</v>
      </c>
      <c r="E259">
        <v>94.171999999999997</v>
      </c>
      <c r="F259" t="s">
        <v>1213</v>
      </c>
      <c r="G259" s="129">
        <v>-1927172</v>
      </c>
      <c r="H259">
        <v>0.38641674789431901</v>
      </c>
      <c r="I259">
        <v>-1887725</v>
      </c>
      <c r="J259">
        <v>0</v>
      </c>
      <c r="K259">
        <v>0.73942864753681303</v>
      </c>
      <c r="L259" s="130">
        <v>285494.08850000001</v>
      </c>
      <c r="M259" s="129">
        <v>52735</v>
      </c>
      <c r="N259">
        <v>129</v>
      </c>
      <c r="O259">
        <v>38.371716999999997</v>
      </c>
      <c r="P259">
        <v>111.15703999999999</v>
      </c>
      <c r="Q259">
        <v>44.760905999999999</v>
      </c>
      <c r="R259">
        <v>14803.9</v>
      </c>
      <c r="S259">
        <v>2242.0266449999999</v>
      </c>
      <c r="T259">
        <v>2692.5166844238802</v>
      </c>
      <c r="U259">
        <v>0.30476302390242099</v>
      </c>
      <c r="V259">
        <v>0.15888604347964799</v>
      </c>
      <c r="W259">
        <v>7.4269771222990999E-2</v>
      </c>
      <c r="X259">
        <v>12327.1</v>
      </c>
      <c r="Y259">
        <v>144.38999999999999</v>
      </c>
      <c r="Z259">
        <v>63231.921601218899</v>
      </c>
      <c r="AA259">
        <v>13.0297619047619</v>
      </c>
      <c r="AB259">
        <v>15.527575628506099</v>
      </c>
      <c r="AC259">
        <v>17.02</v>
      </c>
      <c r="AD259">
        <v>131.72894506463001</v>
      </c>
      <c r="AE259">
        <v>0.4173</v>
      </c>
      <c r="AF259">
        <v>0.107762044024946</v>
      </c>
      <c r="AG259">
        <v>0.179606872634958</v>
      </c>
      <c r="AH259">
        <v>0.29079244132469101</v>
      </c>
      <c r="AI259">
        <v>175.68836698637901</v>
      </c>
      <c r="AJ259">
        <v>11.0109423251705</v>
      </c>
      <c r="AK259">
        <v>1.5507923371025001</v>
      </c>
      <c r="AL259">
        <v>3.65110330593199</v>
      </c>
      <c r="AM259">
        <v>2.4</v>
      </c>
      <c r="AN259" s="129">
        <v>1.30986044757297</v>
      </c>
      <c r="AO259">
        <v>109</v>
      </c>
      <c r="AP259">
        <v>2.1926910299003299E-2</v>
      </c>
      <c r="AQ259">
        <v>13.31</v>
      </c>
      <c r="AR259">
        <v>4.4489067283459898</v>
      </c>
      <c r="AS259">
        <v>-21316.5100000001</v>
      </c>
      <c r="AT259">
        <v>0.47860715767720102</v>
      </c>
      <c r="AU259">
        <v>33190821.620000001</v>
      </c>
    </row>
    <row r="260" spans="1:47" ht="15" x14ac:dyDescent="0.25">
      <c r="A260" t="s">
        <v>1761</v>
      </c>
      <c r="B260" t="s">
        <v>736</v>
      </c>
      <c r="C260" t="s">
        <v>191</v>
      </c>
      <c r="D260" t="s">
        <v>949</v>
      </c>
      <c r="E260">
        <v>89.989000000000004</v>
      </c>
      <c r="F260" t="s">
        <v>1141</v>
      </c>
      <c r="G260" s="129">
        <v>-1849006</v>
      </c>
      <c r="H260">
        <v>0.43445009442077598</v>
      </c>
      <c r="I260">
        <v>-1849005</v>
      </c>
      <c r="J260">
        <v>5.8143268207861204E-3</v>
      </c>
      <c r="K260">
        <v>0.69616488768763296</v>
      </c>
      <c r="L260" s="130">
        <v>271667.36180000001</v>
      </c>
      <c r="M260" s="129">
        <v>38244</v>
      </c>
      <c r="N260">
        <v>57</v>
      </c>
      <c r="O260">
        <v>19.520824000000001</v>
      </c>
      <c r="P260">
        <v>14</v>
      </c>
      <c r="Q260">
        <v>-46.436248999999997</v>
      </c>
      <c r="R260">
        <v>18916.7</v>
      </c>
      <c r="S260">
        <v>557.64533500000005</v>
      </c>
      <c r="T260">
        <v>768.42282702544503</v>
      </c>
      <c r="U260">
        <v>1</v>
      </c>
      <c r="V260">
        <v>0.216751593555427</v>
      </c>
      <c r="W260">
        <v>0</v>
      </c>
      <c r="X260">
        <v>13727.9</v>
      </c>
      <c r="Y260">
        <v>36.119999999999997</v>
      </c>
      <c r="Z260">
        <v>74172.970653377604</v>
      </c>
      <c r="AA260">
        <v>16.399999999999999</v>
      </c>
      <c r="AB260">
        <v>15.438685908084199</v>
      </c>
      <c r="AC260">
        <v>4.12</v>
      </c>
      <c r="AD260">
        <v>135.350809466019</v>
      </c>
      <c r="AE260">
        <v>0.1837</v>
      </c>
      <c r="AF260">
        <v>0.122164251437337</v>
      </c>
      <c r="AG260">
        <v>0.153506282497782</v>
      </c>
      <c r="AH260">
        <v>0.29034417742176299</v>
      </c>
      <c r="AI260">
        <v>318.00319821558298</v>
      </c>
      <c r="AJ260">
        <v>6.8055224915836297</v>
      </c>
      <c r="AK260">
        <v>1.50050594080064</v>
      </c>
      <c r="AL260">
        <v>2.7089276107661902</v>
      </c>
      <c r="AM260">
        <v>0.5</v>
      </c>
      <c r="AN260" s="129">
        <v>1.5799919526335899</v>
      </c>
      <c r="AO260">
        <v>106</v>
      </c>
      <c r="AP260">
        <v>0</v>
      </c>
      <c r="AQ260">
        <v>3.58</v>
      </c>
      <c r="AR260">
        <v>4.3160164826621097</v>
      </c>
      <c r="AS260">
        <v>-36045.99</v>
      </c>
      <c r="AT260">
        <v>0.76386663696678603</v>
      </c>
      <c r="AU260">
        <v>10548828.609999999</v>
      </c>
    </row>
    <row r="261" spans="1:47" ht="15" x14ac:dyDescent="0.25">
      <c r="A261" t="s">
        <v>1762</v>
      </c>
      <c r="B261" t="s">
        <v>666</v>
      </c>
      <c r="C261" t="s">
        <v>663</v>
      </c>
      <c r="D261" t="s">
        <v>945</v>
      </c>
      <c r="E261">
        <v>105.36499999999999</v>
      </c>
      <c r="F261" t="s">
        <v>1214</v>
      </c>
      <c r="G261" s="129">
        <v>-262229</v>
      </c>
      <c r="H261">
        <v>0.70699527460340394</v>
      </c>
      <c r="I261">
        <v>-269515</v>
      </c>
      <c r="J261">
        <v>0</v>
      </c>
      <c r="K261">
        <v>0.57532191477294903</v>
      </c>
      <c r="L261" s="130">
        <v>256405.0692</v>
      </c>
      <c r="M261" s="129">
        <v>55703</v>
      </c>
      <c r="N261">
        <v>3</v>
      </c>
      <c r="O261">
        <v>1.4799819999999999</v>
      </c>
      <c r="P261">
        <v>3</v>
      </c>
      <c r="Q261">
        <v>17.347367999999999</v>
      </c>
      <c r="R261">
        <v>13024.4</v>
      </c>
      <c r="S261">
        <v>593.86539500000003</v>
      </c>
      <c r="T261">
        <v>642.33362776927299</v>
      </c>
      <c r="U261">
        <v>9.40708037046004E-2</v>
      </c>
      <c r="V261">
        <v>9.0092935958997894E-2</v>
      </c>
      <c r="W261">
        <v>0</v>
      </c>
      <c r="X261">
        <v>12041.6</v>
      </c>
      <c r="Y261">
        <v>39.22</v>
      </c>
      <c r="Z261">
        <v>62934.319989801101</v>
      </c>
      <c r="AA261">
        <v>15.5</v>
      </c>
      <c r="AB261">
        <v>15.141901963284001</v>
      </c>
      <c r="AC261">
        <v>5</v>
      </c>
      <c r="AD261">
        <v>118.773079</v>
      </c>
      <c r="AE261">
        <v>0.17230000000000001</v>
      </c>
      <c r="AF261">
        <v>0.111473764584815</v>
      </c>
      <c r="AG261">
        <v>0.163222220759805</v>
      </c>
      <c r="AH261">
        <v>0.286072059965505</v>
      </c>
      <c r="AI261">
        <v>276.38081185047002</v>
      </c>
      <c r="AJ261">
        <v>3.8288155946701798</v>
      </c>
      <c r="AK261">
        <v>1.30197315591624</v>
      </c>
      <c r="AL261">
        <v>1.6368794818835899</v>
      </c>
      <c r="AM261">
        <v>0</v>
      </c>
      <c r="AN261" s="129">
        <v>1.2504546902940701</v>
      </c>
      <c r="AO261">
        <v>39</v>
      </c>
      <c r="AP261">
        <v>0</v>
      </c>
      <c r="AQ261">
        <v>5.67</v>
      </c>
      <c r="AR261">
        <v>4.52297642266387</v>
      </c>
      <c r="AS261">
        <v>-7426.8499999999804</v>
      </c>
      <c r="AT261">
        <v>0.75784101809056503</v>
      </c>
      <c r="AU261">
        <v>7734715.1500000004</v>
      </c>
    </row>
    <row r="262" spans="1:47" ht="15" x14ac:dyDescent="0.25">
      <c r="A262" t="s">
        <v>1763</v>
      </c>
      <c r="B262" t="s">
        <v>504</v>
      </c>
      <c r="C262" t="s">
        <v>501</v>
      </c>
      <c r="D262" t="s">
        <v>949</v>
      </c>
      <c r="E262">
        <v>104.78700000000001</v>
      </c>
      <c r="F262" t="s">
        <v>1215</v>
      </c>
      <c r="G262" s="129">
        <v>705730</v>
      </c>
      <c r="H262">
        <v>0.20069756328067001</v>
      </c>
      <c r="I262">
        <v>455729</v>
      </c>
      <c r="J262">
        <v>0</v>
      </c>
      <c r="K262">
        <v>0.81076912321834205</v>
      </c>
      <c r="L262" s="130">
        <v>472405.00050000002</v>
      </c>
      <c r="M262" s="129">
        <v>66741</v>
      </c>
      <c r="N262">
        <v>30</v>
      </c>
      <c r="O262">
        <v>16.668818000000002</v>
      </c>
      <c r="P262">
        <v>228.43596700000001</v>
      </c>
      <c r="Q262">
        <v>-6</v>
      </c>
      <c r="R262">
        <v>16881.900000000001</v>
      </c>
      <c r="S262">
        <v>2463.190877</v>
      </c>
      <c r="T262">
        <v>2784.2778277563002</v>
      </c>
      <c r="U262">
        <v>0.12744263384931001</v>
      </c>
      <c r="V262">
        <v>0.103225976736096</v>
      </c>
      <c r="W262">
        <v>3.4479796021635398E-3</v>
      </c>
      <c r="X262">
        <v>14935</v>
      </c>
      <c r="Y262">
        <v>161.26</v>
      </c>
      <c r="Z262">
        <v>91482.281222869904</v>
      </c>
      <c r="AA262">
        <v>20.118343195266299</v>
      </c>
      <c r="AB262">
        <v>15.2746550725536</v>
      </c>
      <c r="AC262">
        <v>14</v>
      </c>
      <c r="AD262">
        <v>175.9422055</v>
      </c>
      <c r="AE262">
        <v>0.245</v>
      </c>
      <c r="AF262">
        <v>0.108537768063159</v>
      </c>
      <c r="AG262">
        <v>0.16560752418606001</v>
      </c>
      <c r="AH262">
        <v>0.276336155067814</v>
      </c>
      <c r="AI262">
        <v>233.357067601708</v>
      </c>
      <c r="AJ262">
        <v>6.6150522874793598</v>
      </c>
      <c r="AK262">
        <v>1.4361736107849099</v>
      </c>
      <c r="AL262">
        <v>3.0201443277087998</v>
      </c>
      <c r="AM262">
        <v>0</v>
      </c>
      <c r="AN262" s="129">
        <v>1.1378050262030499</v>
      </c>
      <c r="AO262">
        <v>55</v>
      </c>
      <c r="AP262">
        <v>4.9631120053655303E-2</v>
      </c>
      <c r="AQ262">
        <v>25.89</v>
      </c>
      <c r="AR262">
        <v>6.6597866202909604</v>
      </c>
      <c r="AS262">
        <v>169937.97</v>
      </c>
      <c r="AT262">
        <v>0.37321959889311102</v>
      </c>
      <c r="AU262">
        <v>41583326.340000004</v>
      </c>
    </row>
    <row r="263" spans="1:47" ht="15" x14ac:dyDescent="0.25">
      <c r="A263" t="s">
        <v>1764</v>
      </c>
      <c r="B263" t="s">
        <v>208</v>
      </c>
      <c r="C263" t="s">
        <v>209</v>
      </c>
      <c r="D263" t="s">
        <v>948</v>
      </c>
      <c r="E263">
        <v>87.396000000000001</v>
      </c>
      <c r="F263" t="s">
        <v>1216</v>
      </c>
      <c r="G263" s="129">
        <v>-9873095</v>
      </c>
      <c r="H263">
        <v>0.44242099736893198</v>
      </c>
      <c r="I263">
        <v>-9959854</v>
      </c>
      <c r="J263">
        <v>0</v>
      </c>
      <c r="K263">
        <v>0.77556019418967703</v>
      </c>
      <c r="L263" s="130">
        <v>249687.67230000001</v>
      </c>
      <c r="M263" s="129">
        <v>34359</v>
      </c>
      <c r="N263">
        <v>75</v>
      </c>
      <c r="O263">
        <v>136.710217</v>
      </c>
      <c r="P263">
        <v>156.44772699999999</v>
      </c>
      <c r="Q263">
        <v>195.70173199999999</v>
      </c>
      <c r="R263">
        <v>19667.900000000001</v>
      </c>
      <c r="S263">
        <v>3024.505294</v>
      </c>
      <c r="T263">
        <v>4073.99764080562</v>
      </c>
      <c r="U263">
        <v>0.47963379990698102</v>
      </c>
      <c r="V263">
        <v>0.21221107143481199</v>
      </c>
      <c r="W263">
        <v>2.9311530773601002E-2</v>
      </c>
      <c r="X263">
        <v>14601.3</v>
      </c>
      <c r="Y263">
        <v>221.52</v>
      </c>
      <c r="Z263">
        <v>91993.210545323207</v>
      </c>
      <c r="AA263">
        <v>17.053333333333299</v>
      </c>
      <c r="AB263">
        <v>13.6534186258577</v>
      </c>
      <c r="AC263">
        <v>10</v>
      </c>
      <c r="AD263">
        <v>302.45052939999999</v>
      </c>
      <c r="AE263">
        <v>0.37509999999999999</v>
      </c>
      <c r="AF263">
        <v>0.112674749331794</v>
      </c>
      <c r="AG263">
        <v>0.131952653426512</v>
      </c>
      <c r="AH263">
        <v>0.24733402154772</v>
      </c>
      <c r="AI263">
        <v>244.255813162415</v>
      </c>
      <c r="AJ263">
        <v>6.9332000005414498</v>
      </c>
      <c r="AK263">
        <v>1.3857330934696701</v>
      </c>
      <c r="AL263">
        <v>4.0866498680885197</v>
      </c>
      <c r="AM263">
        <v>0</v>
      </c>
      <c r="AN263" s="129">
        <v>0.94064462604557697</v>
      </c>
      <c r="AO263">
        <v>22</v>
      </c>
      <c r="AP263">
        <v>6.6387141858839996E-2</v>
      </c>
      <c r="AQ263">
        <v>51.95</v>
      </c>
      <c r="AR263">
        <v>4.2039369204628203</v>
      </c>
      <c r="AS263">
        <v>45953.159999999902</v>
      </c>
      <c r="AT263">
        <v>0.357417496757442</v>
      </c>
      <c r="AU263">
        <v>59485578.649999999</v>
      </c>
    </row>
    <row r="264" spans="1:47" ht="15" x14ac:dyDescent="0.25">
      <c r="A264" t="s">
        <v>1765</v>
      </c>
      <c r="B264" t="s">
        <v>210</v>
      </c>
      <c r="C264" t="s">
        <v>211</v>
      </c>
      <c r="D264" t="s">
        <v>946</v>
      </c>
      <c r="E264">
        <v>77.025999999999996</v>
      </c>
      <c r="F264" t="s">
        <v>1217</v>
      </c>
      <c r="G264" s="129">
        <v>-6259189</v>
      </c>
      <c r="H264">
        <v>0.217019193309367</v>
      </c>
      <c r="I264">
        <v>-6143022</v>
      </c>
      <c r="J264">
        <v>0</v>
      </c>
      <c r="K264">
        <v>0.74327568202892302</v>
      </c>
      <c r="L264" s="130">
        <v>174671.39929999999</v>
      </c>
      <c r="M264" s="129">
        <v>36257</v>
      </c>
      <c r="N264">
        <v>81</v>
      </c>
      <c r="O264">
        <v>61.985199000000001</v>
      </c>
      <c r="P264">
        <v>13.510032000000001</v>
      </c>
      <c r="Q264">
        <v>22.753962000000001</v>
      </c>
      <c r="R264">
        <v>15586.5</v>
      </c>
      <c r="S264">
        <v>1754.164405</v>
      </c>
      <c r="T264">
        <v>2473.7645873349802</v>
      </c>
      <c r="U264">
        <v>0.62322143231494898</v>
      </c>
      <c r="V264">
        <v>0.230814433268585</v>
      </c>
      <c r="W264">
        <v>2.2424221975932801E-2</v>
      </c>
      <c r="X264">
        <v>11052.5</v>
      </c>
      <c r="Y264">
        <v>132.88999999999999</v>
      </c>
      <c r="Z264">
        <v>63471.618556701003</v>
      </c>
      <c r="AA264">
        <v>14.088888888888899</v>
      </c>
      <c r="AB264">
        <v>13.200123447964501</v>
      </c>
      <c r="AC264">
        <v>18</v>
      </c>
      <c r="AD264">
        <v>97.453578055555596</v>
      </c>
      <c r="AE264">
        <v>0.29480000000000001</v>
      </c>
      <c r="AF264">
        <v>0.13089876160608699</v>
      </c>
      <c r="AG264">
        <v>0.173487938729292</v>
      </c>
      <c r="AH264">
        <v>0.307153774457045</v>
      </c>
      <c r="AI264">
        <v>176.022269702822</v>
      </c>
      <c r="AJ264">
        <v>7.3265530553288496</v>
      </c>
      <c r="AK264">
        <v>1.22465638075991</v>
      </c>
      <c r="AL264">
        <v>4.0968495524205597</v>
      </c>
      <c r="AM264">
        <v>0.5</v>
      </c>
      <c r="AN264" s="129">
        <v>1.25566572909272</v>
      </c>
      <c r="AO264">
        <v>119</v>
      </c>
      <c r="AP264">
        <v>0</v>
      </c>
      <c r="AQ264">
        <v>6.19</v>
      </c>
      <c r="AR264">
        <v>3.8285455716707002</v>
      </c>
      <c r="AS264">
        <v>81015.640000000101</v>
      </c>
      <c r="AT264">
        <v>0.57856606661677201</v>
      </c>
      <c r="AU264">
        <v>27341348.649999999</v>
      </c>
    </row>
    <row r="265" spans="1:47" ht="15" x14ac:dyDescent="0.25">
      <c r="A265" t="s">
        <v>1766</v>
      </c>
      <c r="B265" t="s">
        <v>212</v>
      </c>
      <c r="C265" t="s">
        <v>140</v>
      </c>
      <c r="D265" t="s">
        <v>949</v>
      </c>
      <c r="E265">
        <v>91.988</v>
      </c>
      <c r="F265" t="s">
        <v>1198</v>
      </c>
      <c r="G265" s="129">
        <v>11556567</v>
      </c>
      <c r="H265">
        <v>0.29551276367122897</v>
      </c>
      <c r="I265">
        <v>11397408</v>
      </c>
      <c r="J265">
        <v>1.53433128483008E-3</v>
      </c>
      <c r="K265">
        <v>0.77521560881099905</v>
      </c>
      <c r="L265" s="130">
        <v>256866.20360000001</v>
      </c>
      <c r="M265" s="129">
        <v>42893</v>
      </c>
      <c r="N265">
        <v>295</v>
      </c>
      <c r="O265">
        <v>258.867412</v>
      </c>
      <c r="P265">
        <v>607.89723200000003</v>
      </c>
      <c r="Q265">
        <v>-49.589582</v>
      </c>
      <c r="R265">
        <v>17538.8</v>
      </c>
      <c r="S265">
        <v>7565.0557310000004</v>
      </c>
      <c r="T265">
        <v>9802.9898854261792</v>
      </c>
      <c r="U265">
        <v>0.50662239595865799</v>
      </c>
      <c r="V265">
        <v>0.17076370603673499</v>
      </c>
      <c r="W265">
        <v>3.7537017980760201E-2</v>
      </c>
      <c r="X265">
        <v>13534.9</v>
      </c>
      <c r="Y265">
        <v>500.89</v>
      </c>
      <c r="Z265">
        <v>84601.827507037495</v>
      </c>
      <c r="AA265">
        <v>16.259259259259299</v>
      </c>
      <c r="AB265">
        <v>15.1032277166643</v>
      </c>
      <c r="AC265">
        <v>44.68</v>
      </c>
      <c r="AD265">
        <v>169.31637714861199</v>
      </c>
      <c r="AE265">
        <v>0.36370000000000002</v>
      </c>
      <c r="AF265">
        <v>0.10463465041541201</v>
      </c>
      <c r="AG265">
        <v>0.21049969359156101</v>
      </c>
      <c r="AH265">
        <v>0.32196839281682699</v>
      </c>
      <c r="AI265">
        <v>195.02632266860701</v>
      </c>
      <c r="AJ265">
        <v>7.29222071527093</v>
      </c>
      <c r="AK265">
        <v>0.91261378555427897</v>
      </c>
      <c r="AL265">
        <v>4.2785750363464397</v>
      </c>
      <c r="AM265">
        <v>3.4</v>
      </c>
      <c r="AN265" s="129">
        <v>0.72147839601474195</v>
      </c>
      <c r="AO265">
        <v>22</v>
      </c>
      <c r="AP265">
        <v>0.17896389324960801</v>
      </c>
      <c r="AQ265">
        <v>106.77</v>
      </c>
      <c r="AR265">
        <v>4.3938432111511601</v>
      </c>
      <c r="AS265">
        <v>11607.0600000005</v>
      </c>
      <c r="AT265">
        <v>0.53903840243309298</v>
      </c>
      <c r="AU265">
        <v>132682201.81</v>
      </c>
    </row>
    <row r="266" spans="1:47" ht="15" x14ac:dyDescent="0.25">
      <c r="A266" t="s">
        <v>1767</v>
      </c>
      <c r="B266" t="s">
        <v>574</v>
      </c>
      <c r="C266" t="s">
        <v>172</v>
      </c>
      <c r="D266" t="s">
        <v>949</v>
      </c>
      <c r="E266">
        <v>88.968000000000004</v>
      </c>
      <c r="F266" t="s">
        <v>1038</v>
      </c>
      <c r="G266" s="129">
        <v>-1526120</v>
      </c>
      <c r="H266">
        <v>0.50877285499028302</v>
      </c>
      <c r="I266">
        <v>-1319114</v>
      </c>
      <c r="J266">
        <v>0</v>
      </c>
      <c r="K266">
        <v>0.76500106655675304</v>
      </c>
      <c r="L266" s="130">
        <v>266430.87329999998</v>
      </c>
      <c r="M266" s="129">
        <v>47313</v>
      </c>
      <c r="N266">
        <v>0</v>
      </c>
      <c r="O266">
        <v>32.674940999999997</v>
      </c>
      <c r="P266">
        <v>86.882874000000001</v>
      </c>
      <c r="Q266">
        <v>54.696593</v>
      </c>
      <c r="R266">
        <v>15046.1</v>
      </c>
      <c r="S266">
        <v>1376.537583</v>
      </c>
      <c r="T266">
        <v>1614.8387815384399</v>
      </c>
      <c r="U266">
        <v>0.32063180508163402</v>
      </c>
      <c r="V266">
        <v>0.14119805038406999</v>
      </c>
      <c r="W266">
        <v>1.45292073729018E-3</v>
      </c>
      <c r="X266">
        <v>12825.7</v>
      </c>
      <c r="Y266">
        <v>90.4</v>
      </c>
      <c r="Z266">
        <v>67798.302433628298</v>
      </c>
      <c r="AA266">
        <v>12.2842105263158</v>
      </c>
      <c r="AB266">
        <v>15.227185652654899</v>
      </c>
      <c r="AC266">
        <v>12</v>
      </c>
      <c r="AD266">
        <v>114.71146525</v>
      </c>
      <c r="AE266">
        <v>0.5091</v>
      </c>
      <c r="AF266">
        <v>0.115507310463536</v>
      </c>
      <c r="AG266">
        <v>0.16162136308910499</v>
      </c>
      <c r="AH266">
        <v>0.28197132430813698</v>
      </c>
      <c r="AI266">
        <v>182.063318208726</v>
      </c>
      <c r="AJ266">
        <v>7.1371724982742597</v>
      </c>
      <c r="AK266">
        <v>1.7256858473287899</v>
      </c>
      <c r="AL266">
        <v>3.04016567112367</v>
      </c>
      <c r="AM266">
        <v>2</v>
      </c>
      <c r="AN266" s="129">
        <v>1.20468900882075</v>
      </c>
      <c r="AO266">
        <v>63</v>
      </c>
      <c r="AP266">
        <v>4.7923322683706103E-3</v>
      </c>
      <c r="AQ266">
        <v>9.4600000000000009</v>
      </c>
      <c r="AR266">
        <v>4.54988698521767</v>
      </c>
      <c r="AS266">
        <v>-2394.62</v>
      </c>
      <c r="AT266">
        <v>0.405037978538069</v>
      </c>
      <c r="AU266">
        <v>20711484.359999999</v>
      </c>
    </row>
    <row r="267" spans="1:47" ht="15" x14ac:dyDescent="0.25">
      <c r="A267" t="s">
        <v>1768</v>
      </c>
      <c r="B267" t="s">
        <v>757</v>
      </c>
      <c r="C267" t="s">
        <v>182</v>
      </c>
      <c r="D267" t="s">
        <v>945</v>
      </c>
      <c r="E267">
        <v>96.742000000000004</v>
      </c>
      <c r="F267" t="s">
        <v>1218</v>
      </c>
      <c r="G267" s="129">
        <v>2016948</v>
      </c>
      <c r="H267">
        <v>0.20603988112431501</v>
      </c>
      <c r="I267">
        <v>1569476</v>
      </c>
      <c r="J267">
        <v>3.28656390869983E-3</v>
      </c>
      <c r="K267">
        <v>0.71810180315009398</v>
      </c>
      <c r="L267" s="130">
        <v>251440.15410000001</v>
      </c>
      <c r="M267" s="129">
        <v>55925</v>
      </c>
      <c r="N267">
        <v>144</v>
      </c>
      <c r="O267">
        <v>83.108703000000006</v>
      </c>
      <c r="P267">
        <v>391.047011</v>
      </c>
      <c r="Q267">
        <v>43.903682000000003</v>
      </c>
      <c r="R267">
        <v>14567.1</v>
      </c>
      <c r="S267">
        <v>4898.3329739999999</v>
      </c>
      <c r="T267">
        <v>6145.0220687303199</v>
      </c>
      <c r="U267">
        <v>0.26477158961713299</v>
      </c>
      <c r="V267">
        <v>0.150473794842515</v>
      </c>
      <c r="W267">
        <v>0.120884377836908</v>
      </c>
      <c r="X267">
        <v>11611.8</v>
      </c>
      <c r="Y267">
        <v>273.14</v>
      </c>
      <c r="Z267">
        <v>80655.169510141306</v>
      </c>
      <c r="AA267">
        <v>15.7152103559871</v>
      </c>
      <c r="AB267">
        <v>17.933415003295</v>
      </c>
      <c r="AC267">
        <v>26.22</v>
      </c>
      <c r="AD267">
        <v>186.81666567505701</v>
      </c>
      <c r="AE267">
        <v>0.42109999999999997</v>
      </c>
      <c r="AF267">
        <v>0.118709270375423</v>
      </c>
      <c r="AG267">
        <v>0.167826116595889</v>
      </c>
      <c r="AH267">
        <v>0.29050138251083202</v>
      </c>
      <c r="AI267">
        <v>137.828319059471</v>
      </c>
      <c r="AJ267">
        <v>5.8456775223698001</v>
      </c>
      <c r="AK267">
        <v>1.3722385351540201</v>
      </c>
      <c r="AL267">
        <v>2.3528284520439802</v>
      </c>
      <c r="AM267">
        <v>3</v>
      </c>
      <c r="AN267" s="129">
        <v>0.99944840525624701</v>
      </c>
      <c r="AO267">
        <v>21</v>
      </c>
      <c r="AP267">
        <v>4.1197296427422002E-2</v>
      </c>
      <c r="AQ267">
        <v>143.1</v>
      </c>
      <c r="AR267">
        <v>4.1516790145564801</v>
      </c>
      <c r="AS267">
        <v>301771.67</v>
      </c>
      <c r="AT267">
        <v>0.47538848899640201</v>
      </c>
      <c r="AU267">
        <v>71354536.060000002</v>
      </c>
    </row>
    <row r="268" spans="1:47" ht="15" x14ac:dyDescent="0.25">
      <c r="A268" t="s">
        <v>1769</v>
      </c>
      <c r="B268" t="s">
        <v>550</v>
      </c>
      <c r="C268" t="s">
        <v>268</v>
      </c>
      <c r="D268" t="s">
        <v>948</v>
      </c>
      <c r="E268">
        <v>102.053</v>
      </c>
      <c r="F268" t="s">
        <v>1219</v>
      </c>
      <c r="G268" s="129">
        <v>-1424987</v>
      </c>
      <c r="H268">
        <v>0.46962676980264101</v>
      </c>
      <c r="I268">
        <v>-1331781</v>
      </c>
      <c r="J268">
        <v>0</v>
      </c>
      <c r="K268">
        <v>0.79752669757056305</v>
      </c>
      <c r="L268" s="130">
        <v>384198.0514</v>
      </c>
      <c r="M268" s="129">
        <v>55032.5</v>
      </c>
      <c r="N268">
        <v>25</v>
      </c>
      <c r="O268">
        <v>8.7925599999999999</v>
      </c>
      <c r="P268">
        <v>75.921429000000003</v>
      </c>
      <c r="Q268">
        <v>-1.484472</v>
      </c>
      <c r="R268">
        <v>16953.099999999999</v>
      </c>
      <c r="S268">
        <v>1029.4239950000001</v>
      </c>
      <c r="T268">
        <v>1148.3534013113299</v>
      </c>
      <c r="U268">
        <v>0.14227136020858</v>
      </c>
      <c r="V268">
        <v>0.106460428873139</v>
      </c>
      <c r="W268">
        <v>0</v>
      </c>
      <c r="X268">
        <v>15197.3</v>
      </c>
      <c r="Y268">
        <v>72.900000000000006</v>
      </c>
      <c r="Z268">
        <v>75553.288065843604</v>
      </c>
      <c r="AA268">
        <v>15.4266666666667</v>
      </c>
      <c r="AB268">
        <v>14.121042455418401</v>
      </c>
      <c r="AC268">
        <v>9.5</v>
      </c>
      <c r="AD268">
        <v>108.36042052631601</v>
      </c>
      <c r="AE268">
        <v>0.4249</v>
      </c>
      <c r="AF268">
        <v>0.103292568109495</v>
      </c>
      <c r="AG268">
        <v>0.151473526432648</v>
      </c>
      <c r="AH268">
        <v>0.25539228206071002</v>
      </c>
      <c r="AI268">
        <v>212.35661987847899</v>
      </c>
      <c r="AJ268">
        <v>7.7453414148807198</v>
      </c>
      <c r="AK268">
        <v>1.3355995974474499</v>
      </c>
      <c r="AL268">
        <v>4.0644814619976701</v>
      </c>
      <c r="AM268">
        <v>2.0499999999999998</v>
      </c>
      <c r="AN268" s="129">
        <v>0.63066403192465503</v>
      </c>
      <c r="AO268">
        <v>25</v>
      </c>
      <c r="AP268">
        <v>0.101659751037344</v>
      </c>
      <c r="AQ268">
        <v>17.48</v>
      </c>
      <c r="AR268" t="s">
        <v>943</v>
      </c>
      <c r="AS268">
        <v>64469.85</v>
      </c>
      <c r="AT268" t="s">
        <v>943</v>
      </c>
      <c r="AU268">
        <v>17451910.52</v>
      </c>
    </row>
    <row r="269" spans="1:47" ht="15" x14ac:dyDescent="0.25">
      <c r="A269" t="s">
        <v>1770</v>
      </c>
      <c r="B269" t="s">
        <v>743</v>
      </c>
      <c r="C269" t="s">
        <v>191</v>
      </c>
      <c r="D269" t="s">
        <v>946</v>
      </c>
      <c r="E269">
        <v>83.713999999999999</v>
      </c>
      <c r="F269" t="s">
        <v>1220</v>
      </c>
      <c r="G269" s="129">
        <v>-739475</v>
      </c>
      <c r="H269">
        <v>0.30998397002168698</v>
      </c>
      <c r="I269">
        <v>-555199</v>
      </c>
      <c r="J269">
        <v>1.26999276138861E-2</v>
      </c>
      <c r="K269">
        <v>0.71165253783179006</v>
      </c>
      <c r="L269" s="130">
        <v>171900.22589999999</v>
      </c>
      <c r="M269" s="129">
        <v>35811</v>
      </c>
      <c r="N269">
        <v>31</v>
      </c>
      <c r="O269">
        <v>49.886812999999997</v>
      </c>
      <c r="P269">
        <v>4</v>
      </c>
      <c r="Q269">
        <v>175.21696600000001</v>
      </c>
      <c r="R269">
        <v>15727.8</v>
      </c>
      <c r="S269">
        <v>976.48498900000004</v>
      </c>
      <c r="T269">
        <v>1209.21729585823</v>
      </c>
      <c r="U269">
        <v>0.696255763948052</v>
      </c>
      <c r="V269">
        <v>0.13121834687005099</v>
      </c>
      <c r="W269">
        <v>2.3065167671512499E-3</v>
      </c>
      <c r="X269">
        <v>12700.7</v>
      </c>
      <c r="Y269">
        <v>70.28</v>
      </c>
      <c r="Z269">
        <v>69701.443796243606</v>
      </c>
      <c r="AA269">
        <v>15.9135802469136</v>
      </c>
      <c r="AB269">
        <v>13.894208722253801</v>
      </c>
      <c r="AC269">
        <v>6.68</v>
      </c>
      <c r="AD269">
        <v>146.18038757484999</v>
      </c>
      <c r="AE269">
        <v>0.40960000000000002</v>
      </c>
      <c r="AF269">
        <v>0.100764087142898</v>
      </c>
      <c r="AG269">
        <v>0.18046599610164901</v>
      </c>
      <c r="AH269">
        <v>0.28618677686341898</v>
      </c>
      <c r="AI269">
        <v>224.99270595546199</v>
      </c>
      <c r="AJ269">
        <v>7.4356907083230901</v>
      </c>
      <c r="AK269">
        <v>1.67642401980865</v>
      </c>
      <c r="AL269">
        <v>3.6269353487906399</v>
      </c>
      <c r="AM269">
        <v>3.5</v>
      </c>
      <c r="AN269" s="129">
        <v>1.2632827303643399</v>
      </c>
      <c r="AO269">
        <v>36</v>
      </c>
      <c r="AP269">
        <v>6.5466448445171896E-3</v>
      </c>
      <c r="AQ269">
        <v>16.809999999999999</v>
      </c>
      <c r="AR269">
        <v>3.9886153873169401</v>
      </c>
      <c r="AS269">
        <v>-41212.42</v>
      </c>
      <c r="AT269">
        <v>0.65179928968905199</v>
      </c>
      <c r="AU269">
        <v>15357939.529999999</v>
      </c>
    </row>
    <row r="270" spans="1:47" ht="15" x14ac:dyDescent="0.25">
      <c r="A270" t="s">
        <v>1771</v>
      </c>
      <c r="B270" t="s">
        <v>709</v>
      </c>
      <c r="C270" t="s">
        <v>99</v>
      </c>
      <c r="D270" t="s">
        <v>949</v>
      </c>
      <c r="E270">
        <v>101.715</v>
      </c>
      <c r="F270" t="s">
        <v>1221</v>
      </c>
      <c r="G270" s="129">
        <v>1175590</v>
      </c>
      <c r="H270">
        <v>0.22800827061529</v>
      </c>
      <c r="I270">
        <v>1469813</v>
      </c>
      <c r="J270">
        <v>7.5001272311310298E-3</v>
      </c>
      <c r="K270">
        <v>0.75396964679454503</v>
      </c>
      <c r="L270" s="130">
        <v>193312.56</v>
      </c>
      <c r="M270" s="129">
        <v>47657.5</v>
      </c>
      <c r="N270">
        <v>228</v>
      </c>
      <c r="O270">
        <v>37.989525</v>
      </c>
      <c r="P270">
        <v>282.879999</v>
      </c>
      <c r="Q270">
        <v>-25.742242000000001</v>
      </c>
      <c r="R270">
        <v>12732.5</v>
      </c>
      <c r="S270">
        <v>3247.3813559999999</v>
      </c>
      <c r="T270">
        <v>3824.9932025706698</v>
      </c>
      <c r="U270">
        <v>0.23649371810952799</v>
      </c>
      <c r="V270">
        <v>0.119670143539495</v>
      </c>
      <c r="W270">
        <v>1.48990194547388E-2</v>
      </c>
      <c r="X270">
        <v>10809.8</v>
      </c>
      <c r="Y270">
        <v>176.53</v>
      </c>
      <c r="Z270">
        <v>72356.189882739505</v>
      </c>
      <c r="AA270">
        <v>16.559139784946201</v>
      </c>
      <c r="AB270">
        <v>18.395634487056</v>
      </c>
      <c r="AC270">
        <v>17</v>
      </c>
      <c r="AD270">
        <v>191.02243270588201</v>
      </c>
      <c r="AE270">
        <v>0.1991</v>
      </c>
      <c r="AF270">
        <v>0.103098189451649</v>
      </c>
      <c r="AG270">
        <v>0.19769736424168499</v>
      </c>
      <c r="AH270">
        <v>0.30239747447815402</v>
      </c>
      <c r="AI270">
        <v>139.132411770858</v>
      </c>
      <c r="AJ270">
        <v>7.5531856773553798</v>
      </c>
      <c r="AK270">
        <v>1.49184320608389</v>
      </c>
      <c r="AL270">
        <v>3.00541842254369</v>
      </c>
      <c r="AM270">
        <v>1.5</v>
      </c>
      <c r="AN270" s="129">
        <v>0.98841561862786598</v>
      </c>
      <c r="AO270">
        <v>27</v>
      </c>
      <c r="AP270">
        <v>1.5159718462371401E-2</v>
      </c>
      <c r="AQ270">
        <v>65.52</v>
      </c>
      <c r="AR270">
        <v>4.53644394021069</v>
      </c>
      <c r="AS270">
        <v>-7836.3500000000904</v>
      </c>
      <c r="AT270">
        <v>0.338554837310788</v>
      </c>
      <c r="AU270">
        <v>41347322.060000002</v>
      </c>
    </row>
    <row r="271" spans="1:47" ht="15" x14ac:dyDescent="0.25">
      <c r="A271" t="s">
        <v>1772</v>
      </c>
      <c r="B271" t="s">
        <v>779</v>
      </c>
      <c r="C271" t="s">
        <v>123</v>
      </c>
      <c r="D271" t="s">
        <v>946</v>
      </c>
      <c r="E271">
        <v>84.173000000000002</v>
      </c>
      <c r="F271" t="s">
        <v>1222</v>
      </c>
      <c r="G271" s="129">
        <v>-369008</v>
      </c>
      <c r="H271">
        <v>0.18851350403921799</v>
      </c>
      <c r="I271">
        <v>-763378</v>
      </c>
      <c r="J271">
        <v>0</v>
      </c>
      <c r="K271">
        <v>0.82962055735681794</v>
      </c>
      <c r="L271" s="130">
        <v>236505.3413</v>
      </c>
      <c r="M271" s="129">
        <v>43022</v>
      </c>
      <c r="N271">
        <v>67</v>
      </c>
      <c r="O271">
        <v>46.842627</v>
      </c>
      <c r="P271">
        <v>42</v>
      </c>
      <c r="Q271">
        <v>69.044713999999999</v>
      </c>
      <c r="R271">
        <v>14920.9</v>
      </c>
      <c r="S271">
        <v>1531.2415169999999</v>
      </c>
      <c r="T271">
        <v>1848.2351898352399</v>
      </c>
      <c r="U271">
        <v>0.43885420329809399</v>
      </c>
      <c r="V271">
        <v>0.12452112477564201</v>
      </c>
      <c r="W271">
        <v>9.0974355419074001E-3</v>
      </c>
      <c r="X271">
        <v>12361.8</v>
      </c>
      <c r="Y271">
        <v>104.25</v>
      </c>
      <c r="Z271">
        <v>71563.669640287801</v>
      </c>
      <c r="AA271">
        <v>13.894736842105299</v>
      </c>
      <c r="AB271">
        <v>14.688168028777</v>
      </c>
      <c r="AC271">
        <v>11</v>
      </c>
      <c r="AD271">
        <v>139.203774272727</v>
      </c>
      <c r="AE271">
        <v>0.1837</v>
      </c>
      <c r="AF271">
        <v>0.11397694872602999</v>
      </c>
      <c r="AG271">
        <v>0.18171397561441099</v>
      </c>
      <c r="AH271">
        <v>0.29813533762210398</v>
      </c>
      <c r="AI271">
        <v>222.69511126375801</v>
      </c>
      <c r="AJ271">
        <v>6.4530512316715596</v>
      </c>
      <c r="AK271">
        <v>1.4308197653958901</v>
      </c>
      <c r="AL271">
        <v>3.3672047800586502</v>
      </c>
      <c r="AM271">
        <v>1.4</v>
      </c>
      <c r="AN271" s="129">
        <v>0.92543968527109999</v>
      </c>
      <c r="AO271">
        <v>37</v>
      </c>
      <c r="AP271">
        <v>2.3782559456398601E-2</v>
      </c>
      <c r="AQ271">
        <v>22.97</v>
      </c>
      <c r="AR271">
        <v>4.1867138662965901</v>
      </c>
      <c r="AS271">
        <v>-18485.7</v>
      </c>
      <c r="AT271">
        <v>0.50945951170651005</v>
      </c>
      <c r="AU271">
        <v>22847541.870000001</v>
      </c>
    </row>
    <row r="272" spans="1:47" ht="15" x14ac:dyDescent="0.25">
      <c r="A272" t="s">
        <v>1773</v>
      </c>
      <c r="B272" t="s">
        <v>737</v>
      </c>
      <c r="C272" t="s">
        <v>191</v>
      </c>
      <c r="D272" t="s">
        <v>945</v>
      </c>
      <c r="E272">
        <v>98.594999999999999</v>
      </c>
      <c r="F272" t="s">
        <v>1223</v>
      </c>
      <c r="G272" s="129">
        <v>1088259</v>
      </c>
      <c r="H272">
        <v>0.25193824697609501</v>
      </c>
      <c r="I272">
        <v>2388731</v>
      </c>
      <c r="J272">
        <v>0</v>
      </c>
      <c r="K272">
        <v>0.75325417393438399</v>
      </c>
      <c r="L272" s="130">
        <v>247167.1893</v>
      </c>
      <c r="M272" s="129">
        <v>41487.5</v>
      </c>
      <c r="N272">
        <v>69</v>
      </c>
      <c r="O272">
        <v>62.905244000000003</v>
      </c>
      <c r="P272">
        <v>58.012031</v>
      </c>
      <c r="Q272">
        <v>-50.455444999999997</v>
      </c>
      <c r="R272">
        <v>13646.8</v>
      </c>
      <c r="S272">
        <v>1434.4097360000001</v>
      </c>
      <c r="T272">
        <v>1661.82217745055</v>
      </c>
      <c r="U272">
        <v>0.29126473594989599</v>
      </c>
      <c r="V272">
        <v>0.107794133795534</v>
      </c>
      <c r="W272">
        <v>5.4776775441518601E-3</v>
      </c>
      <c r="X272">
        <v>11779.3</v>
      </c>
      <c r="Y272">
        <v>93.79</v>
      </c>
      <c r="Z272">
        <v>62908.563066424998</v>
      </c>
      <c r="AA272">
        <v>14.4</v>
      </c>
      <c r="AB272">
        <v>15.2938451434055</v>
      </c>
      <c r="AC272">
        <v>10.91</v>
      </c>
      <c r="AD272">
        <v>131.47660274977099</v>
      </c>
      <c r="AE272">
        <v>0.53210000000000002</v>
      </c>
      <c r="AF272">
        <v>0.121229266028239</v>
      </c>
      <c r="AG272">
        <v>0.17749582943940301</v>
      </c>
      <c r="AH272">
        <v>0.30185150424072599</v>
      </c>
      <c r="AI272">
        <v>140.89419147668099</v>
      </c>
      <c r="AJ272">
        <v>9.8494429490351294</v>
      </c>
      <c r="AK272">
        <v>1.5027894111825799</v>
      </c>
      <c r="AL272">
        <v>4.1787778822365196</v>
      </c>
      <c r="AM272">
        <v>1.9</v>
      </c>
      <c r="AN272" s="129">
        <v>0.90654542103050495</v>
      </c>
      <c r="AO272">
        <v>28</v>
      </c>
      <c r="AP272">
        <v>1.86799501867995E-2</v>
      </c>
      <c r="AQ272">
        <v>28.36</v>
      </c>
      <c r="AR272">
        <v>5.2051650909538401</v>
      </c>
      <c r="AS272">
        <v>88598.39</v>
      </c>
      <c r="AT272">
        <v>0.33233569432183202</v>
      </c>
      <c r="AU272">
        <v>19575115.32</v>
      </c>
    </row>
    <row r="273" spans="1:47" ht="15" x14ac:dyDescent="0.25">
      <c r="A273" t="s">
        <v>1774</v>
      </c>
      <c r="B273" t="s">
        <v>213</v>
      </c>
      <c r="C273" t="s">
        <v>108</v>
      </c>
      <c r="D273" t="s">
        <v>945</v>
      </c>
      <c r="E273">
        <v>94.191000000000003</v>
      </c>
      <c r="F273" t="s">
        <v>1157</v>
      </c>
      <c r="G273" s="129">
        <v>-1978006</v>
      </c>
      <c r="H273">
        <v>0.55007282234685595</v>
      </c>
      <c r="I273">
        <v>-1978006</v>
      </c>
      <c r="J273">
        <v>0</v>
      </c>
      <c r="K273">
        <v>0.83357942432211196</v>
      </c>
      <c r="L273" s="130">
        <v>322552.57490000001</v>
      </c>
      <c r="M273" s="129">
        <v>49419.5</v>
      </c>
      <c r="N273">
        <v>16</v>
      </c>
      <c r="O273">
        <v>109.53314399999999</v>
      </c>
      <c r="P273">
        <v>554.02237100000002</v>
      </c>
      <c r="Q273">
        <v>-21.334985</v>
      </c>
      <c r="R273">
        <v>20822.3</v>
      </c>
      <c r="S273">
        <v>4314.4836079999995</v>
      </c>
      <c r="T273">
        <v>5535.8180484813101</v>
      </c>
      <c r="U273">
        <v>0.411269164566959</v>
      </c>
      <c r="V273">
        <v>0.170114116238404</v>
      </c>
      <c r="W273">
        <v>6.0276142553373199E-2</v>
      </c>
      <c r="X273">
        <v>16228.4</v>
      </c>
      <c r="Y273">
        <v>342.12</v>
      </c>
      <c r="Z273">
        <v>94326.504413656003</v>
      </c>
      <c r="AA273">
        <v>16.290960451977401</v>
      </c>
      <c r="AB273">
        <v>12.611024225417999</v>
      </c>
      <c r="AC273">
        <v>40</v>
      </c>
      <c r="AD273">
        <v>107.8620902</v>
      </c>
      <c r="AE273">
        <v>0.27939999999999998</v>
      </c>
      <c r="AF273">
        <v>0.112525268403628</v>
      </c>
      <c r="AG273">
        <v>0.16247372623836701</v>
      </c>
      <c r="AH273">
        <v>0.27804528226736602</v>
      </c>
      <c r="AI273">
        <v>268.33153285212302</v>
      </c>
      <c r="AJ273">
        <v>8.0814080963141102</v>
      </c>
      <c r="AK273">
        <v>1.81067622172008</v>
      </c>
      <c r="AL273">
        <v>4.8564075521373198</v>
      </c>
      <c r="AM273">
        <v>1.5</v>
      </c>
      <c r="AN273" s="129"/>
      <c r="AO273">
        <v>6</v>
      </c>
      <c r="AP273">
        <v>0.30718954248365998</v>
      </c>
      <c r="AQ273" t="s">
        <v>943</v>
      </c>
      <c r="AR273">
        <v>5.8295525105469501</v>
      </c>
      <c r="AS273">
        <v>-192547.43</v>
      </c>
      <c r="AT273">
        <v>0.320288104749192</v>
      </c>
      <c r="AU273">
        <v>89837448.090000004</v>
      </c>
    </row>
    <row r="274" spans="1:47" ht="15" x14ac:dyDescent="0.25">
      <c r="A274" t="s">
        <v>1775</v>
      </c>
      <c r="B274" t="s">
        <v>560</v>
      </c>
      <c r="C274" t="s">
        <v>199</v>
      </c>
      <c r="D274" t="s">
        <v>945</v>
      </c>
      <c r="E274">
        <v>84.778999999999996</v>
      </c>
      <c r="F274" t="s">
        <v>1014</v>
      </c>
      <c r="G274" s="129">
        <v>743828</v>
      </c>
      <c r="H274">
        <v>0.53675032677235601</v>
      </c>
      <c r="I274">
        <v>758552</v>
      </c>
      <c r="J274">
        <v>9.1170936115344096E-3</v>
      </c>
      <c r="K274">
        <v>0.67952111619756295</v>
      </c>
      <c r="L274" s="130">
        <v>457014.74070000002</v>
      </c>
      <c r="M274" s="129">
        <v>44308</v>
      </c>
      <c r="N274">
        <v>101</v>
      </c>
      <c r="O274">
        <v>61.939816999999998</v>
      </c>
      <c r="P274">
        <v>124.45832799999999</v>
      </c>
      <c r="Q274">
        <v>-88.374718999999999</v>
      </c>
      <c r="R274">
        <v>17946.8</v>
      </c>
      <c r="S274">
        <v>1598.3012859999999</v>
      </c>
      <c r="T274">
        <v>2083.2331245963601</v>
      </c>
      <c r="U274">
        <v>0.55221423816085202</v>
      </c>
      <c r="V274">
        <v>0.197209544133471</v>
      </c>
      <c r="W274">
        <v>5.10527462592557E-3</v>
      </c>
      <c r="X274">
        <v>13769.2</v>
      </c>
      <c r="Y274">
        <v>120.1</v>
      </c>
      <c r="Z274">
        <v>73519.968026644405</v>
      </c>
      <c r="AA274">
        <v>16.722627737226301</v>
      </c>
      <c r="AB274">
        <v>13.3080873105745</v>
      </c>
      <c r="AC274">
        <v>15.5</v>
      </c>
      <c r="AD274">
        <v>103.116212</v>
      </c>
      <c r="AE274">
        <v>0.27179999999999999</v>
      </c>
      <c r="AF274">
        <v>0.100231835188685</v>
      </c>
      <c r="AG274">
        <v>0.174247808628125</v>
      </c>
      <c r="AH274">
        <v>0.27885113857843602</v>
      </c>
      <c r="AI274">
        <v>208.19916927727499</v>
      </c>
      <c r="AJ274">
        <v>8.0090471053145595</v>
      </c>
      <c r="AK274">
        <v>1.53466554475381</v>
      </c>
      <c r="AL274">
        <v>2.8726895556924599</v>
      </c>
      <c r="AM274">
        <v>0</v>
      </c>
      <c r="AN274" s="129">
        <v>1.0099058075651599</v>
      </c>
      <c r="AO274">
        <v>85</v>
      </c>
      <c r="AP274">
        <v>9.2024539877300603E-3</v>
      </c>
      <c r="AQ274">
        <v>11.08</v>
      </c>
      <c r="AR274">
        <v>3.9242212819187299</v>
      </c>
      <c r="AS274">
        <v>-287251.81</v>
      </c>
      <c r="AT274">
        <v>0.69759827636291005</v>
      </c>
      <c r="AU274">
        <v>28684429.920000002</v>
      </c>
    </row>
    <row r="275" spans="1:47" ht="15" x14ac:dyDescent="0.25">
      <c r="A275" t="s">
        <v>1776</v>
      </c>
      <c r="B275" t="s">
        <v>423</v>
      </c>
      <c r="C275" t="s">
        <v>197</v>
      </c>
      <c r="D275" t="s">
        <v>949</v>
      </c>
      <c r="E275">
        <v>94.647000000000006</v>
      </c>
      <c r="F275" t="s">
        <v>1224</v>
      </c>
      <c r="G275" s="129">
        <v>-52800174</v>
      </c>
      <c r="H275">
        <v>0.292525708839457</v>
      </c>
      <c r="I275">
        <v>-44870638</v>
      </c>
      <c r="J275">
        <v>7.07173187151922E-3</v>
      </c>
      <c r="K275">
        <v>0.767397174205113</v>
      </c>
      <c r="L275" s="130">
        <v>287655.69079999998</v>
      </c>
      <c r="M275" s="129">
        <v>59421</v>
      </c>
      <c r="N275">
        <v>601</v>
      </c>
      <c r="O275">
        <v>321.730659</v>
      </c>
      <c r="P275">
        <v>2282.9829199999999</v>
      </c>
      <c r="Q275">
        <v>-46.850506000000003</v>
      </c>
      <c r="R275">
        <v>14152.4</v>
      </c>
      <c r="S275">
        <v>16826.767151</v>
      </c>
      <c r="T275">
        <v>20636.4527166117</v>
      </c>
      <c r="U275">
        <v>0.32787113296876702</v>
      </c>
      <c r="V275">
        <v>0.10846547703558899</v>
      </c>
      <c r="W275">
        <v>9.6393821430137694E-2</v>
      </c>
      <c r="X275">
        <v>11539.7</v>
      </c>
      <c r="Y275">
        <v>832.34</v>
      </c>
      <c r="Z275">
        <v>82632.304863397207</v>
      </c>
      <c r="AA275">
        <v>12.9348571428571</v>
      </c>
      <c r="AB275">
        <v>20.2162183134296</v>
      </c>
      <c r="AC275">
        <v>103.75</v>
      </c>
      <c r="AD275">
        <v>162.18570747951799</v>
      </c>
      <c r="AE275" t="s">
        <v>943</v>
      </c>
      <c r="AF275">
        <v>0.11453479350274599</v>
      </c>
      <c r="AG275">
        <v>0.159621619395027</v>
      </c>
      <c r="AH275">
        <v>0.27661023325143902</v>
      </c>
      <c r="AI275">
        <v>137.556131800543</v>
      </c>
      <c r="AJ275">
        <v>6.3116096689528502</v>
      </c>
      <c r="AK275">
        <v>1.1194079732138</v>
      </c>
      <c r="AL275">
        <v>3.7629967316520001</v>
      </c>
      <c r="AM275">
        <v>2</v>
      </c>
      <c r="AN275" s="129">
        <v>0.73129367879451201</v>
      </c>
      <c r="AO275">
        <v>63</v>
      </c>
      <c r="AP275">
        <v>9.0107120352866998E-2</v>
      </c>
      <c r="AQ275">
        <v>165.97</v>
      </c>
      <c r="AR275">
        <v>5.2405132930433496</v>
      </c>
      <c r="AS275">
        <v>-661126.87</v>
      </c>
      <c r="AT275">
        <v>0.41544588145653799</v>
      </c>
      <c r="AU275">
        <v>238139115.47</v>
      </c>
    </row>
    <row r="276" spans="1:47" ht="15" x14ac:dyDescent="0.25">
      <c r="A276" t="s">
        <v>1777</v>
      </c>
      <c r="B276" t="s">
        <v>685</v>
      </c>
      <c r="C276" t="s">
        <v>184</v>
      </c>
      <c r="D276" t="s">
        <v>946</v>
      </c>
      <c r="E276">
        <v>84.257999999999996</v>
      </c>
      <c r="F276" t="s">
        <v>1225</v>
      </c>
      <c r="G276" s="129">
        <v>-2245356</v>
      </c>
      <c r="H276">
        <v>0.43374121910961999</v>
      </c>
      <c r="I276">
        <v>-2420240</v>
      </c>
      <c r="J276">
        <v>0</v>
      </c>
      <c r="K276">
        <v>0.63734525340100801</v>
      </c>
      <c r="L276" s="130">
        <v>240508.06760000001</v>
      </c>
      <c r="M276" s="129">
        <v>41686</v>
      </c>
      <c r="N276">
        <v>32</v>
      </c>
      <c r="O276">
        <v>34.395496999999999</v>
      </c>
      <c r="P276">
        <v>35.380000000000003</v>
      </c>
      <c r="Q276">
        <v>-33.890704999999997</v>
      </c>
      <c r="R276">
        <v>15895.9</v>
      </c>
      <c r="S276">
        <v>893.71765000000005</v>
      </c>
      <c r="T276">
        <v>1033.07173943006</v>
      </c>
      <c r="U276">
        <v>0.48627056990538298</v>
      </c>
      <c r="V276">
        <v>0.12997280293166399</v>
      </c>
      <c r="W276">
        <v>1.1189216191489599E-3</v>
      </c>
      <c r="X276">
        <v>13751.6</v>
      </c>
      <c r="Y276">
        <v>64.33</v>
      </c>
      <c r="Z276">
        <v>64368.729986009603</v>
      </c>
      <c r="AA276">
        <v>17.417910447761201</v>
      </c>
      <c r="AB276">
        <v>13.8927040261153</v>
      </c>
      <c r="AC276">
        <v>8</v>
      </c>
      <c r="AD276">
        <v>111.71470625000001</v>
      </c>
      <c r="AE276">
        <v>0.52829999999999999</v>
      </c>
      <c r="AF276">
        <v>0.105710257054951</v>
      </c>
      <c r="AG276">
        <v>0.180630433476656</v>
      </c>
      <c r="AH276">
        <v>0.29082993135742502</v>
      </c>
      <c r="AI276">
        <v>192.44892388552501</v>
      </c>
      <c r="AJ276">
        <v>12.7032413732957</v>
      </c>
      <c r="AK276">
        <v>2.0511688130468899</v>
      </c>
      <c r="AL276">
        <v>3.1185038518561599</v>
      </c>
      <c r="AM276">
        <v>0</v>
      </c>
      <c r="AN276" s="129">
        <v>1.0738379492149599</v>
      </c>
      <c r="AO276">
        <v>127</v>
      </c>
      <c r="AP276">
        <v>3.9697542533081297E-2</v>
      </c>
      <c r="AQ276">
        <v>3.92</v>
      </c>
      <c r="AR276">
        <v>4.0333498721306</v>
      </c>
      <c r="AS276">
        <v>53055.23</v>
      </c>
      <c r="AT276">
        <v>0.63578991269408902</v>
      </c>
      <c r="AU276">
        <v>14206419.359999999</v>
      </c>
    </row>
    <row r="277" spans="1:47" ht="15" x14ac:dyDescent="0.25">
      <c r="A277" t="s">
        <v>1778</v>
      </c>
      <c r="B277" t="s">
        <v>214</v>
      </c>
      <c r="C277" t="s">
        <v>215</v>
      </c>
      <c r="D277" t="s">
        <v>945</v>
      </c>
      <c r="E277">
        <v>78.728999999999999</v>
      </c>
      <c r="F277" t="s">
        <v>1226</v>
      </c>
      <c r="G277" s="129">
        <v>3459030</v>
      </c>
      <c r="H277">
        <v>0.437626855809649</v>
      </c>
      <c r="I277">
        <v>2971856</v>
      </c>
      <c r="J277">
        <v>0</v>
      </c>
      <c r="K277">
        <v>0.80233902257788403</v>
      </c>
      <c r="L277" s="130">
        <v>212690.80220000001</v>
      </c>
      <c r="M277" s="129">
        <v>39303.5</v>
      </c>
      <c r="N277">
        <v>358</v>
      </c>
      <c r="O277">
        <v>236.07609099999999</v>
      </c>
      <c r="P277">
        <v>515.53905799999995</v>
      </c>
      <c r="Q277">
        <v>-173.49697699999999</v>
      </c>
      <c r="R277">
        <v>16179.1</v>
      </c>
      <c r="S277">
        <v>6075.031293</v>
      </c>
      <c r="T277">
        <v>8741.2415762977798</v>
      </c>
      <c r="U277">
        <v>0.98516266984437395</v>
      </c>
      <c r="V277">
        <v>0.19457075478145999</v>
      </c>
      <c r="W277">
        <v>4.9568900220642899E-3</v>
      </c>
      <c r="X277">
        <v>11244.3</v>
      </c>
      <c r="Y277">
        <v>390.19</v>
      </c>
      <c r="Z277">
        <v>75164.879161434204</v>
      </c>
      <c r="AA277">
        <v>12.639902676399</v>
      </c>
      <c r="AB277">
        <v>15.569418214203299</v>
      </c>
      <c r="AC277">
        <v>46.2</v>
      </c>
      <c r="AD277">
        <v>131.49418383116901</v>
      </c>
      <c r="AE277">
        <v>0.40579999999999999</v>
      </c>
      <c r="AF277">
        <v>9.5522858494256596E-2</v>
      </c>
      <c r="AG277">
        <v>0.21347727421266499</v>
      </c>
      <c r="AH277">
        <v>0.31041934360023299</v>
      </c>
      <c r="AI277">
        <v>152.27427734667299</v>
      </c>
      <c r="AJ277">
        <v>8.6231722646153592</v>
      </c>
      <c r="AK277">
        <v>1.4898668426531601</v>
      </c>
      <c r="AL277">
        <v>5.6499554196380597</v>
      </c>
      <c r="AM277">
        <v>0.5</v>
      </c>
      <c r="AN277" s="129">
        <v>1.29971790539233</v>
      </c>
      <c r="AO277">
        <v>57</v>
      </c>
      <c r="AP277">
        <v>1.8378887841658802E-2</v>
      </c>
      <c r="AQ277">
        <v>34.18</v>
      </c>
      <c r="AR277">
        <v>3.5841689290477099</v>
      </c>
      <c r="AS277">
        <v>-678580.3</v>
      </c>
      <c r="AT277">
        <v>0.55524725417154197</v>
      </c>
      <c r="AU277">
        <v>98288743.900000006</v>
      </c>
    </row>
    <row r="278" spans="1:47" ht="15" x14ac:dyDescent="0.25">
      <c r="A278" t="s">
        <v>1779</v>
      </c>
      <c r="B278" t="s">
        <v>216</v>
      </c>
      <c r="C278" t="s">
        <v>182</v>
      </c>
      <c r="D278" t="s">
        <v>949</v>
      </c>
      <c r="E278">
        <v>91.028000000000006</v>
      </c>
      <c r="F278" t="s">
        <v>1227</v>
      </c>
      <c r="G278" s="129">
        <v>-1244326</v>
      </c>
      <c r="H278">
        <v>0.29771449363760599</v>
      </c>
      <c r="I278">
        <v>-1244326</v>
      </c>
      <c r="J278">
        <v>1.34281776713883E-2</v>
      </c>
      <c r="K278">
        <v>0.80789114688074504</v>
      </c>
      <c r="L278" s="130">
        <v>250861.5368</v>
      </c>
      <c r="M278" s="129">
        <v>51219</v>
      </c>
      <c r="N278">
        <v>433</v>
      </c>
      <c r="O278">
        <v>160.69168999999999</v>
      </c>
      <c r="P278">
        <v>697.34540800000002</v>
      </c>
      <c r="Q278">
        <v>-79.038995</v>
      </c>
      <c r="R278">
        <v>15232.9</v>
      </c>
      <c r="S278">
        <v>4836.5988319999997</v>
      </c>
      <c r="T278">
        <v>6144.6370093871401</v>
      </c>
      <c r="U278">
        <v>0.32438961520222298</v>
      </c>
      <c r="V278">
        <v>0.17767442449731799</v>
      </c>
      <c r="W278">
        <v>3.4434373365452603E-2</v>
      </c>
      <c r="X278">
        <v>11990.2</v>
      </c>
      <c r="Y278">
        <v>297.41000000000003</v>
      </c>
      <c r="Z278">
        <v>76982.935610772998</v>
      </c>
      <c r="AA278">
        <v>14.757485029940099</v>
      </c>
      <c r="AB278">
        <v>16.262394781614599</v>
      </c>
      <c r="AC278">
        <v>42.03</v>
      </c>
      <c r="AD278">
        <v>115.074918677135</v>
      </c>
      <c r="AE278">
        <v>0.27179999999999999</v>
      </c>
      <c r="AF278">
        <v>0.118810395514173</v>
      </c>
      <c r="AG278">
        <v>0.153690315769412</v>
      </c>
      <c r="AH278">
        <v>0.28071364767375301</v>
      </c>
      <c r="AI278">
        <v>159.18148821981899</v>
      </c>
      <c r="AJ278">
        <v>7.3260580960829804</v>
      </c>
      <c r="AK278">
        <v>1.2368566964152301</v>
      </c>
      <c r="AL278">
        <v>4.1823193622004</v>
      </c>
      <c r="AM278">
        <v>2.5</v>
      </c>
      <c r="AN278" s="129">
        <v>0.99630719662104705</v>
      </c>
      <c r="AO278">
        <v>79</v>
      </c>
      <c r="AP278">
        <v>6.1728395061728399E-2</v>
      </c>
      <c r="AQ278">
        <v>43.67</v>
      </c>
      <c r="AR278">
        <v>4.77392836930676</v>
      </c>
      <c r="AS278">
        <v>-163320.45000000001</v>
      </c>
      <c r="AT278">
        <v>0.42445575776093702</v>
      </c>
      <c r="AU278">
        <v>73675643.439999998</v>
      </c>
    </row>
    <row r="279" spans="1:47" ht="15" x14ac:dyDescent="0.25">
      <c r="A279" t="s">
        <v>1780</v>
      </c>
      <c r="B279" t="s">
        <v>366</v>
      </c>
      <c r="C279" t="s">
        <v>167</v>
      </c>
      <c r="D279" t="s">
        <v>949</v>
      </c>
      <c r="E279">
        <v>92.141999999999996</v>
      </c>
      <c r="F279" t="s">
        <v>1228</v>
      </c>
      <c r="G279" s="129">
        <v>-2416874</v>
      </c>
      <c r="H279">
        <v>0.54735165702884403</v>
      </c>
      <c r="I279">
        <v>-2503899</v>
      </c>
      <c r="J279">
        <v>0</v>
      </c>
      <c r="K279">
        <v>0.77503047894017196</v>
      </c>
      <c r="L279" s="130">
        <v>192979.6636</v>
      </c>
      <c r="M279" s="129">
        <v>35859</v>
      </c>
      <c r="N279">
        <v>46</v>
      </c>
      <c r="O279">
        <v>17.229866000000001</v>
      </c>
      <c r="P279">
        <v>27</v>
      </c>
      <c r="Q279">
        <v>-35.899776000000003</v>
      </c>
      <c r="R279">
        <v>21353.599999999999</v>
      </c>
      <c r="S279">
        <v>478.23031300000002</v>
      </c>
      <c r="T279">
        <v>647.296512146282</v>
      </c>
      <c r="U279">
        <v>0.99743624156254596</v>
      </c>
      <c r="V279">
        <v>0.21709483731534199</v>
      </c>
      <c r="W279">
        <v>0</v>
      </c>
      <c r="X279">
        <v>15776.3</v>
      </c>
      <c r="Y279">
        <v>47.54</v>
      </c>
      <c r="Z279">
        <v>58090.976020193499</v>
      </c>
      <c r="AA279">
        <v>13.3888888888889</v>
      </c>
      <c r="AB279">
        <v>10.059535401766899</v>
      </c>
      <c r="AC279">
        <v>5</v>
      </c>
      <c r="AD279">
        <v>95.646062599999993</v>
      </c>
      <c r="AE279">
        <v>0.31390000000000001</v>
      </c>
      <c r="AF279">
        <v>0.115096349426301</v>
      </c>
      <c r="AG279">
        <v>0.202869765057276</v>
      </c>
      <c r="AH279">
        <v>0.32111730533982003</v>
      </c>
      <c r="AI279">
        <v>275.23767611945601</v>
      </c>
      <c r="AJ279">
        <v>7.5636317776747903</v>
      </c>
      <c r="AK279">
        <v>1.0287093073609499</v>
      </c>
      <c r="AL279">
        <v>4.0272531471506596</v>
      </c>
      <c r="AM279">
        <v>4.0999999999999996</v>
      </c>
      <c r="AN279" s="129">
        <v>1.02838569109744</v>
      </c>
      <c r="AO279">
        <v>22</v>
      </c>
      <c r="AP279">
        <v>9.45945945945946E-2</v>
      </c>
      <c r="AQ279">
        <v>12.05</v>
      </c>
      <c r="AR279">
        <v>5.2424394035468103</v>
      </c>
      <c r="AS279">
        <v>-95533.63</v>
      </c>
      <c r="AT279">
        <v>0.66995846088168098</v>
      </c>
      <c r="AU279">
        <v>10211917.460000001</v>
      </c>
    </row>
    <row r="280" spans="1:47" ht="15" x14ac:dyDescent="0.25">
      <c r="A280" t="s">
        <v>1781</v>
      </c>
      <c r="B280" t="s">
        <v>667</v>
      </c>
      <c r="C280" t="s">
        <v>663</v>
      </c>
      <c r="D280" t="s">
        <v>949</v>
      </c>
      <c r="E280">
        <v>92.08</v>
      </c>
      <c r="F280" t="s">
        <v>1229</v>
      </c>
      <c r="G280" s="129">
        <v>-3492766</v>
      </c>
      <c r="H280">
        <v>0.43199688120212898</v>
      </c>
      <c r="I280">
        <v>-3762347</v>
      </c>
      <c r="J280">
        <v>0</v>
      </c>
      <c r="K280">
        <v>0.64867381028223303</v>
      </c>
      <c r="L280" s="130">
        <v>204090.08679999999</v>
      </c>
      <c r="M280" s="129">
        <v>41811</v>
      </c>
      <c r="N280">
        <v>4</v>
      </c>
      <c r="O280">
        <v>7.3420459999999999</v>
      </c>
      <c r="P280">
        <v>21</v>
      </c>
      <c r="Q280">
        <v>-6.885885</v>
      </c>
      <c r="R280">
        <v>14466.7</v>
      </c>
      <c r="S280">
        <v>628.89776700000004</v>
      </c>
      <c r="T280">
        <v>767.66013005864795</v>
      </c>
      <c r="U280">
        <v>0.48358450921324397</v>
      </c>
      <c r="V280">
        <v>0.19309787595413699</v>
      </c>
      <c r="W280">
        <v>5.7378648634953698E-2</v>
      </c>
      <c r="X280">
        <v>11851.7</v>
      </c>
      <c r="Y280">
        <v>51.78</v>
      </c>
      <c r="Z280">
        <v>64614.3576670529</v>
      </c>
      <c r="AA280">
        <v>15.6521739130435</v>
      </c>
      <c r="AB280">
        <v>12.1455729432213</v>
      </c>
      <c r="AC280">
        <v>8.5</v>
      </c>
      <c r="AD280">
        <v>73.987972588235294</v>
      </c>
      <c r="AE280">
        <v>0.17230000000000001</v>
      </c>
      <c r="AF280">
        <v>0.10215128777309</v>
      </c>
      <c r="AG280">
        <v>0.20175161626728599</v>
      </c>
      <c r="AH280">
        <v>0.31877268137428399</v>
      </c>
      <c r="AI280">
        <v>223.06487216387299</v>
      </c>
      <c r="AJ280">
        <v>6.6024413158926496</v>
      </c>
      <c r="AK280">
        <v>1.2223492889475001</v>
      </c>
      <c r="AL280">
        <v>3.8841740029226202</v>
      </c>
      <c r="AM280">
        <v>0</v>
      </c>
      <c r="AN280" s="129">
        <v>1.23301207058669</v>
      </c>
      <c r="AO280">
        <v>58</v>
      </c>
      <c r="AP280">
        <v>6.0773480662983402E-2</v>
      </c>
      <c r="AQ280">
        <v>3.05</v>
      </c>
      <c r="AR280">
        <v>4.4381943944795097</v>
      </c>
      <c r="AS280">
        <v>18119.84</v>
      </c>
      <c r="AT280">
        <v>0.66378038197104905</v>
      </c>
      <c r="AU280">
        <v>9098058.8699999992</v>
      </c>
    </row>
    <row r="281" spans="1:47" ht="15" x14ac:dyDescent="0.25">
      <c r="A281" t="s">
        <v>1782</v>
      </c>
      <c r="B281" t="s">
        <v>674</v>
      </c>
      <c r="C281" t="s">
        <v>227</v>
      </c>
      <c r="D281" t="s">
        <v>946</v>
      </c>
      <c r="E281">
        <v>96.099000000000004</v>
      </c>
      <c r="F281" t="s">
        <v>1230</v>
      </c>
      <c r="G281" s="129">
        <v>-1476877</v>
      </c>
      <c r="H281">
        <v>0.23928390485489801</v>
      </c>
      <c r="I281">
        <v>-816422</v>
      </c>
      <c r="J281">
        <v>0</v>
      </c>
      <c r="K281">
        <v>0.828631457447909</v>
      </c>
      <c r="L281" s="130">
        <v>215282.9302</v>
      </c>
      <c r="M281" s="129">
        <v>43850.5</v>
      </c>
      <c r="N281">
        <v>146</v>
      </c>
      <c r="O281">
        <v>92.500010000000003</v>
      </c>
      <c r="P281">
        <v>203.88064399999999</v>
      </c>
      <c r="Q281">
        <v>-146.64756600000001</v>
      </c>
      <c r="R281">
        <v>14095.5</v>
      </c>
      <c r="S281">
        <v>2180.6356219999998</v>
      </c>
      <c r="T281">
        <v>2729.4972520585702</v>
      </c>
      <c r="U281">
        <v>0.33840005113885102</v>
      </c>
      <c r="V281">
        <v>0.16659030666793401</v>
      </c>
      <c r="W281">
        <v>4.3310945234113904E-3</v>
      </c>
      <c r="X281">
        <v>11261.1</v>
      </c>
      <c r="Y281">
        <v>143.19999999999999</v>
      </c>
      <c r="Z281">
        <v>63067.441340782098</v>
      </c>
      <c r="AA281">
        <v>14.628205128205099</v>
      </c>
      <c r="AB281">
        <v>15.2279023882682</v>
      </c>
      <c r="AC281">
        <v>18.2</v>
      </c>
      <c r="AD281">
        <v>119.81514406593401</v>
      </c>
      <c r="AE281">
        <v>0.32540000000000002</v>
      </c>
      <c r="AF281">
        <v>0.119297610678059</v>
      </c>
      <c r="AG281">
        <v>0.21204333546197299</v>
      </c>
      <c r="AH281">
        <v>0.33490965588482802</v>
      </c>
      <c r="AI281">
        <v>160.29821602171401</v>
      </c>
      <c r="AJ281">
        <v>6.3100930619764704</v>
      </c>
      <c r="AK281">
        <v>1.4377417952121601</v>
      </c>
      <c r="AL281">
        <v>4.3010439648464303</v>
      </c>
      <c r="AM281">
        <v>3.2</v>
      </c>
      <c r="AN281" s="129">
        <v>1.26888213591639</v>
      </c>
      <c r="AO281">
        <v>53</v>
      </c>
      <c r="AP281">
        <v>2.34089246525238E-2</v>
      </c>
      <c r="AQ281">
        <v>24.68</v>
      </c>
      <c r="AR281">
        <v>4.7236597319276301</v>
      </c>
      <c r="AS281">
        <v>-128147.76</v>
      </c>
      <c r="AT281">
        <v>0.47524879167751399</v>
      </c>
      <c r="AU281">
        <v>30737052.390000001</v>
      </c>
    </row>
    <row r="282" spans="1:47" ht="15" x14ac:dyDescent="0.25">
      <c r="A282" t="s">
        <v>1783</v>
      </c>
      <c r="B282" t="s">
        <v>530</v>
      </c>
      <c r="C282" t="s">
        <v>245</v>
      </c>
      <c r="D282" t="s">
        <v>945</v>
      </c>
      <c r="E282">
        <v>100.071</v>
      </c>
      <c r="F282" t="s">
        <v>1231</v>
      </c>
      <c r="G282" s="129">
        <v>1050812</v>
      </c>
      <c r="H282">
        <v>0.54695438935232898</v>
      </c>
      <c r="I282">
        <v>915505</v>
      </c>
      <c r="J282">
        <v>0</v>
      </c>
      <c r="K282">
        <v>0.71246836589292095</v>
      </c>
      <c r="L282" s="130">
        <v>255871.6876</v>
      </c>
      <c r="M282" s="129">
        <v>43561</v>
      </c>
      <c r="N282">
        <v>44</v>
      </c>
      <c r="O282">
        <v>5.4161900000000003</v>
      </c>
      <c r="P282">
        <v>24</v>
      </c>
      <c r="Q282">
        <v>121.394615</v>
      </c>
      <c r="R282">
        <v>16441.400000000001</v>
      </c>
      <c r="S282">
        <v>1005.28961</v>
      </c>
      <c r="T282">
        <v>1187.75000130904</v>
      </c>
      <c r="U282">
        <v>0.28135969295455099</v>
      </c>
      <c r="V282">
        <v>0.13853545646413301</v>
      </c>
      <c r="W282">
        <v>9.9473822274956207E-4</v>
      </c>
      <c r="X282">
        <v>13915.7</v>
      </c>
      <c r="Y282">
        <v>78.08</v>
      </c>
      <c r="Z282">
        <v>81147.359631147599</v>
      </c>
      <c r="AA282">
        <v>17.265060240963901</v>
      </c>
      <c r="AB282">
        <v>12.875123078893401</v>
      </c>
      <c r="AC282">
        <v>11</v>
      </c>
      <c r="AD282">
        <v>91.389964545454504</v>
      </c>
      <c r="AE282">
        <v>0.3024</v>
      </c>
      <c r="AF282">
        <v>0.118751027513675</v>
      </c>
      <c r="AG282">
        <v>0.16793326732484801</v>
      </c>
      <c r="AH282">
        <v>0.289427763780853</v>
      </c>
      <c r="AI282">
        <v>159.734069070902</v>
      </c>
      <c r="AJ282">
        <v>7.8306878857135702</v>
      </c>
      <c r="AK282">
        <v>1.51239676420952</v>
      </c>
      <c r="AL282">
        <v>4.1474593190890499</v>
      </c>
      <c r="AM282">
        <v>1.75</v>
      </c>
      <c r="AN282" s="129">
        <v>1.1140757529743399</v>
      </c>
      <c r="AO282">
        <v>74</v>
      </c>
      <c r="AP282">
        <v>1.7766497461928901E-2</v>
      </c>
      <c r="AQ282">
        <v>5.1100000000000003</v>
      </c>
      <c r="AR282">
        <v>5.6922979895404699</v>
      </c>
      <c r="AS282">
        <v>-52592.89</v>
      </c>
      <c r="AT282">
        <v>0.440934296204122</v>
      </c>
      <c r="AU282">
        <v>16528338.960000001</v>
      </c>
    </row>
    <row r="283" spans="1:47" ht="15" x14ac:dyDescent="0.25">
      <c r="A283" t="s">
        <v>1784</v>
      </c>
      <c r="B283" t="s">
        <v>738</v>
      </c>
      <c r="C283" t="s">
        <v>191</v>
      </c>
      <c r="D283" t="s">
        <v>946</v>
      </c>
      <c r="E283">
        <v>71.724999999999994</v>
      </c>
      <c r="F283" t="s">
        <v>1232</v>
      </c>
      <c r="G283" s="129">
        <v>63748</v>
      </c>
      <c r="H283">
        <v>0.34589061423323197</v>
      </c>
      <c r="I283">
        <v>63748</v>
      </c>
      <c r="J283">
        <v>2.08492984681003E-2</v>
      </c>
      <c r="K283">
        <v>0.68267467642637703</v>
      </c>
      <c r="L283" s="130">
        <v>213977.90349999999</v>
      </c>
      <c r="M283" s="129">
        <v>37248.5</v>
      </c>
      <c r="N283">
        <v>0</v>
      </c>
      <c r="O283">
        <v>61.141603000000003</v>
      </c>
      <c r="P283">
        <v>187.15857099999999</v>
      </c>
      <c r="Q283">
        <v>-236.88486800000001</v>
      </c>
      <c r="R283">
        <v>16176.8</v>
      </c>
      <c r="S283">
        <v>1077.171769</v>
      </c>
      <c r="T283">
        <v>1408.4326108718101</v>
      </c>
      <c r="U283">
        <v>0.76395104818236304</v>
      </c>
      <c r="V283">
        <v>0.17301830345314201</v>
      </c>
      <c r="W283">
        <v>2.6286232906276599E-2</v>
      </c>
      <c r="X283">
        <v>12372</v>
      </c>
      <c r="Y283">
        <v>90.42</v>
      </c>
      <c r="Z283">
        <v>59300.169652731704</v>
      </c>
      <c r="AA283">
        <v>10.6565656565657</v>
      </c>
      <c r="AB283">
        <v>11.912981298385301</v>
      </c>
      <c r="AC283">
        <v>12.18</v>
      </c>
      <c r="AD283">
        <v>88.437747865353003</v>
      </c>
      <c r="AE283">
        <v>0.49</v>
      </c>
      <c r="AF283">
        <v>0.100681430484622</v>
      </c>
      <c r="AG283">
        <v>0.18155432069886701</v>
      </c>
      <c r="AH283">
        <v>0.28548063554954201</v>
      </c>
      <c r="AI283">
        <v>241.00148877927001</v>
      </c>
      <c r="AJ283">
        <v>5.54446448382126</v>
      </c>
      <c r="AK283">
        <v>1.30198832819723</v>
      </c>
      <c r="AL283">
        <v>3.0680125963020002</v>
      </c>
      <c r="AM283">
        <v>0.9</v>
      </c>
      <c r="AN283" s="129">
        <v>1.0691505422154799</v>
      </c>
      <c r="AO283">
        <v>19</v>
      </c>
      <c r="AP283">
        <v>5.4487179487179502E-2</v>
      </c>
      <c r="AQ283">
        <v>31</v>
      </c>
      <c r="AR283">
        <v>3.45328425518694</v>
      </c>
      <c r="AS283">
        <v>20339.37</v>
      </c>
      <c r="AT283">
        <v>0.56851553903738505</v>
      </c>
      <c r="AU283">
        <v>17425185.489999998</v>
      </c>
    </row>
    <row r="284" spans="1:47" ht="15" x14ac:dyDescent="0.25">
      <c r="A284" t="s">
        <v>1785</v>
      </c>
      <c r="B284" t="s">
        <v>482</v>
      </c>
      <c r="C284" t="s">
        <v>215</v>
      </c>
      <c r="D284" t="s">
        <v>949</v>
      </c>
      <c r="E284">
        <v>89.171999999999997</v>
      </c>
      <c r="F284" t="s">
        <v>1233</v>
      </c>
      <c r="G284" s="129">
        <v>-8776265</v>
      </c>
      <c r="H284">
        <v>0.23332270793929999</v>
      </c>
      <c r="I284">
        <v>-8776265</v>
      </c>
      <c r="J284">
        <v>0</v>
      </c>
      <c r="K284">
        <v>0.67884969309852095</v>
      </c>
      <c r="L284" s="130">
        <v>245970.09</v>
      </c>
      <c r="M284" s="129">
        <v>46929.5</v>
      </c>
      <c r="N284">
        <v>104</v>
      </c>
      <c r="O284">
        <v>21.697066</v>
      </c>
      <c r="P284">
        <v>41.655436000000002</v>
      </c>
      <c r="Q284">
        <v>12.116906</v>
      </c>
      <c r="R284">
        <v>17944</v>
      </c>
      <c r="S284">
        <v>1139.012354</v>
      </c>
      <c r="T284">
        <v>1421.6914053179701</v>
      </c>
      <c r="U284">
        <v>0.38988143758096599</v>
      </c>
      <c r="V284">
        <v>0.18939398615162001</v>
      </c>
      <c r="W284">
        <v>2.6338608088529998E-3</v>
      </c>
      <c r="X284">
        <v>14376.1</v>
      </c>
      <c r="Y284">
        <v>82.33</v>
      </c>
      <c r="Z284">
        <v>72450.263330499205</v>
      </c>
      <c r="AA284">
        <v>14.621359223301001</v>
      </c>
      <c r="AB284">
        <v>13.8347182557998</v>
      </c>
      <c r="AC284">
        <v>10.199999999999999</v>
      </c>
      <c r="AD284">
        <v>111.66787784313701</v>
      </c>
      <c r="AE284">
        <v>0.1837</v>
      </c>
      <c r="AF284">
        <v>0.111394221016804</v>
      </c>
      <c r="AG284">
        <v>0.162220893523219</v>
      </c>
      <c r="AH284">
        <v>0.27696420536626798</v>
      </c>
      <c r="AI284">
        <v>169.513525750573</v>
      </c>
      <c r="AJ284">
        <v>13.2739232330975</v>
      </c>
      <c r="AK284">
        <v>2.4932366193973401</v>
      </c>
      <c r="AL284">
        <v>4.4107185179046802</v>
      </c>
      <c r="AM284">
        <v>0.5</v>
      </c>
      <c r="AN284" s="129">
        <v>1.33200687685551</v>
      </c>
      <c r="AO284">
        <v>52</v>
      </c>
      <c r="AP284">
        <v>1.75675675675676E-2</v>
      </c>
      <c r="AQ284">
        <v>13.52</v>
      </c>
      <c r="AR284">
        <v>4.7462577749090498</v>
      </c>
      <c r="AS284">
        <v>-28385.51</v>
      </c>
      <c r="AT284">
        <v>0.50836440122872795</v>
      </c>
      <c r="AU284">
        <v>20438413.48</v>
      </c>
    </row>
    <row r="285" spans="1:47" ht="15" x14ac:dyDescent="0.25">
      <c r="A285" t="s">
        <v>1786</v>
      </c>
      <c r="B285" t="s">
        <v>520</v>
      </c>
      <c r="C285" t="s">
        <v>178</v>
      </c>
      <c r="D285" t="s">
        <v>945</v>
      </c>
      <c r="E285">
        <v>99.105000000000004</v>
      </c>
      <c r="F285" t="s">
        <v>1234</v>
      </c>
      <c r="G285" s="129">
        <v>-83214</v>
      </c>
      <c r="H285">
        <v>0.49372338031215002</v>
      </c>
      <c r="I285">
        <v>-127222</v>
      </c>
      <c r="J285">
        <v>0</v>
      </c>
      <c r="K285">
        <v>0.69734671322217501</v>
      </c>
      <c r="L285" s="130">
        <v>224192.19</v>
      </c>
      <c r="M285" s="129">
        <v>52232</v>
      </c>
      <c r="N285">
        <v>45</v>
      </c>
      <c r="O285">
        <v>19.160347999999999</v>
      </c>
      <c r="P285">
        <v>46</v>
      </c>
      <c r="Q285">
        <v>290.30622799999998</v>
      </c>
      <c r="R285">
        <v>11725.3</v>
      </c>
      <c r="S285">
        <v>1513.591492</v>
      </c>
      <c r="T285">
        <v>1669.6217712999801</v>
      </c>
      <c r="U285">
        <v>0.25885033780303501</v>
      </c>
      <c r="V285">
        <v>6.3303457046652106E-2</v>
      </c>
      <c r="W285">
        <v>1.65124904124395E-2</v>
      </c>
      <c r="X285">
        <v>10629.5</v>
      </c>
      <c r="Y285">
        <v>91.23</v>
      </c>
      <c r="Z285">
        <v>68050.510358434694</v>
      </c>
      <c r="AA285">
        <v>15.81</v>
      </c>
      <c r="AB285">
        <v>16.590940392414801</v>
      </c>
      <c r="AC285">
        <v>13.18</v>
      </c>
      <c r="AD285">
        <v>114.84002215478</v>
      </c>
      <c r="AE285">
        <v>0.1837</v>
      </c>
      <c r="AF285">
        <v>0.110437334772998</v>
      </c>
      <c r="AG285">
        <v>0.140490538066848</v>
      </c>
      <c r="AH285">
        <v>0.27732958231354898</v>
      </c>
      <c r="AI285">
        <v>156.163668499268</v>
      </c>
      <c r="AJ285">
        <v>6.4312473346645902</v>
      </c>
      <c r="AK285">
        <v>1.4605935659649401</v>
      </c>
      <c r="AL285">
        <v>2.7145357239558701</v>
      </c>
      <c r="AM285">
        <v>0.5</v>
      </c>
      <c r="AN285" s="129">
        <v>1.13654261772969</v>
      </c>
      <c r="AO285">
        <v>49</v>
      </c>
      <c r="AP285">
        <v>4.2291950886766697E-2</v>
      </c>
      <c r="AQ285">
        <v>14.73</v>
      </c>
      <c r="AR285">
        <v>5.7976041889450203</v>
      </c>
      <c r="AS285">
        <v>-75066.34</v>
      </c>
      <c r="AT285">
        <v>0.41456584332685498</v>
      </c>
      <c r="AU285">
        <v>17747296.600000001</v>
      </c>
    </row>
    <row r="286" spans="1:47" ht="15" x14ac:dyDescent="0.25">
      <c r="A286" t="s">
        <v>1787</v>
      </c>
      <c r="B286" t="s">
        <v>561</v>
      </c>
      <c r="C286" t="s">
        <v>199</v>
      </c>
      <c r="D286" t="s">
        <v>948</v>
      </c>
      <c r="E286">
        <v>83.658000000000001</v>
      </c>
      <c r="F286" t="s">
        <v>1235</v>
      </c>
      <c r="G286" s="129">
        <v>1034481</v>
      </c>
      <c r="H286">
        <v>0.51439675482093905</v>
      </c>
      <c r="I286">
        <v>1034480</v>
      </c>
      <c r="J286">
        <v>0</v>
      </c>
      <c r="K286">
        <v>0.57405024836713903</v>
      </c>
      <c r="L286" s="130">
        <v>229292.75210000001</v>
      </c>
      <c r="M286" s="129">
        <v>48460</v>
      </c>
      <c r="N286">
        <v>142</v>
      </c>
      <c r="O286">
        <v>154.41748899999999</v>
      </c>
      <c r="P286">
        <v>413.97144600000001</v>
      </c>
      <c r="Q286">
        <v>12.008338999999999</v>
      </c>
      <c r="R286">
        <v>13585.2</v>
      </c>
      <c r="S286">
        <v>5166.967052</v>
      </c>
      <c r="T286">
        <v>6832.8060136370996</v>
      </c>
      <c r="U286">
        <v>0.56623319590697496</v>
      </c>
      <c r="V286">
        <v>0.144473933835334</v>
      </c>
      <c r="W286">
        <v>0.16646712265507199</v>
      </c>
      <c r="X286">
        <v>10273.1</v>
      </c>
      <c r="Y286">
        <v>310.32</v>
      </c>
      <c r="Z286">
        <v>66279.583752255698</v>
      </c>
      <c r="AA286">
        <v>5.9219219219219204</v>
      </c>
      <c r="AB286">
        <v>16.6504480922918</v>
      </c>
      <c r="AC286">
        <v>41.5</v>
      </c>
      <c r="AD286">
        <v>124.505230168675</v>
      </c>
      <c r="AE286">
        <v>0.34449999999999997</v>
      </c>
      <c r="AF286">
        <v>0.11352100699748401</v>
      </c>
      <c r="AG286">
        <v>0.135548578343133</v>
      </c>
      <c r="AH286">
        <v>0.25370222451858099</v>
      </c>
      <c r="AI286">
        <v>170.68678610184401</v>
      </c>
      <c r="AJ286">
        <v>7.7120506546415699</v>
      </c>
      <c r="AK286">
        <v>1.4079977503960099</v>
      </c>
      <c r="AL286">
        <v>2.8434618389378801</v>
      </c>
      <c r="AM286">
        <v>1.99</v>
      </c>
      <c r="AN286" s="129">
        <v>1.78833220151806</v>
      </c>
      <c r="AO286">
        <v>36</v>
      </c>
      <c r="AP286">
        <v>2.30152027027027E-2</v>
      </c>
      <c r="AQ286">
        <v>123.83</v>
      </c>
      <c r="AR286">
        <v>3.8952145700082101</v>
      </c>
      <c r="AS286">
        <v>-371433.99</v>
      </c>
      <c r="AT286">
        <v>0.61772967715236904</v>
      </c>
      <c r="AU286">
        <v>70194193.439999998</v>
      </c>
    </row>
    <row r="287" spans="1:47" ht="15" x14ac:dyDescent="0.25">
      <c r="A287" t="s">
        <v>1788</v>
      </c>
      <c r="B287" t="s">
        <v>562</v>
      </c>
      <c r="C287" t="s">
        <v>199</v>
      </c>
      <c r="D287" t="s">
        <v>946</v>
      </c>
      <c r="E287">
        <v>84.070999999999998</v>
      </c>
      <c r="F287" t="s">
        <v>1236</v>
      </c>
      <c r="G287" s="129">
        <v>-6436900</v>
      </c>
      <c r="H287">
        <v>0.41463581693589102</v>
      </c>
      <c r="I287">
        <v>-6436900</v>
      </c>
      <c r="J287">
        <v>0</v>
      </c>
      <c r="K287">
        <v>0.649858569544283</v>
      </c>
      <c r="L287" s="130">
        <v>202932.15059999999</v>
      </c>
      <c r="M287" s="129">
        <v>45372</v>
      </c>
      <c r="N287">
        <v>125</v>
      </c>
      <c r="O287">
        <v>41.622326999999999</v>
      </c>
      <c r="P287">
        <v>78.131934000000001</v>
      </c>
      <c r="Q287">
        <v>134.40192300000001</v>
      </c>
      <c r="R287">
        <v>12578.2</v>
      </c>
      <c r="S287">
        <v>1996.2690219999999</v>
      </c>
      <c r="T287">
        <v>2399.9438347389701</v>
      </c>
      <c r="U287">
        <v>0.385518824626634</v>
      </c>
      <c r="V287">
        <v>0.138903915225911</v>
      </c>
      <c r="W287">
        <v>5.0093448777666799E-4</v>
      </c>
      <c r="X287">
        <v>10462.5</v>
      </c>
      <c r="Y287">
        <v>106.37</v>
      </c>
      <c r="Z287">
        <v>70091.152016545995</v>
      </c>
      <c r="AA287">
        <v>12.4722222222222</v>
      </c>
      <c r="AB287">
        <v>18.7672184074457</v>
      </c>
      <c r="AC287">
        <v>16.5</v>
      </c>
      <c r="AD287">
        <v>120.98600133333299</v>
      </c>
      <c r="AE287">
        <v>0.1837</v>
      </c>
      <c r="AF287">
        <v>0.12564335247328501</v>
      </c>
      <c r="AG287">
        <v>9.3237406416207799E-2</v>
      </c>
      <c r="AH287">
        <v>0.221250897631904</v>
      </c>
      <c r="AI287">
        <v>178.85164577782999</v>
      </c>
      <c r="AJ287">
        <v>7.6622822348446702</v>
      </c>
      <c r="AK287">
        <v>2.0092920601844102</v>
      </c>
      <c r="AL287">
        <v>3.6550987295398798</v>
      </c>
      <c r="AM287">
        <v>1</v>
      </c>
      <c r="AN287" s="129">
        <v>1.1805281966429799</v>
      </c>
      <c r="AO287">
        <v>108</v>
      </c>
      <c r="AP287">
        <v>8.8105726872246704E-3</v>
      </c>
      <c r="AQ287">
        <v>10.3</v>
      </c>
      <c r="AR287">
        <v>3.75488856407362</v>
      </c>
      <c r="AS287">
        <v>-166385.91</v>
      </c>
      <c r="AT287">
        <v>0.54886000341001295</v>
      </c>
      <c r="AU287">
        <v>25109376.59</v>
      </c>
    </row>
    <row r="288" spans="1:47" ht="15" x14ac:dyDescent="0.25">
      <c r="A288" t="s">
        <v>1789</v>
      </c>
      <c r="B288" t="s">
        <v>217</v>
      </c>
      <c r="C288" t="s">
        <v>163</v>
      </c>
      <c r="D288" t="s">
        <v>947</v>
      </c>
      <c r="E288">
        <v>61.305</v>
      </c>
      <c r="F288" t="s">
        <v>1237</v>
      </c>
      <c r="G288" s="129">
        <v>-2536208</v>
      </c>
      <c r="H288">
        <v>0.45266289949848099</v>
      </c>
      <c r="I288">
        <v>-3647087</v>
      </c>
      <c r="J288">
        <v>7.6782610865963399E-3</v>
      </c>
      <c r="K288">
        <v>0.82348670983480299</v>
      </c>
      <c r="L288" s="130">
        <v>75978.168999999994</v>
      </c>
      <c r="M288" s="129">
        <v>30193.5</v>
      </c>
      <c r="N288">
        <v>122</v>
      </c>
      <c r="O288">
        <v>315.989619</v>
      </c>
      <c r="P288">
        <v>584.83531500000004</v>
      </c>
      <c r="Q288">
        <v>-516.50328100000002</v>
      </c>
      <c r="R288">
        <v>19241</v>
      </c>
      <c r="S288">
        <v>3356.9945710000002</v>
      </c>
      <c r="T288">
        <v>4762.4021745220898</v>
      </c>
      <c r="U288">
        <v>0.98994106535300697</v>
      </c>
      <c r="V288">
        <v>0.21981829055510901</v>
      </c>
      <c r="W288">
        <v>4.6612720601864797E-2</v>
      </c>
      <c r="X288">
        <v>13562.9</v>
      </c>
      <c r="Y288">
        <v>276.69</v>
      </c>
      <c r="Z288">
        <v>59678.409591962103</v>
      </c>
      <c r="AA288">
        <v>11.258865248227</v>
      </c>
      <c r="AB288">
        <v>12.1326920777766</v>
      </c>
      <c r="AC288">
        <v>38</v>
      </c>
      <c r="AD288">
        <v>88.341962394736896</v>
      </c>
      <c r="AE288">
        <v>0.379</v>
      </c>
      <c r="AF288">
        <v>0.11379575159269199</v>
      </c>
      <c r="AG288">
        <v>0.126921411910626</v>
      </c>
      <c r="AH288">
        <v>0.24445614443376101</v>
      </c>
      <c r="AI288">
        <v>255.45409200484499</v>
      </c>
      <c r="AJ288">
        <v>9.5700664211633502</v>
      </c>
      <c r="AK288">
        <v>1.5025960926258</v>
      </c>
      <c r="AL288">
        <v>3.3658137642002099</v>
      </c>
      <c r="AM288">
        <v>1.5</v>
      </c>
      <c r="AN288" s="129">
        <v>0.84388061023320704</v>
      </c>
      <c r="AO288">
        <v>9</v>
      </c>
      <c r="AP288">
        <v>9.7156398104265407E-2</v>
      </c>
      <c r="AQ288">
        <v>88.11</v>
      </c>
      <c r="AR288">
        <v>4.0396971402445203</v>
      </c>
      <c r="AS288">
        <v>-130871.82</v>
      </c>
      <c r="AT288">
        <v>0.78482071780773499</v>
      </c>
      <c r="AU288">
        <v>64591966.18</v>
      </c>
    </row>
    <row r="289" spans="1:47" ht="15" x14ac:dyDescent="0.25">
      <c r="A289" t="s">
        <v>1790</v>
      </c>
      <c r="B289" t="s">
        <v>752</v>
      </c>
      <c r="C289" t="s">
        <v>310</v>
      </c>
      <c r="D289" t="s">
        <v>945</v>
      </c>
      <c r="E289">
        <v>93.665999999999997</v>
      </c>
      <c r="F289" t="s">
        <v>1238</v>
      </c>
      <c r="G289" s="129">
        <v>-7962599</v>
      </c>
      <c r="H289">
        <v>0.35152937881187502</v>
      </c>
      <c r="I289">
        <v>-7751026</v>
      </c>
      <c r="J289">
        <v>0</v>
      </c>
      <c r="K289">
        <v>0.68985324788774105</v>
      </c>
      <c r="L289" s="130">
        <v>320910.78690000001</v>
      </c>
      <c r="M289" s="129">
        <v>41775</v>
      </c>
      <c r="N289">
        <v>36</v>
      </c>
      <c r="O289">
        <v>4.3138639999999997</v>
      </c>
      <c r="P289">
        <v>13.994002999999999</v>
      </c>
      <c r="Q289">
        <v>107.986141</v>
      </c>
      <c r="R289">
        <v>16690.099999999999</v>
      </c>
      <c r="S289">
        <v>801.04788499999995</v>
      </c>
      <c r="T289">
        <v>955.87342956242298</v>
      </c>
      <c r="U289">
        <v>0.36663687589662602</v>
      </c>
      <c r="V289">
        <v>0.14607024397798599</v>
      </c>
      <c r="W289">
        <v>1.24836482153623E-3</v>
      </c>
      <c r="X289">
        <v>13986.7</v>
      </c>
      <c r="Y289">
        <v>65</v>
      </c>
      <c r="Z289">
        <v>66863.276923076904</v>
      </c>
      <c r="AA289">
        <v>16.732394366197202</v>
      </c>
      <c r="AB289">
        <v>12.3238136153846</v>
      </c>
      <c r="AC289">
        <v>8</v>
      </c>
      <c r="AD289">
        <v>100.13098562499999</v>
      </c>
      <c r="AE289">
        <v>0.17230000000000001</v>
      </c>
      <c r="AF289">
        <v>0.11323334462781399</v>
      </c>
      <c r="AG289">
        <v>0.1562473591763</v>
      </c>
      <c r="AH289">
        <v>0.288742606380054</v>
      </c>
      <c r="AI289">
        <v>220.790795796184</v>
      </c>
      <c r="AJ289">
        <v>6.6976510765333801</v>
      </c>
      <c r="AK289">
        <v>1.4903949927628</v>
      </c>
      <c r="AL289">
        <v>3.89970553645739</v>
      </c>
      <c r="AM289">
        <v>3</v>
      </c>
      <c r="AN289" s="129">
        <v>0.95153167440112596</v>
      </c>
      <c r="AO289">
        <v>145</v>
      </c>
      <c r="AP289">
        <v>0</v>
      </c>
      <c r="AQ289">
        <v>2.2799999999999998</v>
      </c>
      <c r="AR289">
        <v>5.4311182938743299</v>
      </c>
      <c r="AS289">
        <v>-116315.63</v>
      </c>
      <c r="AT289">
        <v>0.50633677161509505</v>
      </c>
      <c r="AU289">
        <v>13369547.470000001</v>
      </c>
    </row>
    <row r="290" spans="1:47" ht="15" x14ac:dyDescent="0.25">
      <c r="A290" t="s">
        <v>1791</v>
      </c>
      <c r="B290" t="s">
        <v>367</v>
      </c>
      <c r="C290" t="s">
        <v>167</v>
      </c>
      <c r="D290" t="s">
        <v>946</v>
      </c>
      <c r="E290">
        <v>78.102999999999994</v>
      </c>
      <c r="F290" t="s">
        <v>1239</v>
      </c>
      <c r="G290" s="129">
        <v>-549562</v>
      </c>
      <c r="H290">
        <v>0.44350235696250201</v>
      </c>
      <c r="I290">
        <v>-615175</v>
      </c>
      <c r="J290">
        <v>0</v>
      </c>
      <c r="K290">
        <v>0.69521672780835098</v>
      </c>
      <c r="L290" s="130">
        <v>178338.26430000001</v>
      </c>
      <c r="M290" s="129">
        <v>35339</v>
      </c>
      <c r="N290">
        <v>52</v>
      </c>
      <c r="O290">
        <v>24.902892999999999</v>
      </c>
      <c r="P290">
        <v>12</v>
      </c>
      <c r="Q290">
        <v>7.4811329999999998</v>
      </c>
      <c r="R290">
        <v>18134.599999999999</v>
      </c>
      <c r="S290">
        <v>679.09095100000002</v>
      </c>
      <c r="T290">
        <v>943.58300083581503</v>
      </c>
      <c r="U290">
        <v>0.99386326825020499</v>
      </c>
      <c r="V290">
        <v>0.177779314865293</v>
      </c>
      <c r="W290">
        <v>7.3627840168348797E-3</v>
      </c>
      <c r="X290">
        <v>13051.3</v>
      </c>
      <c r="Y290">
        <v>60.21</v>
      </c>
      <c r="Z290">
        <v>61940.825942534502</v>
      </c>
      <c r="AA290">
        <v>14.073529411764699</v>
      </c>
      <c r="AB290">
        <v>11.278707042019599</v>
      </c>
      <c r="AC290">
        <v>9.5</v>
      </c>
      <c r="AD290">
        <v>71.483258000000006</v>
      </c>
      <c r="AE290">
        <v>0.1837</v>
      </c>
      <c r="AF290">
        <v>0.116705628795334</v>
      </c>
      <c r="AG290">
        <v>0.16438072858953301</v>
      </c>
      <c r="AH290">
        <v>0.28386483378758198</v>
      </c>
      <c r="AI290">
        <v>276.34148227665003</v>
      </c>
      <c r="AJ290">
        <v>8.2315096903458898</v>
      </c>
      <c r="AK290">
        <v>1.6679672920852</v>
      </c>
      <c r="AL290">
        <v>2.26276008334177</v>
      </c>
      <c r="AM290">
        <v>5.0999999999999996</v>
      </c>
      <c r="AN290" s="129">
        <v>1.11446038244816</v>
      </c>
      <c r="AO290">
        <v>25</v>
      </c>
      <c r="AP290">
        <v>3.1468531468531499E-2</v>
      </c>
      <c r="AQ290">
        <v>10.76</v>
      </c>
      <c r="AR290">
        <v>5.1819189402400996</v>
      </c>
      <c r="AS290">
        <v>-42376.800000000003</v>
      </c>
      <c r="AT290">
        <v>0.69001557544437597</v>
      </c>
      <c r="AU290">
        <v>12315031.67</v>
      </c>
    </row>
    <row r="291" spans="1:47" ht="15" x14ac:dyDescent="0.25">
      <c r="A291" t="s">
        <v>1792</v>
      </c>
      <c r="B291" t="s">
        <v>758</v>
      </c>
      <c r="C291" t="s">
        <v>182</v>
      </c>
      <c r="D291" t="s">
        <v>949</v>
      </c>
      <c r="E291">
        <v>91.641000000000005</v>
      </c>
      <c r="F291" t="s">
        <v>1084</v>
      </c>
      <c r="G291" s="129">
        <v>-1226118</v>
      </c>
      <c r="H291">
        <v>0.43101107384005699</v>
      </c>
      <c r="I291">
        <v>-1226118</v>
      </c>
      <c r="J291">
        <v>0</v>
      </c>
      <c r="K291">
        <v>0.82170111173655402</v>
      </c>
      <c r="L291" s="130">
        <v>254033.01749999999</v>
      </c>
      <c r="M291" s="129">
        <v>60531</v>
      </c>
      <c r="N291">
        <v>389</v>
      </c>
      <c r="O291">
        <v>132.09716900000001</v>
      </c>
      <c r="P291">
        <v>715.80491300000006</v>
      </c>
      <c r="Q291">
        <v>-139.616433</v>
      </c>
      <c r="R291">
        <v>13685.5</v>
      </c>
      <c r="S291">
        <v>5359.3222349999996</v>
      </c>
      <c r="T291">
        <v>6373.6424326285996</v>
      </c>
      <c r="U291">
        <v>0.26687476630148899</v>
      </c>
      <c r="V291">
        <v>0.11318853716957</v>
      </c>
      <c r="W291">
        <v>5.3156879453806503E-2</v>
      </c>
      <c r="X291">
        <v>11507.5</v>
      </c>
      <c r="Y291">
        <v>314.52</v>
      </c>
      <c r="Z291">
        <v>68842.999173343502</v>
      </c>
      <c r="AA291">
        <v>12.4985590778098</v>
      </c>
      <c r="AB291">
        <v>17.0396866177032</v>
      </c>
      <c r="AC291">
        <v>37.5</v>
      </c>
      <c r="AD291">
        <v>142.91525960000001</v>
      </c>
      <c r="AE291">
        <v>0.39810000000000001</v>
      </c>
      <c r="AF291">
        <v>0.107320730741349</v>
      </c>
      <c r="AG291">
        <v>0.20704575482495399</v>
      </c>
      <c r="AH291">
        <v>0.319527945559131</v>
      </c>
      <c r="AI291">
        <v>145.603485997516</v>
      </c>
      <c r="AJ291">
        <v>8.5473094282462903</v>
      </c>
      <c r="AK291">
        <v>1.7865288414221601</v>
      </c>
      <c r="AL291">
        <v>2.8696689759283198</v>
      </c>
      <c r="AM291">
        <v>3</v>
      </c>
      <c r="AN291" s="129">
        <v>1.3516807504808399</v>
      </c>
      <c r="AO291">
        <v>100</v>
      </c>
      <c r="AP291">
        <v>6.2219371391917903E-2</v>
      </c>
      <c r="AQ291">
        <v>45.46</v>
      </c>
      <c r="AR291">
        <v>4.4556885992205197</v>
      </c>
      <c r="AS291">
        <v>86300.600000000093</v>
      </c>
      <c r="AT291">
        <v>0.41613781908873498</v>
      </c>
      <c r="AU291">
        <v>73344856.299999997</v>
      </c>
    </row>
    <row r="292" spans="1:47" ht="15" x14ac:dyDescent="0.25">
      <c r="A292" t="s">
        <v>1793</v>
      </c>
      <c r="B292" t="s">
        <v>218</v>
      </c>
      <c r="C292" t="s">
        <v>144</v>
      </c>
      <c r="D292" t="s">
        <v>949</v>
      </c>
      <c r="E292">
        <v>50.465000000000003</v>
      </c>
      <c r="F292" t="s">
        <v>1240</v>
      </c>
      <c r="G292" s="129">
        <v>-3341210</v>
      </c>
      <c r="H292">
        <v>0.86374779393083101</v>
      </c>
      <c r="I292">
        <v>-3341210</v>
      </c>
      <c r="J292">
        <v>0</v>
      </c>
      <c r="K292">
        <v>0.55711686286085405</v>
      </c>
      <c r="L292" s="130">
        <v>132922.60999999999</v>
      </c>
      <c r="M292" s="129">
        <v>32812.5</v>
      </c>
      <c r="N292">
        <v>6</v>
      </c>
      <c r="O292">
        <v>84.342940999999996</v>
      </c>
      <c r="P292">
        <v>93.123838000000006</v>
      </c>
      <c r="Q292">
        <v>-39.398437000000001</v>
      </c>
      <c r="R292">
        <v>23647.8</v>
      </c>
      <c r="S292">
        <v>410.73945700000002</v>
      </c>
      <c r="T292">
        <v>591.967967604612</v>
      </c>
      <c r="U292">
        <v>0.99228796273156705</v>
      </c>
      <c r="V292">
        <v>0.18430211100950999</v>
      </c>
      <c r="W292">
        <v>0.18054292261481</v>
      </c>
      <c r="X292">
        <v>16408.099999999999</v>
      </c>
      <c r="Y292">
        <v>29.95</v>
      </c>
      <c r="Z292">
        <v>65431.802003338897</v>
      </c>
      <c r="AA292">
        <v>11.6756756756757</v>
      </c>
      <c r="AB292">
        <v>13.714172186978301</v>
      </c>
      <c r="AC292">
        <v>9.58</v>
      </c>
      <c r="AD292">
        <v>42.874682359081397</v>
      </c>
      <c r="AE292">
        <v>0.52829999999999999</v>
      </c>
      <c r="AF292">
        <v>0.14246510139098001</v>
      </c>
      <c r="AG292">
        <v>0.111425430286802</v>
      </c>
      <c r="AH292">
        <v>0.26095150746569101</v>
      </c>
      <c r="AI292">
        <v>318.45004849387999</v>
      </c>
      <c r="AJ292">
        <v>8.3774117737003095</v>
      </c>
      <c r="AK292">
        <v>1.41005107033639</v>
      </c>
      <c r="AL292">
        <v>2.1880953363914402</v>
      </c>
      <c r="AM292">
        <v>1</v>
      </c>
      <c r="AN292" s="129"/>
      <c r="AO292">
        <v>2</v>
      </c>
      <c r="AP292">
        <v>0</v>
      </c>
      <c r="AQ292" t="s">
        <v>943</v>
      </c>
      <c r="AR292" t="s">
        <v>943</v>
      </c>
      <c r="AS292" t="s">
        <v>943</v>
      </c>
      <c r="AT292" t="s">
        <v>943</v>
      </c>
      <c r="AU292">
        <v>9713086.7799999993</v>
      </c>
    </row>
    <row r="293" spans="1:47" ht="15" x14ac:dyDescent="0.25">
      <c r="A293" t="s">
        <v>1794</v>
      </c>
      <c r="B293" t="s">
        <v>643</v>
      </c>
      <c r="C293" t="s">
        <v>146</v>
      </c>
      <c r="D293" t="s">
        <v>949</v>
      </c>
      <c r="E293">
        <v>87.039000000000001</v>
      </c>
      <c r="F293" t="s">
        <v>1241</v>
      </c>
      <c r="G293" s="129">
        <v>-7586246</v>
      </c>
      <c r="H293">
        <v>0.269182241698386</v>
      </c>
      <c r="I293">
        <v>-7499788</v>
      </c>
      <c r="J293">
        <v>0</v>
      </c>
      <c r="K293">
        <v>0.75544520144972305</v>
      </c>
      <c r="L293" s="130">
        <v>301400.83130000002</v>
      </c>
      <c r="M293" s="129">
        <v>44872</v>
      </c>
      <c r="N293">
        <v>164</v>
      </c>
      <c r="O293">
        <v>51.603592999999996</v>
      </c>
      <c r="P293">
        <v>63.309401000000001</v>
      </c>
      <c r="Q293">
        <v>-86.047314999999998</v>
      </c>
      <c r="R293">
        <v>16733.900000000001</v>
      </c>
      <c r="S293">
        <v>1606.1942979999999</v>
      </c>
      <c r="T293">
        <v>2019.0396006143201</v>
      </c>
      <c r="U293">
        <v>0.433079902516252</v>
      </c>
      <c r="V293">
        <v>0.17507019876122101</v>
      </c>
      <c r="W293">
        <v>1.7381956862108099E-4</v>
      </c>
      <c r="X293">
        <v>13312.2</v>
      </c>
      <c r="Y293">
        <v>119</v>
      </c>
      <c r="Z293">
        <v>70557.252100840298</v>
      </c>
      <c r="AA293">
        <v>20.436974789916</v>
      </c>
      <c r="AB293">
        <v>13.497431075630301</v>
      </c>
      <c r="AC293">
        <v>14</v>
      </c>
      <c r="AD293">
        <v>114.728164142857</v>
      </c>
      <c r="AE293">
        <v>0.1991</v>
      </c>
      <c r="AF293">
        <v>0.113579047210805</v>
      </c>
      <c r="AG293">
        <v>0.177186813198661</v>
      </c>
      <c r="AH293">
        <v>0.29374211922733101</v>
      </c>
      <c r="AI293">
        <v>182.95233669171</v>
      </c>
      <c r="AJ293">
        <v>8.1939113922758295</v>
      </c>
      <c r="AK293">
        <v>1.8216139823111199</v>
      </c>
      <c r="AL293">
        <v>4.42793481183024</v>
      </c>
      <c r="AM293">
        <v>0.5</v>
      </c>
      <c r="AN293" s="129">
        <v>1.58291307771387</v>
      </c>
      <c r="AO293">
        <v>198</v>
      </c>
      <c r="AP293">
        <v>4.5416316232127801E-2</v>
      </c>
      <c r="AQ293">
        <v>5.64</v>
      </c>
      <c r="AR293">
        <v>4.5462629814981597</v>
      </c>
      <c r="AS293">
        <v>9748</v>
      </c>
      <c r="AT293">
        <v>0.46840188972233798</v>
      </c>
      <c r="AU293">
        <v>26877947.129999999</v>
      </c>
    </row>
    <row r="294" spans="1:47" ht="15" x14ac:dyDescent="0.25">
      <c r="A294" t="s">
        <v>1795</v>
      </c>
      <c r="B294" t="s">
        <v>219</v>
      </c>
      <c r="C294" t="s">
        <v>220</v>
      </c>
      <c r="D294" t="s">
        <v>947</v>
      </c>
      <c r="E294">
        <v>86.001999999999995</v>
      </c>
      <c r="F294" t="s">
        <v>1242</v>
      </c>
      <c r="G294" s="129">
        <v>-1975876</v>
      </c>
      <c r="H294">
        <v>0.180012309498744</v>
      </c>
      <c r="I294">
        <v>-2475876</v>
      </c>
      <c r="J294">
        <v>2.3932882184514101E-3</v>
      </c>
      <c r="K294">
        <v>0.90579202431127004</v>
      </c>
      <c r="L294" s="130">
        <v>304356.22330000001</v>
      </c>
      <c r="M294" s="129">
        <v>37356</v>
      </c>
      <c r="N294">
        <v>200</v>
      </c>
      <c r="O294">
        <v>123.106129</v>
      </c>
      <c r="P294">
        <v>168.77600000000001</v>
      </c>
      <c r="Q294">
        <v>16.711599</v>
      </c>
      <c r="R294">
        <v>17695.3</v>
      </c>
      <c r="S294">
        <v>3350.4097710000001</v>
      </c>
      <c r="T294">
        <v>5076.1232161752296</v>
      </c>
      <c r="U294">
        <v>1</v>
      </c>
      <c r="V294">
        <v>0.24869185322107901</v>
      </c>
      <c r="W294">
        <v>1.72573816195452E-3</v>
      </c>
      <c r="X294">
        <v>11679.5</v>
      </c>
      <c r="Y294">
        <v>231.19</v>
      </c>
      <c r="Z294">
        <v>78758.518967083306</v>
      </c>
      <c r="AA294">
        <v>14.9917695473251</v>
      </c>
      <c r="AB294">
        <v>14.492018560491401</v>
      </c>
      <c r="AC294">
        <v>25</v>
      </c>
      <c r="AD294">
        <v>134.01639084000001</v>
      </c>
      <c r="AE294">
        <v>0.40189999999999998</v>
      </c>
      <c r="AF294">
        <v>0.100942812160794</v>
      </c>
      <c r="AG294">
        <v>0.17584929463715199</v>
      </c>
      <c r="AH294">
        <v>0.28094603310169203</v>
      </c>
      <c r="AI294">
        <v>217.947967535342</v>
      </c>
      <c r="AJ294">
        <v>6.6023845305834596</v>
      </c>
      <c r="AK294">
        <v>1.35159700910006</v>
      </c>
      <c r="AL294">
        <v>4.0266637360229502</v>
      </c>
      <c r="AM294">
        <v>4.4000000000000004</v>
      </c>
      <c r="AN294" s="129">
        <v>1.2638058485074</v>
      </c>
      <c r="AO294">
        <v>317</v>
      </c>
      <c r="AP294">
        <v>1.34064594759293E-2</v>
      </c>
      <c r="AQ294">
        <v>4.9400000000000004</v>
      </c>
      <c r="AR294">
        <v>3.8385184330467901</v>
      </c>
      <c r="AS294">
        <v>-283440.21000000002</v>
      </c>
      <c r="AT294">
        <v>0.60447829920085305</v>
      </c>
      <c r="AU294">
        <v>59286377.450000003</v>
      </c>
    </row>
    <row r="295" spans="1:47" ht="15" x14ac:dyDescent="0.25">
      <c r="A295" t="s">
        <v>1796</v>
      </c>
      <c r="B295" t="s">
        <v>221</v>
      </c>
      <c r="C295" t="s">
        <v>222</v>
      </c>
      <c r="D295" t="s">
        <v>949</v>
      </c>
      <c r="E295">
        <v>80.212999999999994</v>
      </c>
      <c r="F295" t="s">
        <v>1243</v>
      </c>
      <c r="G295" s="129">
        <v>-3451932</v>
      </c>
      <c r="H295">
        <v>0.32459026567419502</v>
      </c>
      <c r="I295">
        <v>-3451932</v>
      </c>
      <c r="J295">
        <v>1.8903027375949399E-3</v>
      </c>
      <c r="K295">
        <v>0.67417228829569698</v>
      </c>
      <c r="L295" s="130">
        <v>244853.2787</v>
      </c>
      <c r="M295" s="129">
        <v>43310</v>
      </c>
      <c r="N295">
        <v>106</v>
      </c>
      <c r="O295">
        <v>112.25185500000001</v>
      </c>
      <c r="P295">
        <v>65.836178000000004</v>
      </c>
      <c r="Q295">
        <v>61.036746999999998</v>
      </c>
      <c r="R295">
        <v>13750.8</v>
      </c>
      <c r="S295">
        <v>2033.63267</v>
      </c>
      <c r="T295">
        <v>2579.4427765424998</v>
      </c>
      <c r="U295">
        <v>0.50231155609828004</v>
      </c>
      <c r="V295">
        <v>0.18125228043272901</v>
      </c>
      <c r="W295">
        <v>1.45887954288225E-2</v>
      </c>
      <c r="X295">
        <v>10841.2</v>
      </c>
      <c r="Y295">
        <v>131.16999999999999</v>
      </c>
      <c r="Z295">
        <v>66898.560570252303</v>
      </c>
      <c r="AA295">
        <v>11.7253521126761</v>
      </c>
      <c r="AB295">
        <v>15.5037940840131</v>
      </c>
      <c r="AC295">
        <v>17</v>
      </c>
      <c r="AD295">
        <v>119.625451176471</v>
      </c>
      <c r="AE295">
        <v>0.1991</v>
      </c>
      <c r="AF295">
        <v>0.111883739767736</v>
      </c>
      <c r="AG295">
        <v>0.14265991239058601</v>
      </c>
      <c r="AH295">
        <v>0.269935775830217</v>
      </c>
      <c r="AI295">
        <v>163.04911151924</v>
      </c>
      <c r="AJ295">
        <v>10.7740872242763</v>
      </c>
      <c r="AK295">
        <v>1.6347601799856399</v>
      </c>
      <c r="AL295">
        <v>2.9294051245242501</v>
      </c>
      <c r="AM295">
        <v>0</v>
      </c>
      <c r="AN295" s="129">
        <v>1.70315131553944</v>
      </c>
      <c r="AO295">
        <v>57</v>
      </c>
      <c r="AP295">
        <v>7.6584507042253502E-2</v>
      </c>
      <c r="AQ295">
        <v>19.190000000000001</v>
      </c>
      <c r="AR295">
        <v>5.0832930840023103</v>
      </c>
      <c r="AS295">
        <v>-12134.55</v>
      </c>
      <c r="AT295">
        <v>0.42892865865167901</v>
      </c>
      <c r="AU295">
        <v>27964151.539999999</v>
      </c>
    </row>
    <row r="296" spans="1:47" ht="15" x14ac:dyDescent="0.25">
      <c r="A296" t="s">
        <v>1797</v>
      </c>
      <c r="B296" t="s">
        <v>223</v>
      </c>
      <c r="C296" t="s">
        <v>172</v>
      </c>
      <c r="D296" t="s">
        <v>946</v>
      </c>
      <c r="E296">
        <v>51.006999999999998</v>
      </c>
      <c r="F296" t="s">
        <v>1244</v>
      </c>
      <c r="G296" s="129">
        <v>-5468764</v>
      </c>
      <c r="H296">
        <v>0.26494283517546602</v>
      </c>
      <c r="I296">
        <v>-3295616</v>
      </c>
      <c r="J296">
        <v>0</v>
      </c>
      <c r="K296">
        <v>0.86571539859074398</v>
      </c>
      <c r="L296" s="130">
        <v>72621.9476</v>
      </c>
      <c r="M296" s="129">
        <v>30763</v>
      </c>
      <c r="N296">
        <v>139</v>
      </c>
      <c r="O296">
        <v>2252.4898939999998</v>
      </c>
      <c r="P296">
        <v>955.545073</v>
      </c>
      <c r="Q296">
        <v>-723.41767600000003</v>
      </c>
      <c r="R296">
        <v>19886.7</v>
      </c>
      <c r="S296">
        <v>6069.8863449999999</v>
      </c>
      <c r="T296">
        <v>9171.6490235012097</v>
      </c>
      <c r="U296">
        <v>0.99968700501261198</v>
      </c>
      <c r="V296">
        <v>0.20999246815386599</v>
      </c>
      <c r="W296">
        <v>7.3729932088209493E-2</v>
      </c>
      <c r="X296">
        <v>13161.2</v>
      </c>
      <c r="Y296">
        <v>448.9</v>
      </c>
      <c r="Z296">
        <v>78361.111227444897</v>
      </c>
      <c r="AA296">
        <v>15.0549682875264</v>
      </c>
      <c r="AB296">
        <v>13.521689340610401</v>
      </c>
      <c r="AC296">
        <v>77</v>
      </c>
      <c r="AD296">
        <v>78.829692792207794</v>
      </c>
      <c r="AE296">
        <v>0.34449999999999997</v>
      </c>
      <c r="AF296">
        <v>0.110164602674978</v>
      </c>
      <c r="AG296">
        <v>0.134479350339962</v>
      </c>
      <c r="AH296">
        <v>0.25044477319304798</v>
      </c>
      <c r="AI296">
        <v>186.93990883942999</v>
      </c>
      <c r="AJ296">
        <v>8.7534701296549606</v>
      </c>
      <c r="AK296">
        <v>1.5531191570665099</v>
      </c>
      <c r="AL296">
        <v>5.3940119009010301</v>
      </c>
      <c r="AM296">
        <v>0.5</v>
      </c>
      <c r="AN296" s="129">
        <v>0.460191491612434</v>
      </c>
      <c r="AO296">
        <v>16</v>
      </c>
      <c r="AP296">
        <v>0.43265565438373599</v>
      </c>
      <c r="AQ296">
        <v>73.31</v>
      </c>
      <c r="AR296">
        <v>4.4637539360928198</v>
      </c>
      <c r="AS296">
        <v>97019.299999999799</v>
      </c>
      <c r="AT296">
        <v>0.60043500241555503</v>
      </c>
      <c r="AU296">
        <v>120710266.55</v>
      </c>
    </row>
    <row r="297" spans="1:47" ht="15" x14ac:dyDescent="0.25">
      <c r="A297" t="s">
        <v>1798</v>
      </c>
      <c r="B297" t="s">
        <v>739</v>
      </c>
      <c r="C297" t="s">
        <v>191</v>
      </c>
      <c r="D297" t="s">
        <v>945</v>
      </c>
      <c r="E297">
        <v>97.492000000000004</v>
      </c>
      <c r="F297" t="s">
        <v>1245</v>
      </c>
      <c r="G297" s="129">
        <v>-1450085</v>
      </c>
      <c r="H297">
        <v>0.44943422677540601</v>
      </c>
      <c r="I297">
        <v>-1450086</v>
      </c>
      <c r="J297">
        <v>0</v>
      </c>
      <c r="K297">
        <v>0.59029622398993198</v>
      </c>
      <c r="L297" s="130">
        <v>470464.3749</v>
      </c>
      <c r="M297" s="129">
        <v>38440.5</v>
      </c>
      <c r="N297">
        <v>11</v>
      </c>
      <c r="O297">
        <v>10.334924000000001</v>
      </c>
      <c r="P297">
        <v>20.5</v>
      </c>
      <c r="Q297">
        <v>0.55470400000000097</v>
      </c>
      <c r="R297">
        <v>26911.200000000001</v>
      </c>
      <c r="S297">
        <v>376.97957300000002</v>
      </c>
      <c r="T297">
        <v>490.75552344807699</v>
      </c>
      <c r="U297">
        <v>0.77252377014072304</v>
      </c>
      <c r="V297">
        <v>0.17566990028926599</v>
      </c>
      <c r="W297">
        <v>1.06106544929425E-2</v>
      </c>
      <c r="X297">
        <v>20672.099999999999</v>
      </c>
      <c r="Y297">
        <v>42.56</v>
      </c>
      <c r="Z297">
        <v>70580.052396616506</v>
      </c>
      <c r="AA297">
        <v>11.28</v>
      </c>
      <c r="AB297">
        <v>8.8576027490601508</v>
      </c>
      <c r="AC297">
        <v>5.08</v>
      </c>
      <c r="AD297">
        <v>74.208577362204693</v>
      </c>
      <c r="AE297">
        <v>0.245</v>
      </c>
      <c r="AF297">
        <v>0.104836562971574</v>
      </c>
      <c r="AG297">
        <v>0.168982145481436</v>
      </c>
      <c r="AH297">
        <v>0.27744809190372</v>
      </c>
      <c r="AI297">
        <v>467.81049327571901</v>
      </c>
      <c r="AJ297">
        <v>7.5335987071531898</v>
      </c>
      <c r="AK297">
        <v>2.4471883416971401</v>
      </c>
      <c r="AL297">
        <v>2.29854101102889</v>
      </c>
      <c r="AM297">
        <v>0</v>
      </c>
      <c r="AN297" s="129">
        <v>0.945044853078432</v>
      </c>
      <c r="AO297">
        <v>23</v>
      </c>
      <c r="AP297">
        <v>3.2258064516128997E-2</v>
      </c>
      <c r="AQ297">
        <v>9</v>
      </c>
      <c r="AR297">
        <v>4.5874935330332702</v>
      </c>
      <c r="AS297">
        <v>-170265.52</v>
      </c>
      <c r="AT297">
        <v>0.69113677001391405</v>
      </c>
      <c r="AU297">
        <v>10144969.99</v>
      </c>
    </row>
    <row r="298" spans="1:47" ht="15" x14ac:dyDescent="0.25">
      <c r="A298" t="s">
        <v>1799</v>
      </c>
      <c r="B298" t="s">
        <v>368</v>
      </c>
      <c r="C298" t="s">
        <v>101</v>
      </c>
      <c r="D298" t="s">
        <v>945</v>
      </c>
      <c r="E298">
        <v>87.74</v>
      </c>
      <c r="F298" t="s">
        <v>1246</v>
      </c>
      <c r="G298" s="129">
        <v>-7856528</v>
      </c>
      <c r="H298">
        <v>0.20150389614887401</v>
      </c>
      <c r="I298">
        <v>-9456656</v>
      </c>
      <c r="J298">
        <v>0</v>
      </c>
      <c r="K298">
        <v>0.63376911993878104</v>
      </c>
      <c r="L298" s="130">
        <v>308325.28950000001</v>
      </c>
      <c r="M298" s="129">
        <v>37619.5</v>
      </c>
      <c r="N298">
        <v>90</v>
      </c>
      <c r="O298">
        <v>40.866070999999998</v>
      </c>
      <c r="P298">
        <v>11</v>
      </c>
      <c r="Q298">
        <v>25.066431000000001</v>
      </c>
      <c r="R298">
        <v>19498.2</v>
      </c>
      <c r="S298">
        <v>816.03408999999999</v>
      </c>
      <c r="T298">
        <v>991.28863082949499</v>
      </c>
      <c r="U298">
        <v>0.43014885076676102</v>
      </c>
      <c r="V298">
        <v>0.136403129923163</v>
      </c>
      <c r="W298">
        <v>2.45087800192269E-3</v>
      </c>
      <c r="X298">
        <v>16051</v>
      </c>
      <c r="Y298">
        <v>71</v>
      </c>
      <c r="Z298">
        <v>58330.909577464801</v>
      </c>
      <c r="AA298">
        <v>13.4657534246575</v>
      </c>
      <c r="AB298">
        <v>11.4934378873239</v>
      </c>
      <c r="AC298">
        <v>12</v>
      </c>
      <c r="AD298">
        <v>68.002840833333295</v>
      </c>
      <c r="AE298">
        <v>0.1991</v>
      </c>
      <c r="AF298">
        <v>0.128274240699459</v>
      </c>
      <c r="AG298">
        <v>0.217479097977442</v>
      </c>
      <c r="AH298">
        <v>0.34996510458473701</v>
      </c>
      <c r="AI298">
        <v>222.560555037597</v>
      </c>
      <c r="AJ298">
        <v>6.8919955180407104</v>
      </c>
      <c r="AK298">
        <v>0.88958038069123502</v>
      </c>
      <c r="AL298">
        <v>3.7523882125571899</v>
      </c>
      <c r="AM298">
        <v>1.5</v>
      </c>
      <c r="AN298" s="129">
        <v>1.02962044309777</v>
      </c>
      <c r="AO298">
        <v>118</v>
      </c>
      <c r="AP298">
        <v>6.6371681415929196E-2</v>
      </c>
      <c r="AQ298">
        <v>3.71</v>
      </c>
      <c r="AR298">
        <v>3.8624550792171499</v>
      </c>
      <c r="AS298">
        <v>35009.69</v>
      </c>
      <c r="AT298">
        <v>0.55523279534668601</v>
      </c>
      <c r="AU298">
        <v>15911208.470000001</v>
      </c>
    </row>
    <row r="299" spans="1:47" ht="15" x14ac:dyDescent="0.25">
      <c r="A299" t="s">
        <v>1800</v>
      </c>
      <c r="B299" t="s">
        <v>710</v>
      </c>
      <c r="C299" t="s">
        <v>99</v>
      </c>
      <c r="D299" t="s">
        <v>945</v>
      </c>
      <c r="E299">
        <v>94.501000000000005</v>
      </c>
      <c r="F299" t="s">
        <v>1247</v>
      </c>
      <c r="G299" s="129">
        <v>919443</v>
      </c>
      <c r="H299">
        <v>0.22833859046826299</v>
      </c>
      <c r="I299">
        <v>347420</v>
      </c>
      <c r="J299">
        <v>0</v>
      </c>
      <c r="K299">
        <v>0.77839285923451396</v>
      </c>
      <c r="L299" s="130">
        <v>174381.7022</v>
      </c>
      <c r="M299" s="129">
        <v>43001</v>
      </c>
      <c r="N299">
        <v>144</v>
      </c>
      <c r="O299">
        <v>56.596066999999998</v>
      </c>
      <c r="P299">
        <v>64.423862</v>
      </c>
      <c r="Q299">
        <v>46.845979</v>
      </c>
      <c r="R299">
        <v>13089.5</v>
      </c>
      <c r="S299">
        <v>2743.6813870000001</v>
      </c>
      <c r="T299">
        <v>3736.3958873982401</v>
      </c>
      <c r="U299">
        <v>1</v>
      </c>
      <c r="V299">
        <v>0.17757271136089101</v>
      </c>
      <c r="W299">
        <v>5.8683592330686296E-3</v>
      </c>
      <c r="X299">
        <v>9611.7000000000007</v>
      </c>
      <c r="Y299">
        <v>165.95</v>
      </c>
      <c r="Z299">
        <v>71935.495631214202</v>
      </c>
      <c r="AA299">
        <v>16.7604166666667</v>
      </c>
      <c r="AB299">
        <v>16.533181000301301</v>
      </c>
      <c r="AC299">
        <v>17</v>
      </c>
      <c r="AD299">
        <v>161.39302276470599</v>
      </c>
      <c r="AE299">
        <v>0.32919999999999999</v>
      </c>
      <c r="AF299">
        <v>0.100001085998828</v>
      </c>
      <c r="AG299">
        <v>0.20123152653100301</v>
      </c>
      <c r="AH299">
        <v>0.30405216066142998</v>
      </c>
      <c r="AI299">
        <v>165.732800519232</v>
      </c>
      <c r="AJ299">
        <v>6.9180663620089797</v>
      </c>
      <c r="AK299">
        <v>1.1929760642859999</v>
      </c>
      <c r="AL299">
        <v>4.2031319850984596</v>
      </c>
      <c r="AM299">
        <v>1.3</v>
      </c>
      <c r="AN299" s="129">
        <v>1.0207091097517</v>
      </c>
      <c r="AO299">
        <v>37</v>
      </c>
      <c r="AP299">
        <v>1.17484450587422E-2</v>
      </c>
      <c r="AQ299">
        <v>37</v>
      </c>
      <c r="AR299">
        <v>3.0399574856990599</v>
      </c>
      <c r="AS299">
        <v>-509281.32</v>
      </c>
      <c r="AT299">
        <v>0.627071110182566</v>
      </c>
      <c r="AU299">
        <v>35913302.740000002</v>
      </c>
    </row>
    <row r="300" spans="1:47" ht="15" x14ac:dyDescent="0.25">
      <c r="A300" t="s">
        <v>1801</v>
      </c>
      <c r="B300" t="s">
        <v>224</v>
      </c>
      <c r="C300" t="s">
        <v>144</v>
      </c>
      <c r="D300" t="s">
        <v>949</v>
      </c>
      <c r="E300">
        <v>101.852</v>
      </c>
      <c r="F300" t="s">
        <v>1248</v>
      </c>
      <c r="G300" s="129">
        <v>2813839</v>
      </c>
      <c r="H300">
        <v>0.332189220756408</v>
      </c>
      <c r="I300">
        <v>2813839</v>
      </c>
      <c r="J300">
        <v>0</v>
      </c>
      <c r="K300">
        <v>0.79092530540111905</v>
      </c>
      <c r="L300" s="130">
        <v>321208.21429999999</v>
      </c>
      <c r="M300" s="129">
        <v>63094.5</v>
      </c>
      <c r="N300">
        <v>167</v>
      </c>
      <c r="O300">
        <v>67.036674000000005</v>
      </c>
      <c r="P300">
        <v>702.17573100000004</v>
      </c>
      <c r="Q300">
        <v>-28.527975000000001</v>
      </c>
      <c r="R300">
        <v>15678.9</v>
      </c>
      <c r="S300">
        <v>3935.029215</v>
      </c>
      <c r="T300">
        <v>4751.0398513294804</v>
      </c>
      <c r="U300">
        <v>0.113529093328472</v>
      </c>
      <c r="V300">
        <v>0.14507614907250399</v>
      </c>
      <c r="W300">
        <v>3.1770491696336702E-2</v>
      </c>
      <c r="X300">
        <v>12986</v>
      </c>
      <c r="Y300">
        <v>238.66</v>
      </c>
      <c r="Z300">
        <v>91168.872412637196</v>
      </c>
      <c r="AA300">
        <v>14.3433962264151</v>
      </c>
      <c r="AB300">
        <v>16.488013135841801</v>
      </c>
      <c r="AC300">
        <v>23.88</v>
      </c>
      <c r="AD300">
        <v>164.78346796482401</v>
      </c>
      <c r="AE300" t="s">
        <v>943</v>
      </c>
      <c r="AF300">
        <v>0.113888658025818</v>
      </c>
      <c r="AG300">
        <v>0.133472556006557</v>
      </c>
      <c r="AH300">
        <v>0.248325502226382</v>
      </c>
      <c r="AI300">
        <v>162.098415322693</v>
      </c>
      <c r="AJ300">
        <v>6.9064947747318399</v>
      </c>
      <c r="AK300">
        <v>1.3159871414193001</v>
      </c>
      <c r="AL300">
        <v>3.6378316156159198</v>
      </c>
      <c r="AM300">
        <v>5</v>
      </c>
      <c r="AN300" s="129">
        <v>0.85462294649941595</v>
      </c>
      <c r="AO300">
        <v>16</v>
      </c>
      <c r="AP300">
        <v>0.13466823714173501</v>
      </c>
      <c r="AQ300">
        <v>151.88</v>
      </c>
      <c r="AR300">
        <v>4.9297683413320401</v>
      </c>
      <c r="AS300">
        <v>-92871.71</v>
      </c>
      <c r="AT300">
        <v>0.30002459729020198</v>
      </c>
      <c r="AU300">
        <v>61696951.039999999</v>
      </c>
    </row>
    <row r="301" spans="1:47" ht="15" x14ac:dyDescent="0.25">
      <c r="A301" t="s">
        <v>1802</v>
      </c>
      <c r="B301" t="s">
        <v>587</v>
      </c>
      <c r="C301" t="s">
        <v>135</v>
      </c>
      <c r="D301" t="s">
        <v>946</v>
      </c>
      <c r="E301">
        <v>80.953000000000003</v>
      </c>
      <c r="F301" t="s">
        <v>1249</v>
      </c>
      <c r="G301" s="129">
        <v>758439</v>
      </c>
      <c r="H301">
        <v>0.48859741135482398</v>
      </c>
      <c r="I301">
        <v>758439</v>
      </c>
      <c r="J301">
        <v>0</v>
      </c>
      <c r="K301">
        <v>0.71289689382411903</v>
      </c>
      <c r="L301" s="130">
        <v>259724.96479999999</v>
      </c>
      <c r="M301" s="129">
        <v>41173</v>
      </c>
      <c r="N301">
        <v>25</v>
      </c>
      <c r="O301">
        <v>8.2917290000000001</v>
      </c>
      <c r="P301">
        <v>15.38</v>
      </c>
      <c r="Q301">
        <v>208.31596500000001</v>
      </c>
      <c r="R301">
        <v>15288.1</v>
      </c>
      <c r="S301">
        <v>450.37955799999997</v>
      </c>
      <c r="T301">
        <v>547.17866382321404</v>
      </c>
      <c r="U301">
        <v>0.56445495690104097</v>
      </c>
      <c r="V301">
        <v>0.16616865634918501</v>
      </c>
      <c r="W301">
        <v>1.33220966480899E-2</v>
      </c>
      <c r="X301">
        <v>12583.5</v>
      </c>
      <c r="Y301">
        <v>35.4</v>
      </c>
      <c r="Z301">
        <v>64938.3446327684</v>
      </c>
      <c r="AA301">
        <v>16.459459459459499</v>
      </c>
      <c r="AB301">
        <v>12.722586384180801</v>
      </c>
      <c r="AC301">
        <v>3.17</v>
      </c>
      <c r="AD301">
        <v>142.07557034700301</v>
      </c>
      <c r="AE301">
        <v>0.31390000000000001</v>
      </c>
      <c r="AF301">
        <v>0.111962072831941</v>
      </c>
      <c r="AG301">
        <v>0.158259507578946</v>
      </c>
      <c r="AH301">
        <v>0.27022158041088701</v>
      </c>
      <c r="AI301">
        <v>260.44698947015701</v>
      </c>
      <c r="AJ301">
        <v>5.6724833759590796</v>
      </c>
      <c r="AK301">
        <v>1.12921210571185</v>
      </c>
      <c r="AL301">
        <v>2.1692715260017099</v>
      </c>
      <c r="AM301">
        <v>4</v>
      </c>
      <c r="AN301" s="129">
        <v>0.61224905507656002</v>
      </c>
      <c r="AO301">
        <v>6</v>
      </c>
      <c r="AP301">
        <v>7.3529411764705899E-3</v>
      </c>
      <c r="AQ301">
        <v>22</v>
      </c>
      <c r="AR301">
        <v>5.83867046630023</v>
      </c>
      <c r="AS301">
        <v>-12659.17</v>
      </c>
      <c r="AT301">
        <v>0.48385114909381999</v>
      </c>
      <c r="AU301">
        <v>6885435.7699999996</v>
      </c>
    </row>
    <row r="302" spans="1:47" ht="15" x14ac:dyDescent="0.25">
      <c r="A302" t="s">
        <v>1803</v>
      </c>
      <c r="B302" t="s">
        <v>675</v>
      </c>
      <c r="C302" t="s">
        <v>227</v>
      </c>
      <c r="D302" t="s">
        <v>945</v>
      </c>
      <c r="E302">
        <v>88.481999999999999</v>
      </c>
      <c r="F302" t="s">
        <v>1042</v>
      </c>
      <c r="G302" s="129">
        <v>-10501890</v>
      </c>
      <c r="H302">
        <v>0.41731777162449402</v>
      </c>
      <c r="I302">
        <v>-10503354</v>
      </c>
      <c r="J302">
        <v>3.8717569518137802E-3</v>
      </c>
      <c r="K302">
        <v>0.54428241041539305</v>
      </c>
      <c r="L302" s="130">
        <v>403327.09499999997</v>
      </c>
      <c r="M302" s="129">
        <v>41505</v>
      </c>
      <c r="N302">
        <v>52</v>
      </c>
      <c r="O302">
        <v>27.516735000000001</v>
      </c>
      <c r="P302">
        <v>30</v>
      </c>
      <c r="Q302">
        <v>53.368079999999999</v>
      </c>
      <c r="R302">
        <v>19253.5</v>
      </c>
      <c r="S302">
        <v>406.21081199999998</v>
      </c>
      <c r="T302">
        <v>450.893195377518</v>
      </c>
      <c r="U302">
        <v>0.29304669517265303</v>
      </c>
      <c r="V302">
        <v>0.105466491128257</v>
      </c>
      <c r="W302">
        <v>0</v>
      </c>
      <c r="X302">
        <v>17345.5</v>
      </c>
      <c r="Y302">
        <v>42.1</v>
      </c>
      <c r="Z302">
        <v>57067.390498812398</v>
      </c>
      <c r="AA302">
        <v>13.086956521739101</v>
      </c>
      <c r="AB302">
        <v>9.6487128741092594</v>
      </c>
      <c r="AC302">
        <v>10.93</v>
      </c>
      <c r="AD302">
        <v>37.1647586459286</v>
      </c>
      <c r="AE302">
        <v>0.31390000000000001</v>
      </c>
      <c r="AF302">
        <v>0.12507391411250601</v>
      </c>
      <c r="AG302">
        <v>0.14460818432616801</v>
      </c>
      <c r="AH302">
        <v>0.27293322327934</v>
      </c>
      <c r="AI302">
        <v>248.174093406455</v>
      </c>
      <c r="AJ302">
        <v>7.3410690301653601</v>
      </c>
      <c r="AK302">
        <v>1.2770651020226</v>
      </c>
      <c r="AL302">
        <v>4.2013864558431102</v>
      </c>
      <c r="AM302">
        <v>0</v>
      </c>
      <c r="AN302" s="129">
        <v>0.806239045344459</v>
      </c>
      <c r="AO302">
        <v>39</v>
      </c>
      <c r="AP302">
        <v>6.18556701030928E-2</v>
      </c>
      <c r="AQ302">
        <v>4.79</v>
      </c>
      <c r="AR302">
        <v>6.3420633480252402</v>
      </c>
      <c r="AS302">
        <v>-100261.75</v>
      </c>
      <c r="AT302">
        <v>0.51467528802917895</v>
      </c>
      <c r="AU302">
        <v>7820963.9299999997</v>
      </c>
    </row>
    <row r="303" spans="1:47" ht="15" x14ac:dyDescent="0.25">
      <c r="A303" t="s">
        <v>1804</v>
      </c>
      <c r="B303" t="s">
        <v>534</v>
      </c>
      <c r="C303" t="s">
        <v>201</v>
      </c>
      <c r="D303" t="s">
        <v>946</v>
      </c>
      <c r="E303">
        <v>90.671000000000006</v>
      </c>
      <c r="F303" t="s">
        <v>1250</v>
      </c>
      <c r="G303" s="129">
        <v>159770</v>
      </c>
      <c r="H303">
        <v>0.84629863095314595</v>
      </c>
      <c r="I303">
        <v>447149</v>
      </c>
      <c r="J303">
        <v>0</v>
      </c>
      <c r="K303">
        <v>0.80052948793940704</v>
      </c>
      <c r="L303" s="130">
        <v>158255.166</v>
      </c>
      <c r="M303" s="129">
        <v>39434</v>
      </c>
      <c r="N303">
        <v>81</v>
      </c>
      <c r="O303">
        <v>31.725695999999999</v>
      </c>
      <c r="P303">
        <v>21.85</v>
      </c>
      <c r="Q303">
        <v>46.210002000000003</v>
      </c>
      <c r="R303">
        <v>17140.8</v>
      </c>
      <c r="S303">
        <v>975.55576599999995</v>
      </c>
      <c r="T303">
        <v>1237.8633541152001</v>
      </c>
      <c r="U303">
        <v>0.49790205945028498</v>
      </c>
      <c r="V303">
        <v>0.18568311245059099</v>
      </c>
      <c r="W303">
        <v>1.3291603055319299E-4</v>
      </c>
      <c r="X303">
        <v>13508.6</v>
      </c>
      <c r="Y303">
        <v>71.44</v>
      </c>
      <c r="Z303">
        <v>69896.743561030205</v>
      </c>
      <c r="AA303">
        <v>16.774999999999999</v>
      </c>
      <c r="AB303">
        <v>13.6555958286674</v>
      </c>
      <c r="AC303">
        <v>5</v>
      </c>
      <c r="AD303">
        <v>195.11115319999999</v>
      </c>
      <c r="AE303">
        <v>0.1837</v>
      </c>
      <c r="AF303">
        <v>0.116286322156891</v>
      </c>
      <c r="AG303">
        <v>0.14630155666494099</v>
      </c>
      <c r="AH303">
        <v>0.26321058002675801</v>
      </c>
      <c r="AI303">
        <v>224.083550750086</v>
      </c>
      <c r="AJ303">
        <v>8.4169683814716905</v>
      </c>
      <c r="AK303">
        <v>2.0207451762531701</v>
      </c>
      <c r="AL303">
        <v>2.9239252353549299</v>
      </c>
      <c r="AM303">
        <v>0</v>
      </c>
      <c r="AN303" s="129">
        <v>1.4212091951458301</v>
      </c>
      <c r="AO303">
        <v>114</v>
      </c>
      <c r="AP303">
        <v>2.0864381520119199E-2</v>
      </c>
      <c r="AQ303">
        <v>5.77</v>
      </c>
      <c r="AR303">
        <v>4.4191724204250402</v>
      </c>
      <c r="AS303">
        <v>-42460.559999999903</v>
      </c>
      <c r="AT303">
        <v>0.52496002343117498</v>
      </c>
      <c r="AU303">
        <v>16721849.960000001</v>
      </c>
    </row>
    <row r="304" spans="1:47" ht="15" x14ac:dyDescent="0.25">
      <c r="A304" t="s">
        <v>1805</v>
      </c>
      <c r="B304" t="s">
        <v>618</v>
      </c>
      <c r="C304" t="s">
        <v>140</v>
      </c>
      <c r="D304" t="s">
        <v>946</v>
      </c>
      <c r="E304">
        <v>75.978999999999999</v>
      </c>
      <c r="F304" t="s">
        <v>1251</v>
      </c>
      <c r="G304" s="129">
        <v>-1413217</v>
      </c>
      <c r="H304">
        <v>0.28495171756878901</v>
      </c>
      <c r="I304">
        <v>-1575116</v>
      </c>
      <c r="J304">
        <v>0</v>
      </c>
      <c r="K304">
        <v>0.83117622903079802</v>
      </c>
      <c r="L304" s="130">
        <v>106213.5178</v>
      </c>
      <c r="M304" s="129">
        <v>35698.5</v>
      </c>
      <c r="N304">
        <v>114</v>
      </c>
      <c r="O304">
        <v>215.58128400000001</v>
      </c>
      <c r="P304">
        <v>305.52193299999999</v>
      </c>
      <c r="Q304">
        <v>581.13227700000004</v>
      </c>
      <c r="R304">
        <v>15363.2</v>
      </c>
      <c r="S304">
        <v>3710.424493</v>
      </c>
      <c r="T304">
        <v>5097.1817452880596</v>
      </c>
      <c r="U304">
        <v>1</v>
      </c>
      <c r="V304">
        <v>0.14444856107734799</v>
      </c>
      <c r="W304">
        <v>5.56689751778221E-2</v>
      </c>
      <c r="X304">
        <v>11183.5</v>
      </c>
      <c r="Y304">
        <v>239.05</v>
      </c>
      <c r="Z304">
        <v>81383.826647144902</v>
      </c>
      <c r="AA304">
        <v>14.255555555555601</v>
      </c>
      <c r="AB304">
        <v>15.5215414892282</v>
      </c>
      <c r="AC304">
        <v>23.5</v>
      </c>
      <c r="AD304">
        <v>157.89040395744701</v>
      </c>
      <c r="AE304">
        <v>0.31390000000000001</v>
      </c>
      <c r="AF304">
        <v>0.10240055132845401</v>
      </c>
      <c r="AG304">
        <v>0.19557975912506001</v>
      </c>
      <c r="AH304">
        <v>0.300544283393613</v>
      </c>
      <c r="AI304">
        <v>111.01802523596101</v>
      </c>
      <c r="AJ304">
        <v>13.5188475058506</v>
      </c>
      <c r="AK304">
        <v>2.1965162748468199</v>
      </c>
      <c r="AL304">
        <v>6.0819865314961001</v>
      </c>
      <c r="AM304">
        <v>0.5</v>
      </c>
      <c r="AN304" s="129">
        <v>1.40452404428279</v>
      </c>
      <c r="AO304">
        <v>11</v>
      </c>
      <c r="AP304">
        <v>3.4870641169853799E-2</v>
      </c>
      <c r="AQ304">
        <v>155.27000000000001</v>
      </c>
      <c r="AR304">
        <v>3.6985659115060998</v>
      </c>
      <c r="AS304">
        <v>-430256.27</v>
      </c>
      <c r="AT304">
        <v>0.62420081701417296</v>
      </c>
      <c r="AU304">
        <v>57004096.280000001</v>
      </c>
    </row>
    <row r="305" spans="1:47" ht="15" x14ac:dyDescent="0.25">
      <c r="A305" t="s">
        <v>1806</v>
      </c>
      <c r="B305" t="s">
        <v>225</v>
      </c>
      <c r="C305" t="s">
        <v>144</v>
      </c>
      <c r="D305" t="s">
        <v>948</v>
      </c>
      <c r="E305">
        <v>106.489</v>
      </c>
      <c r="F305" t="s">
        <v>1252</v>
      </c>
      <c r="G305" s="129">
        <v>-2449972</v>
      </c>
      <c r="H305">
        <v>0.40672862156072798</v>
      </c>
      <c r="I305">
        <v>-2449972</v>
      </c>
      <c r="J305">
        <v>0</v>
      </c>
      <c r="K305">
        <v>0.69819089840996795</v>
      </c>
      <c r="L305" s="130">
        <v>332251.04399999999</v>
      </c>
      <c r="M305" s="129">
        <v>84251</v>
      </c>
      <c r="N305">
        <v>23</v>
      </c>
      <c r="O305">
        <v>21.094729999999998</v>
      </c>
      <c r="P305">
        <v>188.548947</v>
      </c>
      <c r="Q305">
        <v>-10</v>
      </c>
      <c r="R305">
        <v>15215.4</v>
      </c>
      <c r="S305">
        <v>1738.49134</v>
      </c>
      <c r="T305">
        <v>1931.33824301133</v>
      </c>
      <c r="U305">
        <v>9.2166135265304205E-2</v>
      </c>
      <c r="V305">
        <v>8.0627782132063994E-2</v>
      </c>
      <c r="W305">
        <v>2.5093520454349798E-2</v>
      </c>
      <c r="X305">
        <v>13696.2</v>
      </c>
      <c r="Y305">
        <v>113.43</v>
      </c>
      <c r="Z305">
        <v>87640.049986775994</v>
      </c>
      <c r="AA305">
        <v>17.193277310924401</v>
      </c>
      <c r="AB305">
        <v>15.326556819183599</v>
      </c>
      <c r="AC305">
        <v>10.220000000000001</v>
      </c>
      <c r="AD305">
        <v>170.106784735812</v>
      </c>
      <c r="AE305">
        <v>0.32919999999999999</v>
      </c>
      <c r="AF305">
        <v>0.11889830658117501</v>
      </c>
      <c r="AG305">
        <v>0.12560672060637501</v>
      </c>
      <c r="AH305">
        <v>0.24666840338188301</v>
      </c>
      <c r="AI305">
        <v>169.17541849820199</v>
      </c>
      <c r="AJ305">
        <v>7.7306814457175896</v>
      </c>
      <c r="AK305">
        <v>1.53042858114311</v>
      </c>
      <c r="AL305">
        <v>1.5350153343986901</v>
      </c>
      <c r="AM305">
        <v>0</v>
      </c>
      <c r="AN305" s="129">
        <v>0.79911967658790495</v>
      </c>
      <c r="AO305">
        <v>3</v>
      </c>
      <c r="AP305">
        <v>0.13452380952380999</v>
      </c>
      <c r="AQ305">
        <v>244</v>
      </c>
      <c r="AR305" t="s">
        <v>943</v>
      </c>
      <c r="AS305" t="s">
        <v>943</v>
      </c>
      <c r="AT305" t="s">
        <v>943</v>
      </c>
      <c r="AU305">
        <v>26451922.809999999</v>
      </c>
    </row>
    <row r="306" spans="1:47" ht="15" x14ac:dyDescent="0.25">
      <c r="A306" t="s">
        <v>1807</v>
      </c>
      <c r="B306" t="s">
        <v>424</v>
      </c>
      <c r="C306" t="s">
        <v>197</v>
      </c>
      <c r="D306" t="s">
        <v>946</v>
      </c>
      <c r="E306">
        <v>87.549000000000007</v>
      </c>
      <c r="F306" t="s">
        <v>1253</v>
      </c>
      <c r="G306" s="129">
        <v>88085</v>
      </c>
      <c r="H306">
        <v>0.385205270452052</v>
      </c>
      <c r="I306">
        <v>-96354</v>
      </c>
      <c r="J306">
        <v>0</v>
      </c>
      <c r="K306">
        <v>0.65651496514482599</v>
      </c>
      <c r="L306" s="130">
        <v>193751.03529999999</v>
      </c>
      <c r="M306" s="129">
        <v>46918.5</v>
      </c>
      <c r="N306">
        <v>53</v>
      </c>
      <c r="O306">
        <v>60.799495999999998</v>
      </c>
      <c r="P306">
        <v>45.333475999999997</v>
      </c>
      <c r="Q306">
        <v>95.948228999999998</v>
      </c>
      <c r="R306">
        <v>14429.6</v>
      </c>
      <c r="S306">
        <v>1443.3592329999999</v>
      </c>
      <c r="T306">
        <v>1814.53970109074</v>
      </c>
      <c r="U306">
        <v>0.475454881439069</v>
      </c>
      <c r="V306">
        <v>0.18909911043607799</v>
      </c>
      <c r="W306">
        <v>1.4141778105769699E-2</v>
      </c>
      <c r="X306">
        <v>11477.9</v>
      </c>
      <c r="Y306">
        <v>102.78</v>
      </c>
      <c r="Z306">
        <v>64039.6016734773</v>
      </c>
      <c r="AA306">
        <v>13.387931034482801</v>
      </c>
      <c r="AB306">
        <v>14.0431916034248</v>
      </c>
      <c r="AC306">
        <v>11</v>
      </c>
      <c r="AD306">
        <v>131.214475727273</v>
      </c>
      <c r="AE306">
        <v>0.37509999999999999</v>
      </c>
      <c r="AF306">
        <v>0.10462714219267399</v>
      </c>
      <c r="AG306">
        <v>0.17417947539359299</v>
      </c>
      <c r="AH306">
        <v>0.280590404431945</v>
      </c>
      <c r="AI306">
        <v>199.91696689413101</v>
      </c>
      <c r="AJ306">
        <v>6.8232692894175102</v>
      </c>
      <c r="AK306">
        <v>1.8147979913499099</v>
      </c>
      <c r="AL306">
        <v>2.6202339266406098</v>
      </c>
      <c r="AM306">
        <v>3.7</v>
      </c>
      <c r="AN306" s="129">
        <v>1.01820871281124</v>
      </c>
      <c r="AO306">
        <v>31</v>
      </c>
      <c r="AP306">
        <v>1.41843971631206E-2</v>
      </c>
      <c r="AQ306">
        <v>30.74</v>
      </c>
      <c r="AR306">
        <v>4.5869707159395201</v>
      </c>
      <c r="AS306">
        <v>82526.02</v>
      </c>
      <c r="AT306">
        <v>0.50448286424617295</v>
      </c>
      <c r="AU306">
        <v>20827122.25</v>
      </c>
    </row>
    <row r="307" spans="1:47" ht="15" x14ac:dyDescent="0.25">
      <c r="A307" t="s">
        <v>1808</v>
      </c>
      <c r="B307" t="s">
        <v>551</v>
      </c>
      <c r="C307" t="s">
        <v>268</v>
      </c>
      <c r="D307" t="s">
        <v>946</v>
      </c>
      <c r="E307">
        <v>85.391999999999996</v>
      </c>
      <c r="F307" t="s">
        <v>1254</v>
      </c>
      <c r="G307" s="129">
        <v>-734115</v>
      </c>
      <c r="H307">
        <v>5.4419458392419399E-2</v>
      </c>
      <c r="I307">
        <v>-870613</v>
      </c>
      <c r="J307">
        <v>0</v>
      </c>
      <c r="K307">
        <v>0.83956082037399204</v>
      </c>
      <c r="L307" s="130">
        <v>185670.6318</v>
      </c>
      <c r="M307" s="129">
        <v>41754.5</v>
      </c>
      <c r="N307">
        <v>143</v>
      </c>
      <c r="O307">
        <v>77.444817</v>
      </c>
      <c r="P307">
        <v>55.100043999999997</v>
      </c>
      <c r="Q307">
        <v>117.699512</v>
      </c>
      <c r="R307">
        <v>13366.1</v>
      </c>
      <c r="S307">
        <v>2545.522211</v>
      </c>
      <c r="T307">
        <v>3211.5119103101001</v>
      </c>
      <c r="U307">
        <v>0.49458259470673299</v>
      </c>
      <c r="V307">
        <v>0.159506867096042</v>
      </c>
      <c r="W307">
        <v>1.5153144149878299E-2</v>
      </c>
      <c r="X307">
        <v>10594.3</v>
      </c>
      <c r="Y307">
        <v>154.5</v>
      </c>
      <c r="Z307">
        <v>75422.747572815497</v>
      </c>
      <c r="AA307">
        <v>16.509677419354801</v>
      </c>
      <c r="AB307">
        <v>16.475871915857599</v>
      </c>
      <c r="AC307">
        <v>15</v>
      </c>
      <c r="AD307">
        <v>169.701480733333</v>
      </c>
      <c r="AE307">
        <v>0.26800000000000002</v>
      </c>
      <c r="AF307">
        <v>0.112733310819622</v>
      </c>
      <c r="AG307">
        <v>0.165376665204885</v>
      </c>
      <c r="AH307">
        <v>0.28121720557654101</v>
      </c>
      <c r="AI307">
        <v>168.450700664501</v>
      </c>
      <c r="AJ307">
        <v>5.7866650030900502</v>
      </c>
      <c r="AK307">
        <v>1.77025277813407</v>
      </c>
      <c r="AL307">
        <v>2.4718490187618798</v>
      </c>
      <c r="AM307">
        <v>1.5</v>
      </c>
      <c r="AN307" s="129">
        <v>1.0423789958699601</v>
      </c>
      <c r="AO307">
        <v>45</v>
      </c>
      <c r="AP307">
        <v>1.2385919165580199E-2</v>
      </c>
      <c r="AQ307">
        <v>31.98</v>
      </c>
      <c r="AR307">
        <v>3.6441829130238701</v>
      </c>
      <c r="AS307">
        <v>-57942.02</v>
      </c>
      <c r="AT307">
        <v>0.44185432566237398</v>
      </c>
      <c r="AU307">
        <v>34023665.649999999</v>
      </c>
    </row>
    <row r="308" spans="1:47" ht="15" x14ac:dyDescent="0.25">
      <c r="A308" t="s">
        <v>1809</v>
      </c>
      <c r="B308" t="s">
        <v>676</v>
      </c>
      <c r="C308" t="s">
        <v>227</v>
      </c>
      <c r="D308" t="s">
        <v>945</v>
      </c>
      <c r="E308">
        <v>81.863</v>
      </c>
      <c r="F308" t="s">
        <v>1255</v>
      </c>
      <c r="G308" s="129">
        <v>-1493949</v>
      </c>
      <c r="H308">
        <v>6.1690673770136003E-3</v>
      </c>
      <c r="I308">
        <v>-1493949</v>
      </c>
      <c r="J308">
        <v>0</v>
      </c>
      <c r="K308">
        <v>0.84731288475580602</v>
      </c>
      <c r="L308" s="130">
        <v>175598.89069999999</v>
      </c>
      <c r="M308" s="129">
        <v>35244</v>
      </c>
      <c r="N308">
        <v>136</v>
      </c>
      <c r="O308">
        <v>227.94895399999999</v>
      </c>
      <c r="P308">
        <v>114.37857099999999</v>
      </c>
      <c r="Q308">
        <v>-74.471604999999997</v>
      </c>
      <c r="R308">
        <v>16086.4</v>
      </c>
      <c r="S308">
        <v>2575.5057630000001</v>
      </c>
      <c r="T308">
        <v>3482.2848635328301</v>
      </c>
      <c r="U308">
        <v>0.67143874373850498</v>
      </c>
      <c r="V308">
        <v>0.21891245055622099</v>
      </c>
      <c r="W308">
        <v>3.1375623833150801E-4</v>
      </c>
      <c r="X308">
        <v>11897.5</v>
      </c>
      <c r="Y308">
        <v>211.61</v>
      </c>
      <c r="Z308">
        <v>61334.919994329197</v>
      </c>
      <c r="AA308">
        <v>15.1351351351351</v>
      </c>
      <c r="AB308">
        <v>12.1710021407306</v>
      </c>
      <c r="AC308">
        <v>21</v>
      </c>
      <c r="AD308">
        <v>122.643131571429</v>
      </c>
      <c r="AE308">
        <v>0.4249</v>
      </c>
      <c r="AF308">
        <v>0.140552124097336</v>
      </c>
      <c r="AG308">
        <v>0.261585588899859</v>
      </c>
      <c r="AH308">
        <v>0.40537205777743501</v>
      </c>
      <c r="AI308">
        <v>236.86105026976</v>
      </c>
      <c r="AJ308">
        <v>5.5528520237297103</v>
      </c>
      <c r="AK308">
        <v>0.99087094717205704</v>
      </c>
      <c r="AL308">
        <v>3.3483974742515601</v>
      </c>
      <c r="AM308">
        <v>0.5</v>
      </c>
      <c r="AN308" s="129">
        <v>1.08906193037449</v>
      </c>
      <c r="AO308">
        <v>49</v>
      </c>
      <c r="AP308">
        <v>5.1696284329563802E-2</v>
      </c>
      <c r="AQ308">
        <v>24.08</v>
      </c>
      <c r="AR308">
        <v>4.2168735666452601</v>
      </c>
      <c r="AS308">
        <v>-140257.92000000001</v>
      </c>
      <c r="AT308">
        <v>0.57831791041156799</v>
      </c>
      <c r="AU308">
        <v>41430533.07</v>
      </c>
    </row>
    <row r="309" spans="1:47" ht="15" x14ac:dyDescent="0.25">
      <c r="A309" t="s">
        <v>1810</v>
      </c>
      <c r="B309" t="s">
        <v>582</v>
      </c>
      <c r="C309" t="s">
        <v>222</v>
      </c>
      <c r="D309" t="s">
        <v>945</v>
      </c>
      <c r="E309">
        <v>88.540999999999997</v>
      </c>
      <c r="F309" t="s">
        <v>1256</v>
      </c>
      <c r="G309" s="129">
        <v>-2599376</v>
      </c>
      <c r="H309">
        <v>0.238393118138189</v>
      </c>
      <c r="I309">
        <v>-2059376</v>
      </c>
      <c r="J309">
        <v>0</v>
      </c>
      <c r="K309">
        <v>0.64904466719712495</v>
      </c>
      <c r="L309" s="130">
        <v>359386.64549999998</v>
      </c>
      <c r="M309" s="129">
        <v>44957.5</v>
      </c>
      <c r="N309">
        <v>133</v>
      </c>
      <c r="O309">
        <v>42.838200000000001</v>
      </c>
      <c r="P309">
        <v>66.713040000000007</v>
      </c>
      <c r="Q309">
        <v>-127.433316</v>
      </c>
      <c r="R309">
        <v>17646.400000000001</v>
      </c>
      <c r="S309">
        <v>1067.131909</v>
      </c>
      <c r="T309">
        <v>1377.67577011662</v>
      </c>
      <c r="U309">
        <v>0.52377759046093697</v>
      </c>
      <c r="V309">
        <v>0.196676847754161</v>
      </c>
      <c r="W309">
        <v>1.8650033638906001E-2</v>
      </c>
      <c r="X309">
        <v>13668.7</v>
      </c>
      <c r="Y309">
        <v>77.53</v>
      </c>
      <c r="Z309">
        <v>62941.615503676003</v>
      </c>
      <c r="AA309">
        <v>13.5822784810127</v>
      </c>
      <c r="AB309">
        <v>13.7641159422159</v>
      </c>
      <c r="AC309">
        <v>11.2</v>
      </c>
      <c r="AD309">
        <v>95.279634732142895</v>
      </c>
      <c r="AE309">
        <v>0.245</v>
      </c>
      <c r="AF309">
        <v>0.10709218126556699</v>
      </c>
      <c r="AG309">
        <v>0.21624255681837501</v>
      </c>
      <c r="AH309">
        <v>0.32475026200985002</v>
      </c>
      <c r="AI309">
        <v>154.360485906902</v>
      </c>
      <c r="AJ309">
        <v>7.4609290141631703</v>
      </c>
      <c r="AK309">
        <v>1.55810154016136</v>
      </c>
      <c r="AL309">
        <v>3.8743419558895802</v>
      </c>
      <c r="AM309">
        <v>2.5</v>
      </c>
      <c r="AN309" s="129">
        <v>1.4262236451913699</v>
      </c>
      <c r="AO309">
        <v>248</v>
      </c>
      <c r="AP309">
        <v>0</v>
      </c>
      <c r="AQ309">
        <v>2.94</v>
      </c>
      <c r="AR309">
        <v>4.8059614061831901</v>
      </c>
      <c r="AS309">
        <v>-109748.03</v>
      </c>
      <c r="AT309">
        <v>0.53792162758140605</v>
      </c>
      <c r="AU309">
        <v>18831032.309999999</v>
      </c>
    </row>
    <row r="310" spans="1:47" ht="15" x14ac:dyDescent="0.25">
      <c r="A310" t="s">
        <v>1811</v>
      </c>
      <c r="B310" t="s">
        <v>94</v>
      </c>
      <c r="C310" t="s">
        <v>95</v>
      </c>
      <c r="D310" t="s">
        <v>945</v>
      </c>
      <c r="E310">
        <v>80.847999999999999</v>
      </c>
      <c r="F310" t="s">
        <v>1257</v>
      </c>
      <c r="G310" s="129">
        <v>1288258</v>
      </c>
      <c r="H310">
        <v>1.06065087120063</v>
      </c>
      <c r="I310">
        <v>1288257</v>
      </c>
      <c r="J310">
        <v>0</v>
      </c>
      <c r="K310">
        <v>0.63800451589627805</v>
      </c>
      <c r="L310" s="130">
        <v>146268.3737</v>
      </c>
      <c r="M310" s="129">
        <v>34509.5</v>
      </c>
      <c r="N310">
        <v>48</v>
      </c>
      <c r="O310">
        <v>26.421828000000001</v>
      </c>
      <c r="P310">
        <v>11.14</v>
      </c>
      <c r="Q310">
        <v>4.4380760000000103</v>
      </c>
      <c r="R310">
        <v>17868.099999999999</v>
      </c>
      <c r="S310">
        <v>667.976315</v>
      </c>
      <c r="T310">
        <v>941.49337942899501</v>
      </c>
      <c r="U310">
        <v>0.99533015029133198</v>
      </c>
      <c r="V310">
        <v>0.225043423882477</v>
      </c>
      <c r="W310">
        <v>0</v>
      </c>
      <c r="X310">
        <v>12677.2</v>
      </c>
      <c r="Y310">
        <v>53.1</v>
      </c>
      <c r="Z310">
        <v>68512.787193973607</v>
      </c>
      <c r="AA310">
        <v>16.2777777777778</v>
      </c>
      <c r="AB310">
        <v>12.579591619585701</v>
      </c>
      <c r="AC310">
        <v>7</v>
      </c>
      <c r="AD310">
        <v>95.425187857142902</v>
      </c>
      <c r="AE310">
        <v>0.27939999999999998</v>
      </c>
      <c r="AF310">
        <v>0.116522384565028</v>
      </c>
      <c r="AG310">
        <v>0.23067441378256601</v>
      </c>
      <c r="AH310">
        <v>0.34926580138741797</v>
      </c>
      <c r="AI310">
        <v>293.83676575418701</v>
      </c>
      <c r="AJ310">
        <v>6.09469705924311</v>
      </c>
      <c r="AK310">
        <v>1.1611858811061999</v>
      </c>
      <c r="AL310">
        <v>3.1863519228025798</v>
      </c>
      <c r="AM310">
        <v>0</v>
      </c>
      <c r="AN310" s="129">
        <v>1.63649272737366</v>
      </c>
      <c r="AO310">
        <v>115</v>
      </c>
      <c r="AP310">
        <v>0</v>
      </c>
      <c r="AQ310">
        <v>3.36</v>
      </c>
      <c r="AR310">
        <v>3.7496455064613898</v>
      </c>
      <c r="AS310">
        <v>60520.499999999898</v>
      </c>
      <c r="AT310">
        <v>0.75590670872481103</v>
      </c>
      <c r="AU310">
        <v>11935497.4</v>
      </c>
    </row>
    <row r="311" spans="1:47" ht="15" x14ac:dyDescent="0.25">
      <c r="A311" t="s">
        <v>1812</v>
      </c>
      <c r="B311" t="s">
        <v>722</v>
      </c>
      <c r="C311" t="s">
        <v>97</v>
      </c>
      <c r="D311" t="s">
        <v>946</v>
      </c>
      <c r="E311">
        <v>95.988</v>
      </c>
      <c r="F311" t="s">
        <v>1258</v>
      </c>
      <c r="G311" s="129">
        <v>-245958</v>
      </c>
      <c r="H311">
        <v>0.13416067803784601</v>
      </c>
      <c r="I311">
        <v>-1437560</v>
      </c>
      <c r="J311">
        <v>0</v>
      </c>
      <c r="K311">
        <v>0.77206577441033997</v>
      </c>
      <c r="L311" s="130">
        <v>286583.16350000002</v>
      </c>
      <c r="M311" s="129">
        <v>47159</v>
      </c>
      <c r="N311">
        <v>84</v>
      </c>
      <c r="O311">
        <v>27.980612000000001</v>
      </c>
      <c r="P311">
        <v>61.971428000000003</v>
      </c>
      <c r="Q311">
        <v>96.760287000000005</v>
      </c>
      <c r="R311">
        <v>17100.7</v>
      </c>
      <c r="S311">
        <v>1165.3188829999999</v>
      </c>
      <c r="T311">
        <v>1358.31284357053</v>
      </c>
      <c r="U311">
        <v>0.35827192289649001</v>
      </c>
      <c r="V311">
        <v>0.14879671953277701</v>
      </c>
      <c r="W311">
        <v>0</v>
      </c>
      <c r="X311">
        <v>14670.9</v>
      </c>
      <c r="Y311">
        <v>81.27</v>
      </c>
      <c r="Z311">
        <v>76928.684631475306</v>
      </c>
      <c r="AA311">
        <v>13.176470588235301</v>
      </c>
      <c r="AB311">
        <v>14.338856687584601</v>
      </c>
      <c r="AC311">
        <v>3.5</v>
      </c>
      <c r="AD311">
        <v>332.94825228571398</v>
      </c>
      <c r="AE311">
        <v>0.1837</v>
      </c>
      <c r="AF311">
        <v>0.102147603812166</v>
      </c>
      <c r="AG311">
        <v>0.222085604721384</v>
      </c>
      <c r="AH311">
        <v>0.32886335754065499</v>
      </c>
      <c r="AI311">
        <v>167.92656744411499</v>
      </c>
      <c r="AJ311">
        <v>10.0043049650464</v>
      </c>
      <c r="AK311">
        <v>1.79871617063898</v>
      </c>
      <c r="AL311">
        <v>5.7419243387433099</v>
      </c>
      <c r="AM311">
        <v>1.5</v>
      </c>
      <c r="AN311" s="129">
        <v>0.89434344455110504</v>
      </c>
      <c r="AO311">
        <v>14</v>
      </c>
      <c r="AP311">
        <v>4.7091412742382301E-2</v>
      </c>
      <c r="AQ311">
        <v>47.57</v>
      </c>
      <c r="AR311">
        <v>6.0197203083916397</v>
      </c>
      <c r="AS311">
        <v>-99806.46</v>
      </c>
      <c r="AT311">
        <v>0.39401232289136401</v>
      </c>
      <c r="AU311">
        <v>19927730.199999999</v>
      </c>
    </row>
    <row r="312" spans="1:47" ht="15" x14ac:dyDescent="0.25">
      <c r="A312" t="s">
        <v>1813</v>
      </c>
      <c r="B312" t="s">
        <v>226</v>
      </c>
      <c r="C312" t="s">
        <v>227</v>
      </c>
      <c r="D312" t="s">
        <v>945</v>
      </c>
      <c r="E312">
        <v>64.846000000000004</v>
      </c>
      <c r="F312" t="s">
        <v>1259</v>
      </c>
      <c r="G312" s="129">
        <v>-3279519</v>
      </c>
      <c r="H312">
        <v>2.2559177958881599E-2</v>
      </c>
      <c r="I312">
        <v>-2838295</v>
      </c>
      <c r="J312">
        <v>5.5178225983161496E-3</v>
      </c>
      <c r="K312">
        <v>0.84642787395488295</v>
      </c>
      <c r="L312" s="130">
        <v>109097.6433</v>
      </c>
      <c r="M312" s="129">
        <v>30150.5</v>
      </c>
      <c r="N312">
        <v>196</v>
      </c>
      <c r="O312">
        <v>1263.496848</v>
      </c>
      <c r="P312">
        <v>434.313401</v>
      </c>
      <c r="Q312">
        <v>-459.428494</v>
      </c>
      <c r="R312">
        <v>22066.9</v>
      </c>
      <c r="S312">
        <v>2939.7209809999999</v>
      </c>
      <c r="T312">
        <v>4706.8399635551305</v>
      </c>
      <c r="U312">
        <v>0.99549797613938895</v>
      </c>
      <c r="V312">
        <v>0.31428961693014501</v>
      </c>
      <c r="W312">
        <v>1.05920208758751E-2</v>
      </c>
      <c r="X312">
        <v>13782.2</v>
      </c>
      <c r="Y312">
        <v>264.19</v>
      </c>
      <c r="Z312">
        <v>59470.842764676898</v>
      </c>
      <c r="AA312">
        <v>15.266666666666699</v>
      </c>
      <c r="AB312">
        <v>11.1272984632272</v>
      </c>
      <c r="AC312">
        <v>31.27</v>
      </c>
      <c r="AD312">
        <v>94.010904413175595</v>
      </c>
      <c r="AE312">
        <v>0.43259999999999998</v>
      </c>
      <c r="AF312">
        <v>0.11066423281986899</v>
      </c>
      <c r="AG312">
        <v>0.248603787276063</v>
      </c>
      <c r="AH312">
        <v>0.36241597847944601</v>
      </c>
      <c r="AI312">
        <v>325.58872293873702</v>
      </c>
      <c r="AJ312">
        <v>6.1791246630587002</v>
      </c>
      <c r="AK312">
        <v>1.08766592139081</v>
      </c>
      <c r="AL312">
        <v>2.7998003322398</v>
      </c>
      <c r="AM312">
        <v>3</v>
      </c>
      <c r="AN312" s="129">
        <v>1.1293821274414699</v>
      </c>
      <c r="AO312">
        <v>19</v>
      </c>
      <c r="AP312">
        <v>0.16522923286427599</v>
      </c>
      <c r="AQ312">
        <v>103.89</v>
      </c>
      <c r="AR312">
        <v>4.21853854905343</v>
      </c>
      <c r="AS312">
        <v>-308006.94</v>
      </c>
      <c r="AT312">
        <v>0.67807455635531999</v>
      </c>
      <c r="AU312">
        <v>64870632.409999996</v>
      </c>
    </row>
    <row r="313" spans="1:47" ht="15" x14ac:dyDescent="0.25">
      <c r="A313" t="s">
        <v>1814</v>
      </c>
      <c r="B313" t="s">
        <v>228</v>
      </c>
      <c r="C313" t="s">
        <v>108</v>
      </c>
      <c r="D313" t="s">
        <v>945</v>
      </c>
      <c r="E313">
        <v>61.43</v>
      </c>
      <c r="F313" t="s">
        <v>1133</v>
      </c>
      <c r="G313" s="129">
        <v>6836526</v>
      </c>
      <c r="H313">
        <v>0.42459084440182498</v>
      </c>
      <c r="I313">
        <v>6836525</v>
      </c>
      <c r="J313">
        <v>1.98839835393155E-3</v>
      </c>
      <c r="K313">
        <v>0.66818420447331295</v>
      </c>
      <c r="L313" s="130">
        <v>87143.6397</v>
      </c>
      <c r="M313" s="129">
        <v>32022.5</v>
      </c>
      <c r="N313">
        <v>43</v>
      </c>
      <c r="O313">
        <v>603.13659399999995</v>
      </c>
      <c r="P313">
        <v>426.36459600000001</v>
      </c>
      <c r="Q313">
        <v>-116.394266</v>
      </c>
      <c r="R313">
        <v>20337.8</v>
      </c>
      <c r="S313">
        <v>2886.527763</v>
      </c>
      <c r="T313">
        <v>4262.0070609849399</v>
      </c>
      <c r="U313">
        <v>0.99996040710175604</v>
      </c>
      <c r="V313">
        <v>0.207709002728203</v>
      </c>
      <c r="W313">
        <v>1.1751127231406399E-2</v>
      </c>
      <c r="X313">
        <v>13774.2</v>
      </c>
      <c r="Y313">
        <v>184.65</v>
      </c>
      <c r="Z313">
        <v>77133.494503113994</v>
      </c>
      <c r="AA313">
        <v>13.7864583333333</v>
      </c>
      <c r="AB313">
        <v>15.632427636068201</v>
      </c>
      <c r="AC313">
        <v>47</v>
      </c>
      <c r="AD313">
        <v>61.415484319148902</v>
      </c>
      <c r="AE313">
        <v>0.46700000000000003</v>
      </c>
      <c r="AF313">
        <v>0.10979600110857</v>
      </c>
      <c r="AG313">
        <v>0.143629715339816</v>
      </c>
      <c r="AH313">
        <v>0.26124700515680999</v>
      </c>
      <c r="AI313">
        <v>185.17057305019199</v>
      </c>
      <c r="AJ313">
        <v>13.578262787651999</v>
      </c>
      <c r="AK313">
        <v>2.4385932273152502</v>
      </c>
      <c r="AL313">
        <v>3.1681910383536001</v>
      </c>
      <c r="AM313">
        <v>1.5</v>
      </c>
      <c r="AN313" s="129">
        <v>0.79711097361984196</v>
      </c>
      <c r="AO313">
        <v>5</v>
      </c>
      <c r="AP313">
        <v>0.124737945492662</v>
      </c>
      <c r="AQ313">
        <v>145.6</v>
      </c>
      <c r="AR313">
        <v>4.9201028250763299</v>
      </c>
      <c r="AS313">
        <v>-681414.57</v>
      </c>
      <c r="AT313">
        <v>0.64241543898152398</v>
      </c>
      <c r="AU313">
        <v>58705741.68</v>
      </c>
    </row>
    <row r="314" spans="1:47" ht="15" x14ac:dyDescent="0.25">
      <c r="A314" t="s">
        <v>1815</v>
      </c>
      <c r="B314" t="s">
        <v>402</v>
      </c>
      <c r="C314" t="s">
        <v>101</v>
      </c>
      <c r="D314" t="s">
        <v>949</v>
      </c>
      <c r="E314">
        <v>81.412999999999997</v>
      </c>
      <c r="F314" t="s">
        <v>1260</v>
      </c>
      <c r="G314" s="129">
        <v>1387575</v>
      </c>
      <c r="H314">
        <v>0.29760519584711498</v>
      </c>
      <c r="I314">
        <v>1387576</v>
      </c>
      <c r="J314">
        <v>0</v>
      </c>
      <c r="K314">
        <v>0.67010511895773195</v>
      </c>
      <c r="L314" s="130">
        <v>245269.1373</v>
      </c>
      <c r="M314" s="129">
        <v>40714</v>
      </c>
      <c r="N314">
        <v>67</v>
      </c>
      <c r="O314">
        <v>22.599646</v>
      </c>
      <c r="P314">
        <v>25.531034999999999</v>
      </c>
      <c r="Q314">
        <v>-61.249147000000001</v>
      </c>
      <c r="R314">
        <v>15391.7</v>
      </c>
      <c r="S314">
        <v>735.33490700000004</v>
      </c>
      <c r="T314">
        <v>970.61237186079495</v>
      </c>
      <c r="U314">
        <v>0.99960305298004803</v>
      </c>
      <c r="V314">
        <v>0.14610475713483301</v>
      </c>
      <c r="W314">
        <v>0</v>
      </c>
      <c r="X314">
        <v>11660.7</v>
      </c>
      <c r="Y314">
        <v>62</v>
      </c>
      <c r="Z314">
        <v>42865.032258064501</v>
      </c>
      <c r="AA314">
        <v>10.25</v>
      </c>
      <c r="AB314">
        <v>11.860240435483901</v>
      </c>
      <c r="AC314">
        <v>7</v>
      </c>
      <c r="AD314">
        <v>105.04784385714299</v>
      </c>
      <c r="AE314">
        <v>0.32919999999999999</v>
      </c>
      <c r="AF314">
        <v>0.114977524107858</v>
      </c>
      <c r="AG314">
        <v>0.227694957619345</v>
      </c>
      <c r="AH314">
        <v>0.34857747477026702</v>
      </c>
      <c r="AI314">
        <v>244.566113056836</v>
      </c>
      <c r="AJ314">
        <v>6.4815598483079198</v>
      </c>
      <c r="AK314">
        <v>1.2602264816112301</v>
      </c>
      <c r="AL314">
        <v>3.0113963122365699</v>
      </c>
      <c r="AM314">
        <v>4</v>
      </c>
      <c r="AN314" s="129">
        <v>1.25324418686634</v>
      </c>
      <c r="AO314">
        <v>101</v>
      </c>
      <c r="AP314">
        <v>0</v>
      </c>
      <c r="AQ314">
        <v>3.27</v>
      </c>
      <c r="AR314">
        <v>3.97176314500327</v>
      </c>
      <c r="AS314">
        <v>-155343.84</v>
      </c>
      <c r="AT314">
        <v>0.61300110578200995</v>
      </c>
      <c r="AU314">
        <v>11318023.84</v>
      </c>
    </row>
    <row r="315" spans="1:47" ht="15" x14ac:dyDescent="0.25">
      <c r="A315" t="s">
        <v>1816</v>
      </c>
      <c r="B315" t="s">
        <v>740</v>
      </c>
      <c r="C315" t="s">
        <v>191</v>
      </c>
      <c r="D315" t="s">
        <v>949</v>
      </c>
      <c r="E315">
        <v>100.79600000000001</v>
      </c>
      <c r="F315" t="s">
        <v>1261</v>
      </c>
      <c r="G315" s="129">
        <v>420541</v>
      </c>
      <c r="H315">
        <v>0.29929883425163401</v>
      </c>
      <c r="I315">
        <v>420541</v>
      </c>
      <c r="J315">
        <v>0</v>
      </c>
      <c r="K315">
        <v>0.71437276065135602</v>
      </c>
      <c r="L315" s="130">
        <v>232324.05660000001</v>
      </c>
      <c r="M315" s="129">
        <v>39434</v>
      </c>
      <c r="N315">
        <v>45</v>
      </c>
      <c r="O315">
        <v>21.841127</v>
      </c>
      <c r="P315">
        <v>4</v>
      </c>
      <c r="Q315">
        <v>53.611640999999999</v>
      </c>
      <c r="R315">
        <v>16147.4</v>
      </c>
      <c r="S315">
        <v>594.24642300000005</v>
      </c>
      <c r="T315">
        <v>799.34745016096099</v>
      </c>
      <c r="U315">
        <v>0.99918464801596296</v>
      </c>
      <c r="V315">
        <v>0.13889615958193199</v>
      </c>
      <c r="W315">
        <v>3.3656071329856399E-3</v>
      </c>
      <c r="X315">
        <v>12004.2</v>
      </c>
      <c r="Y315">
        <v>50.54</v>
      </c>
      <c r="Z315">
        <v>69337.319746735302</v>
      </c>
      <c r="AA315">
        <v>12.065573770491801</v>
      </c>
      <c r="AB315">
        <v>11.757942679066099</v>
      </c>
      <c r="AC315">
        <v>5.1100000000000003</v>
      </c>
      <c r="AD315">
        <v>116.290885127202</v>
      </c>
      <c r="AE315">
        <v>0.1837</v>
      </c>
      <c r="AF315">
        <v>0.120927359418264</v>
      </c>
      <c r="AG315">
        <v>0.16298335058761301</v>
      </c>
      <c r="AH315">
        <v>0.28391071000587698</v>
      </c>
      <c r="AI315">
        <v>221.95337640257</v>
      </c>
      <c r="AJ315">
        <v>8.8661293453125598</v>
      </c>
      <c r="AK315">
        <v>2.2922034193866301</v>
      </c>
      <c r="AL315">
        <v>3.1470685014594899</v>
      </c>
      <c r="AM315">
        <v>5</v>
      </c>
      <c r="AN315" s="129">
        <v>1.6638803608583199</v>
      </c>
      <c r="AO315">
        <v>78</v>
      </c>
      <c r="AP315">
        <v>1.58730158730159E-2</v>
      </c>
      <c r="AQ315">
        <v>3.97</v>
      </c>
      <c r="AR315">
        <v>3.6601111707429301</v>
      </c>
      <c r="AS315">
        <v>-118481.98</v>
      </c>
      <c r="AT315">
        <v>0.588420313750322</v>
      </c>
      <c r="AU315">
        <v>9595553.9600000009</v>
      </c>
    </row>
    <row r="316" spans="1:47" ht="15" x14ac:dyDescent="0.25">
      <c r="A316" t="s">
        <v>1817</v>
      </c>
      <c r="B316" t="s">
        <v>475</v>
      </c>
      <c r="C316" t="s">
        <v>203</v>
      </c>
      <c r="D316" t="s">
        <v>946</v>
      </c>
      <c r="E316">
        <v>88.635999999999996</v>
      </c>
      <c r="F316" t="s">
        <v>1262</v>
      </c>
      <c r="G316" s="129">
        <v>-672484</v>
      </c>
      <c r="H316">
        <v>2.3209231583817699E-2</v>
      </c>
      <c r="I316">
        <v>-672484</v>
      </c>
      <c r="J316">
        <v>8.6243150226218701E-3</v>
      </c>
      <c r="K316">
        <v>0.57596796496888703</v>
      </c>
      <c r="L316" s="130">
        <v>357453.43339999998</v>
      </c>
      <c r="M316" s="129">
        <v>40256</v>
      </c>
      <c r="N316">
        <v>44</v>
      </c>
      <c r="O316">
        <v>33.971404999999997</v>
      </c>
      <c r="P316">
        <v>34.952343999999997</v>
      </c>
      <c r="Q316">
        <v>84.388203000000004</v>
      </c>
      <c r="R316">
        <v>16979.3</v>
      </c>
      <c r="S316">
        <v>1028.4603810000001</v>
      </c>
      <c r="T316">
        <v>1226.2269816912101</v>
      </c>
      <c r="U316">
        <v>0.426883078931166</v>
      </c>
      <c r="V316">
        <v>0.17475511971131499</v>
      </c>
      <c r="W316">
        <v>1.9446543950048399E-3</v>
      </c>
      <c r="X316">
        <v>14240.9</v>
      </c>
      <c r="Y316">
        <v>77.680000000000007</v>
      </c>
      <c r="Z316">
        <v>68230.240087538594</v>
      </c>
      <c r="AA316">
        <v>14.9156626506024</v>
      </c>
      <c r="AB316">
        <v>13.239706243563299</v>
      </c>
      <c r="AC316">
        <v>14</v>
      </c>
      <c r="AD316">
        <v>73.461455785714307</v>
      </c>
      <c r="AE316">
        <v>0.45550000000000002</v>
      </c>
      <c r="AF316">
        <v>0.110961665240547</v>
      </c>
      <c r="AG316">
        <v>0.18899549831892001</v>
      </c>
      <c r="AH316">
        <v>0.30935076890511098</v>
      </c>
      <c r="AI316">
        <v>144.750349892185</v>
      </c>
      <c r="AJ316">
        <v>10.769383354604701</v>
      </c>
      <c r="AK316">
        <v>1.5824640961913099</v>
      </c>
      <c r="AL316">
        <v>6.4505091690736904</v>
      </c>
      <c r="AM316">
        <v>1.5</v>
      </c>
      <c r="AN316" s="129">
        <v>0.92107583371104096</v>
      </c>
      <c r="AO316">
        <v>75</v>
      </c>
      <c r="AP316">
        <v>3.1468531468531499E-2</v>
      </c>
      <c r="AQ316">
        <v>7.25</v>
      </c>
      <c r="AR316">
        <v>5.5981380435945898</v>
      </c>
      <c r="AS316">
        <v>-57433.65</v>
      </c>
      <c r="AT316">
        <v>0.50908891334121098</v>
      </c>
      <c r="AU316">
        <v>17462558.960000001</v>
      </c>
    </row>
    <row r="317" spans="1:47" ht="15" x14ac:dyDescent="0.25">
      <c r="A317" t="s">
        <v>1818</v>
      </c>
      <c r="B317" t="s">
        <v>229</v>
      </c>
      <c r="C317" t="s">
        <v>144</v>
      </c>
      <c r="D317" t="s">
        <v>948</v>
      </c>
      <c r="E317">
        <v>109.184</v>
      </c>
      <c r="F317" t="s">
        <v>1263</v>
      </c>
      <c r="G317" s="129">
        <v>-2954654</v>
      </c>
      <c r="H317">
        <v>0.396709056660834</v>
      </c>
      <c r="I317">
        <v>-2954654</v>
      </c>
      <c r="J317">
        <v>7.1304882400573403E-3</v>
      </c>
      <c r="K317">
        <v>0.72562758609589095</v>
      </c>
      <c r="L317" s="130">
        <v>344417.80869999999</v>
      </c>
      <c r="M317" s="129">
        <v>68762</v>
      </c>
      <c r="N317">
        <v>16</v>
      </c>
      <c r="O317">
        <v>5.7080029999999997</v>
      </c>
      <c r="P317">
        <v>82.32</v>
      </c>
      <c r="Q317">
        <v>-10.999999000000001</v>
      </c>
      <c r="R317">
        <v>19377.400000000001</v>
      </c>
      <c r="S317">
        <v>1497.312786</v>
      </c>
      <c r="T317">
        <v>1679.1107432522101</v>
      </c>
      <c r="U317">
        <v>0.12298243875411601</v>
      </c>
      <c r="V317">
        <v>8.8975078718121603E-2</v>
      </c>
      <c r="W317">
        <v>5.8221168492713299E-3</v>
      </c>
      <c r="X317">
        <v>17279.400000000001</v>
      </c>
      <c r="Y317">
        <v>112.2</v>
      </c>
      <c r="Z317">
        <v>84993.238146167598</v>
      </c>
      <c r="AA317">
        <v>16.363636363636399</v>
      </c>
      <c r="AB317">
        <v>13.345033743315501</v>
      </c>
      <c r="AC317">
        <v>10.119999999999999</v>
      </c>
      <c r="AD317">
        <v>147.95580889328099</v>
      </c>
      <c r="AE317">
        <v>0.1837</v>
      </c>
      <c r="AF317">
        <v>0.12979098515670401</v>
      </c>
      <c r="AG317">
        <v>0.106960358776828</v>
      </c>
      <c r="AH317">
        <v>0.238042935939828</v>
      </c>
      <c r="AI317">
        <v>218.08602922061701</v>
      </c>
      <c r="AJ317">
        <v>9.8411119209415006</v>
      </c>
      <c r="AK317">
        <v>2.0090446893671001</v>
      </c>
      <c r="AL317">
        <v>1.60542360424201</v>
      </c>
      <c r="AM317">
        <v>5.75</v>
      </c>
      <c r="AN317" s="129">
        <v>0.589005878154374</v>
      </c>
      <c r="AO317">
        <v>4</v>
      </c>
      <c r="AP317">
        <v>4.8593350383631703E-2</v>
      </c>
      <c r="AQ317">
        <v>93.25</v>
      </c>
      <c r="AR317">
        <v>12.1609839146361</v>
      </c>
      <c r="AS317">
        <v>-83970.12</v>
      </c>
      <c r="AT317">
        <v>0.11648646047604599</v>
      </c>
      <c r="AU317">
        <v>29014045.399999999</v>
      </c>
    </row>
    <row r="318" spans="1:47" ht="15" x14ac:dyDescent="0.25">
      <c r="A318" t="s">
        <v>1819</v>
      </c>
      <c r="B318" t="s">
        <v>230</v>
      </c>
      <c r="C318" t="s">
        <v>118</v>
      </c>
      <c r="D318" t="s">
        <v>946</v>
      </c>
      <c r="E318">
        <v>75.814999999999998</v>
      </c>
      <c r="F318" t="s">
        <v>1103</v>
      </c>
      <c r="G318" s="129">
        <v>582466</v>
      </c>
      <c r="H318">
        <v>0.63015253489440304</v>
      </c>
      <c r="I318">
        <v>582466</v>
      </c>
      <c r="J318">
        <v>0</v>
      </c>
      <c r="K318">
        <v>0.74579395466609499</v>
      </c>
      <c r="L318" s="130">
        <v>281012.64559999999</v>
      </c>
      <c r="M318" s="129">
        <v>37175.5</v>
      </c>
      <c r="N318">
        <v>143</v>
      </c>
      <c r="O318">
        <v>80.073802999999998</v>
      </c>
      <c r="P318">
        <v>130.147897</v>
      </c>
      <c r="Q318">
        <v>-91.060986999999997</v>
      </c>
      <c r="R318">
        <v>15494.7</v>
      </c>
      <c r="S318">
        <v>2034.1183820000001</v>
      </c>
      <c r="T318">
        <v>2517.9400215108199</v>
      </c>
      <c r="U318">
        <v>0.560395909150188</v>
      </c>
      <c r="V318">
        <v>0.16722957621844101</v>
      </c>
      <c r="W318">
        <v>7.9196895040890506E-3</v>
      </c>
      <c r="X318">
        <v>12517.4</v>
      </c>
      <c r="Y318">
        <v>131.65</v>
      </c>
      <c r="Z318">
        <v>62816.164071401399</v>
      </c>
      <c r="AA318">
        <v>15.849624060150401</v>
      </c>
      <c r="AB318">
        <v>15.4509561868591</v>
      </c>
      <c r="AC318">
        <v>20</v>
      </c>
      <c r="AD318">
        <v>101.7059191</v>
      </c>
      <c r="AE318">
        <v>0.245</v>
      </c>
      <c r="AF318">
        <v>0.12149688387382999</v>
      </c>
      <c r="AG318">
        <v>0.17944823792135101</v>
      </c>
      <c r="AH318">
        <v>0.30420350362798398</v>
      </c>
      <c r="AI318">
        <v>197.510136851022</v>
      </c>
      <c r="AJ318">
        <v>12.204097083077199</v>
      </c>
      <c r="AK318">
        <v>1.21041323280872</v>
      </c>
      <c r="AL318">
        <v>5.29737705938137</v>
      </c>
      <c r="AM318">
        <v>2.95</v>
      </c>
      <c r="AN318" s="129">
        <v>1.21995256658302</v>
      </c>
      <c r="AO318">
        <v>71</v>
      </c>
      <c r="AP318">
        <v>1.06796116504854E-2</v>
      </c>
      <c r="AQ318">
        <v>13.61</v>
      </c>
      <c r="AR318">
        <v>3.4145284711196999</v>
      </c>
      <c r="AS318">
        <v>116285.2</v>
      </c>
      <c r="AT318">
        <v>0.47143820123597502</v>
      </c>
      <c r="AU318">
        <v>31518144.800000001</v>
      </c>
    </row>
    <row r="319" spans="1:47" ht="15" x14ac:dyDescent="0.25">
      <c r="A319" t="s">
        <v>1820</v>
      </c>
      <c r="B319" t="s">
        <v>231</v>
      </c>
      <c r="C319" t="s">
        <v>232</v>
      </c>
      <c r="D319" t="s">
        <v>945</v>
      </c>
      <c r="E319">
        <v>63.305999999999997</v>
      </c>
      <c r="F319" t="s">
        <v>1264</v>
      </c>
      <c r="G319" s="129">
        <v>-1867021</v>
      </c>
      <c r="H319">
        <v>0.37980850241897302</v>
      </c>
      <c r="I319">
        <v>-1716825</v>
      </c>
      <c r="J319">
        <v>3.3766533791842099E-3</v>
      </c>
      <c r="K319">
        <v>0.83480878230241296</v>
      </c>
      <c r="L319" s="130">
        <v>86779.410499999998</v>
      </c>
      <c r="M319" s="129">
        <v>33276.5</v>
      </c>
      <c r="N319">
        <v>100</v>
      </c>
      <c r="O319">
        <v>721.78755799999999</v>
      </c>
      <c r="P319">
        <v>91.340547999999998</v>
      </c>
      <c r="Q319">
        <v>-547.950334</v>
      </c>
      <c r="R319">
        <v>18046.5</v>
      </c>
      <c r="S319">
        <v>3979.9946690000002</v>
      </c>
      <c r="T319">
        <v>5740.7883264694301</v>
      </c>
      <c r="U319">
        <v>0.99861312779059896</v>
      </c>
      <c r="V319">
        <v>0.220138703155635</v>
      </c>
      <c r="W319">
        <v>3.50962565573225E-2</v>
      </c>
      <c r="X319">
        <v>12511.3</v>
      </c>
      <c r="Y319">
        <v>311.39999999999998</v>
      </c>
      <c r="Z319">
        <v>66458.5976236352</v>
      </c>
      <c r="AA319">
        <v>9.9006410256410309</v>
      </c>
      <c r="AB319">
        <v>12.7809719621066</v>
      </c>
      <c r="AC319">
        <v>56</v>
      </c>
      <c r="AD319">
        <v>71.071333374999995</v>
      </c>
      <c r="AE319">
        <v>0.35599999999999998</v>
      </c>
      <c r="AF319">
        <v>0.114049028133347</v>
      </c>
      <c r="AG319">
        <v>0.17148259906340799</v>
      </c>
      <c r="AH319">
        <v>0.28792013431204799</v>
      </c>
      <c r="AI319">
        <v>213.60330118572799</v>
      </c>
      <c r="AJ319">
        <v>9.8084194250358792</v>
      </c>
      <c r="AK319">
        <v>1.3950386877455501</v>
      </c>
      <c r="AL319">
        <v>2.6923165125744002</v>
      </c>
      <c r="AM319">
        <v>0</v>
      </c>
      <c r="AN319" s="129">
        <v>1.2306288516516</v>
      </c>
      <c r="AO319">
        <v>9</v>
      </c>
      <c r="AP319">
        <v>6.0362173038229397E-2</v>
      </c>
      <c r="AQ319">
        <v>157</v>
      </c>
      <c r="AR319">
        <v>4.2940194596102996</v>
      </c>
      <c r="AS319">
        <v>445456.12</v>
      </c>
      <c r="AT319">
        <v>0.65092493664789297</v>
      </c>
      <c r="AU319">
        <v>71824933.120000005</v>
      </c>
    </row>
    <row r="320" spans="1:47" ht="15" x14ac:dyDescent="0.25">
      <c r="A320" t="s">
        <v>1821</v>
      </c>
      <c r="B320" t="s">
        <v>606</v>
      </c>
      <c r="C320" t="s">
        <v>138</v>
      </c>
      <c r="D320" t="s">
        <v>948</v>
      </c>
      <c r="E320">
        <v>111.474</v>
      </c>
      <c r="F320" t="s">
        <v>1265</v>
      </c>
      <c r="G320" s="129">
        <v>-2998816</v>
      </c>
      <c r="H320">
        <v>0.43597737515968199</v>
      </c>
      <c r="I320">
        <v>-2876393</v>
      </c>
      <c r="J320">
        <v>3.0083026283539101E-2</v>
      </c>
      <c r="K320">
        <v>0.663580353714744</v>
      </c>
      <c r="L320" s="130">
        <v>234970.95929999999</v>
      </c>
      <c r="M320" s="129">
        <v>52541.5</v>
      </c>
      <c r="N320">
        <v>23</v>
      </c>
      <c r="O320">
        <v>0.23790700000000001</v>
      </c>
      <c r="P320">
        <v>0</v>
      </c>
      <c r="Q320">
        <v>58.354123000000001</v>
      </c>
      <c r="R320">
        <v>12258.8</v>
      </c>
      <c r="S320">
        <v>954.23868200000004</v>
      </c>
      <c r="T320">
        <v>1057.9642468027901</v>
      </c>
      <c r="U320">
        <v>5.2506030142257402E-2</v>
      </c>
      <c r="V320">
        <v>0.1073840349725</v>
      </c>
      <c r="W320">
        <v>2.0959116809310002E-3</v>
      </c>
      <c r="X320">
        <v>11056.9</v>
      </c>
      <c r="Y320">
        <v>64.7</v>
      </c>
      <c r="Z320">
        <v>69908.796754250405</v>
      </c>
      <c r="AA320">
        <v>15.382352941176499</v>
      </c>
      <c r="AB320">
        <v>14.748665873261199</v>
      </c>
      <c r="AC320">
        <v>6.37</v>
      </c>
      <c r="AD320">
        <v>149.801990894819</v>
      </c>
      <c r="AE320">
        <v>0.1837</v>
      </c>
      <c r="AF320">
        <v>0.123080892735183</v>
      </c>
      <c r="AG320">
        <v>0.16020464161190501</v>
      </c>
      <c r="AH320">
        <v>0.28561086052302098</v>
      </c>
      <c r="AI320">
        <v>159.584811297767</v>
      </c>
      <c r="AJ320">
        <v>5.6977544949501597</v>
      </c>
      <c r="AK320">
        <v>1.35565345871475</v>
      </c>
      <c r="AL320">
        <v>3.6784293613164998</v>
      </c>
      <c r="AM320">
        <v>1.8</v>
      </c>
      <c r="AN320" s="129">
        <v>1.35078416933609</v>
      </c>
      <c r="AO320">
        <v>53</v>
      </c>
      <c r="AP320">
        <v>0</v>
      </c>
      <c r="AQ320">
        <v>11.51</v>
      </c>
      <c r="AR320">
        <v>3.38132895792732</v>
      </c>
      <c r="AS320">
        <v>-23186.87</v>
      </c>
      <c r="AT320">
        <v>0.81256167078938202</v>
      </c>
      <c r="AU320">
        <v>11697796.93</v>
      </c>
    </row>
    <row r="321" spans="1:47" ht="15" x14ac:dyDescent="0.25">
      <c r="A321" t="s">
        <v>1822</v>
      </c>
      <c r="B321" t="s">
        <v>711</v>
      </c>
      <c r="C321" t="s">
        <v>99</v>
      </c>
      <c r="D321" t="s">
        <v>946</v>
      </c>
      <c r="E321">
        <v>85.302999999999997</v>
      </c>
      <c r="F321" t="s">
        <v>1266</v>
      </c>
      <c r="G321" s="129">
        <v>-912065</v>
      </c>
      <c r="H321">
        <v>0.21560570698623899</v>
      </c>
      <c r="I321">
        <v>-912065</v>
      </c>
      <c r="J321">
        <v>4.5368807947723599E-4</v>
      </c>
      <c r="K321">
        <v>0.697638596464632</v>
      </c>
      <c r="L321" s="130">
        <v>298587.30499999999</v>
      </c>
      <c r="M321" s="129">
        <v>40666</v>
      </c>
      <c r="N321">
        <v>199</v>
      </c>
      <c r="O321">
        <v>51.971684000000003</v>
      </c>
      <c r="P321">
        <v>63.25</v>
      </c>
      <c r="Q321">
        <v>96.157072999999997</v>
      </c>
      <c r="R321">
        <v>16920.099999999999</v>
      </c>
      <c r="S321">
        <v>1787.056834</v>
      </c>
      <c r="T321">
        <v>2345.2387118576398</v>
      </c>
      <c r="U321">
        <v>1</v>
      </c>
      <c r="V321">
        <v>0.127505414301782</v>
      </c>
      <c r="W321">
        <v>8.3788264117401895E-3</v>
      </c>
      <c r="X321">
        <v>12893</v>
      </c>
      <c r="Y321">
        <v>124.1</v>
      </c>
      <c r="Z321">
        <v>63634.728444802597</v>
      </c>
      <c r="AA321">
        <v>15.2794117647059</v>
      </c>
      <c r="AB321">
        <v>14.4001356486704</v>
      </c>
      <c r="AC321">
        <v>11</v>
      </c>
      <c r="AD321">
        <v>162.45971218181799</v>
      </c>
      <c r="AE321">
        <v>0.1991</v>
      </c>
      <c r="AF321">
        <v>9.8057229584809905E-2</v>
      </c>
      <c r="AG321">
        <v>0.21531565439161199</v>
      </c>
      <c r="AH321">
        <v>0.33844686726631201</v>
      </c>
      <c r="AI321">
        <v>206.37284331607299</v>
      </c>
      <c r="AJ321">
        <v>15.298835385032501</v>
      </c>
      <c r="AK321">
        <v>1.13585376898048</v>
      </c>
      <c r="AL321">
        <v>3.3565601952277699</v>
      </c>
      <c r="AM321">
        <v>2</v>
      </c>
      <c r="AN321" s="129">
        <v>0.91374110459949898</v>
      </c>
      <c r="AO321">
        <v>91</v>
      </c>
      <c r="AP321">
        <v>2.5995125913891099E-2</v>
      </c>
      <c r="AQ321">
        <v>12.69</v>
      </c>
      <c r="AR321">
        <v>4.0328822531935904</v>
      </c>
      <c r="AS321">
        <v>-494488.94</v>
      </c>
      <c r="AT321">
        <v>0.63745096934679302</v>
      </c>
      <c r="AU321">
        <v>30237262.620000001</v>
      </c>
    </row>
    <row r="322" spans="1:47" ht="15" x14ac:dyDescent="0.25">
      <c r="A322" t="s">
        <v>1823</v>
      </c>
      <c r="B322" t="s">
        <v>233</v>
      </c>
      <c r="C322" t="s">
        <v>112</v>
      </c>
      <c r="D322" t="s">
        <v>946</v>
      </c>
      <c r="E322">
        <v>80.539000000000001</v>
      </c>
      <c r="F322" t="s">
        <v>1267</v>
      </c>
      <c r="G322" s="129">
        <v>-1086033</v>
      </c>
      <c r="H322">
        <v>0.257114465932061</v>
      </c>
      <c r="I322">
        <v>-1058034</v>
      </c>
      <c r="J322">
        <v>1.3607887245666099E-2</v>
      </c>
      <c r="K322">
        <v>0.74749110777023597</v>
      </c>
      <c r="L322" s="130">
        <v>189188.24239999999</v>
      </c>
      <c r="M322" s="129">
        <v>35938</v>
      </c>
      <c r="N322">
        <v>31</v>
      </c>
      <c r="O322">
        <v>34.741070999999998</v>
      </c>
      <c r="P322">
        <v>49.594647999999999</v>
      </c>
      <c r="Q322">
        <v>-34.802090999999997</v>
      </c>
      <c r="R322">
        <v>17302</v>
      </c>
      <c r="S322">
        <v>1261.5914290000001</v>
      </c>
      <c r="T322">
        <v>1657.5296659671999</v>
      </c>
      <c r="U322">
        <v>0.66345592381160701</v>
      </c>
      <c r="V322">
        <v>0.197671263665505</v>
      </c>
      <c r="W322">
        <v>7.9264964632222499E-4</v>
      </c>
      <c r="X322">
        <v>13169</v>
      </c>
      <c r="Y322">
        <v>92.43</v>
      </c>
      <c r="Z322">
        <v>73885.705074110097</v>
      </c>
      <c r="AA322">
        <v>11.757894736842101</v>
      </c>
      <c r="AB322">
        <v>13.649155349994601</v>
      </c>
      <c r="AC322">
        <v>15.2</v>
      </c>
      <c r="AD322">
        <v>82.999436118421102</v>
      </c>
      <c r="AE322">
        <v>0.37130000000000002</v>
      </c>
      <c r="AF322">
        <v>0.100379076053006</v>
      </c>
      <c r="AG322">
        <v>0.23527359361786501</v>
      </c>
      <c r="AH322">
        <v>0.33826890226100398</v>
      </c>
      <c r="AI322">
        <v>286.99624274318103</v>
      </c>
      <c r="AJ322">
        <v>4.46842743984622</v>
      </c>
      <c r="AK322">
        <v>0.89198949380233805</v>
      </c>
      <c r="AL322">
        <v>2.6441388453125301</v>
      </c>
      <c r="AM322">
        <v>2</v>
      </c>
      <c r="AN322" s="129">
        <v>1.12612721529102</v>
      </c>
      <c r="AO322">
        <v>26</v>
      </c>
      <c r="AP322">
        <v>5.6179775280898901E-3</v>
      </c>
      <c r="AQ322">
        <v>33.619999999999997</v>
      </c>
      <c r="AR322">
        <v>4.9903867043688797</v>
      </c>
      <c r="AS322">
        <v>-77975.53</v>
      </c>
      <c r="AT322">
        <v>0.346586057854393</v>
      </c>
      <c r="AU322">
        <v>21827994.84</v>
      </c>
    </row>
    <row r="323" spans="1:47" ht="15" x14ac:dyDescent="0.25">
      <c r="A323" t="s">
        <v>1824</v>
      </c>
      <c r="B323" t="s">
        <v>369</v>
      </c>
      <c r="C323" t="s">
        <v>370</v>
      </c>
      <c r="D323" t="s">
        <v>946</v>
      </c>
      <c r="E323">
        <v>94.504000000000005</v>
      </c>
      <c r="F323" t="s">
        <v>1268</v>
      </c>
      <c r="G323" s="129">
        <v>-4063528</v>
      </c>
      <c r="H323">
        <v>0.39809162902628498</v>
      </c>
      <c r="I323">
        <v>-4375766</v>
      </c>
      <c r="J323">
        <v>0</v>
      </c>
      <c r="K323">
        <v>0.94335007861030196</v>
      </c>
      <c r="L323" s="130">
        <v>205008.34409999999</v>
      </c>
      <c r="M323" s="129">
        <v>53974</v>
      </c>
      <c r="N323">
        <v>379</v>
      </c>
      <c r="O323">
        <v>128.54749200000001</v>
      </c>
      <c r="P323">
        <v>321.15864499999998</v>
      </c>
      <c r="Q323">
        <v>-145.75263200000001</v>
      </c>
      <c r="R323">
        <v>13608.3</v>
      </c>
      <c r="S323">
        <v>5339.791037</v>
      </c>
      <c r="T323">
        <v>6874.1831499385098</v>
      </c>
      <c r="U323">
        <v>0.25648052227329099</v>
      </c>
      <c r="V323">
        <v>0.19747152101899801</v>
      </c>
      <c r="W323">
        <v>3.7373639458393698E-2</v>
      </c>
      <c r="X323">
        <v>10570.7</v>
      </c>
      <c r="Y323">
        <v>303.68</v>
      </c>
      <c r="Z323">
        <v>81474.306309272899</v>
      </c>
      <c r="AA323">
        <v>14.4637223974763</v>
      </c>
      <c r="AB323">
        <v>17.583611159773401</v>
      </c>
      <c r="AC323">
        <v>30</v>
      </c>
      <c r="AD323">
        <v>177.99303456666701</v>
      </c>
      <c r="AE323">
        <v>0.29859999999999998</v>
      </c>
      <c r="AF323">
        <v>0.116095737202839</v>
      </c>
      <c r="AG323">
        <v>0.15228114923403999</v>
      </c>
      <c r="AH323">
        <v>0.27725158793078403</v>
      </c>
      <c r="AI323">
        <v>232.204404893082</v>
      </c>
      <c r="AJ323">
        <v>5.4430986198336502</v>
      </c>
      <c r="AK323">
        <v>0.92716842094226803</v>
      </c>
      <c r="AL323">
        <v>2.0589399422383501</v>
      </c>
      <c r="AM323">
        <v>7</v>
      </c>
      <c r="AN323" s="129">
        <v>1.2113127930004901</v>
      </c>
      <c r="AO323">
        <v>140</v>
      </c>
      <c r="AP323">
        <v>1.1018069634200101E-2</v>
      </c>
      <c r="AQ323">
        <v>15.61</v>
      </c>
      <c r="AR323">
        <v>4.5064251732149101</v>
      </c>
      <c r="AS323">
        <v>101228.18</v>
      </c>
      <c r="AT323">
        <v>0.39915627715435498</v>
      </c>
      <c r="AU323">
        <v>72665223.819999993</v>
      </c>
    </row>
    <row r="324" spans="1:47" ht="15" x14ac:dyDescent="0.25">
      <c r="A324" t="s">
        <v>1825</v>
      </c>
      <c r="B324" t="s">
        <v>759</v>
      </c>
      <c r="C324" t="s">
        <v>182</v>
      </c>
      <c r="D324" t="s">
        <v>948</v>
      </c>
      <c r="E324">
        <v>103.104</v>
      </c>
      <c r="F324" t="s">
        <v>1269</v>
      </c>
      <c r="G324" s="129">
        <v>1506263</v>
      </c>
      <c r="H324">
        <v>0.39551346151154898</v>
      </c>
      <c r="I324">
        <v>506263</v>
      </c>
      <c r="J324">
        <v>0</v>
      </c>
      <c r="K324">
        <v>0.77444101074885396</v>
      </c>
      <c r="L324" s="130">
        <v>271413.18239999999</v>
      </c>
      <c r="M324" s="129">
        <v>67860.5</v>
      </c>
      <c r="N324">
        <v>149</v>
      </c>
      <c r="O324">
        <v>90.790284999999997</v>
      </c>
      <c r="P324">
        <v>720.03077499999995</v>
      </c>
      <c r="Q324">
        <v>81.398432999999997</v>
      </c>
      <c r="R324">
        <v>15367.4</v>
      </c>
      <c r="S324">
        <v>9867.4146739999996</v>
      </c>
      <c r="T324">
        <v>11795.3955503</v>
      </c>
      <c r="U324">
        <v>0.17883038661074899</v>
      </c>
      <c r="V324">
        <v>9.3691242188896004E-2</v>
      </c>
      <c r="W324">
        <v>0.11923071937981899</v>
      </c>
      <c r="X324">
        <v>12855.6</v>
      </c>
      <c r="Y324">
        <v>561.08000000000004</v>
      </c>
      <c r="Z324">
        <v>95873.998146431899</v>
      </c>
      <c r="AA324">
        <v>17.2575757575758</v>
      </c>
      <c r="AB324">
        <v>17.5864665894347</v>
      </c>
      <c r="AC324">
        <v>67.66</v>
      </c>
      <c r="AD324">
        <v>145.838230475909</v>
      </c>
      <c r="AE324" t="s">
        <v>943</v>
      </c>
      <c r="AF324">
        <v>0.113805712018059</v>
      </c>
      <c r="AG324">
        <v>0.15272856568693199</v>
      </c>
      <c r="AH324">
        <v>0.274968221394356</v>
      </c>
      <c r="AI324">
        <v>160.27146443607501</v>
      </c>
      <c r="AJ324">
        <v>8.6808204354822909</v>
      </c>
      <c r="AK324">
        <v>1.7982016737645199</v>
      </c>
      <c r="AL324">
        <v>2.94980223400455</v>
      </c>
      <c r="AM324">
        <v>0.43</v>
      </c>
      <c r="AN324" s="129">
        <v>0.777165360123515</v>
      </c>
      <c r="AO324">
        <v>25</v>
      </c>
      <c r="AP324">
        <v>3.5435764126419501E-2</v>
      </c>
      <c r="AQ324">
        <v>288.08</v>
      </c>
      <c r="AR324">
        <v>5.43614031135741</v>
      </c>
      <c r="AS324">
        <v>363476.26</v>
      </c>
      <c r="AT324">
        <v>0.38205324315711198</v>
      </c>
      <c r="AU324">
        <v>151636729.46000001</v>
      </c>
    </row>
    <row r="325" spans="1:47" ht="15" x14ac:dyDescent="0.25">
      <c r="A325" t="s">
        <v>1826</v>
      </c>
      <c r="B325" t="s">
        <v>234</v>
      </c>
      <c r="C325" t="s">
        <v>99</v>
      </c>
      <c r="D325" t="s">
        <v>947</v>
      </c>
      <c r="E325">
        <v>73.731999999999999</v>
      </c>
      <c r="F325" t="s">
        <v>1270</v>
      </c>
      <c r="G325" s="129">
        <v>4548386</v>
      </c>
      <c r="H325">
        <v>0.40784562668961399</v>
      </c>
      <c r="I325">
        <v>4548386</v>
      </c>
      <c r="J325">
        <v>0</v>
      </c>
      <c r="K325">
        <v>0.69514605452362899</v>
      </c>
      <c r="L325" s="130">
        <v>133226.13690000001</v>
      </c>
      <c r="M325" s="129">
        <v>34628</v>
      </c>
      <c r="N325">
        <v>0</v>
      </c>
      <c r="O325">
        <v>179.84266500000001</v>
      </c>
      <c r="P325">
        <v>198.23102</v>
      </c>
      <c r="Q325">
        <v>13.394465</v>
      </c>
      <c r="R325">
        <v>14009.7</v>
      </c>
      <c r="S325">
        <v>4059.0120299999999</v>
      </c>
      <c r="T325">
        <v>5515.2396985322302</v>
      </c>
      <c r="U325">
        <v>1</v>
      </c>
      <c r="V325">
        <v>0.16266379678603701</v>
      </c>
      <c r="W325">
        <v>5.3314580839022498E-2</v>
      </c>
      <c r="X325">
        <v>10310.6</v>
      </c>
      <c r="Y325">
        <v>260.3</v>
      </c>
      <c r="Z325">
        <v>75001.586630810605</v>
      </c>
      <c r="AA325">
        <v>15.981751824817501</v>
      </c>
      <c r="AB325">
        <v>15.593592124471799</v>
      </c>
      <c r="AC325">
        <v>29</v>
      </c>
      <c r="AD325">
        <v>139.965932068966</v>
      </c>
      <c r="AE325">
        <v>0.245</v>
      </c>
      <c r="AF325">
        <v>9.6316358950519307E-2</v>
      </c>
      <c r="AG325">
        <v>0.19744286845044201</v>
      </c>
      <c r="AH325">
        <v>0.29586707008333202</v>
      </c>
      <c r="AI325">
        <v>161.50358637887601</v>
      </c>
      <c r="AJ325">
        <v>10.3581805215508</v>
      </c>
      <c r="AK325">
        <v>1.62545564377732</v>
      </c>
      <c r="AL325">
        <v>3.3697427484001898</v>
      </c>
      <c r="AM325">
        <v>4.5999999999999996</v>
      </c>
      <c r="AN325" s="129">
        <v>1.31703557972241</v>
      </c>
      <c r="AO325">
        <v>13</v>
      </c>
      <c r="AP325">
        <v>3.0651340996168602E-2</v>
      </c>
      <c r="AQ325">
        <v>171.77</v>
      </c>
      <c r="AR325">
        <v>3.3132438432034599</v>
      </c>
      <c r="AS325">
        <v>-325121.11</v>
      </c>
      <c r="AT325">
        <v>0.61690436089252498</v>
      </c>
      <c r="AU325">
        <v>56865491.18</v>
      </c>
    </row>
    <row r="326" spans="1:47" ht="15" x14ac:dyDescent="0.25">
      <c r="A326" t="s">
        <v>1827</v>
      </c>
      <c r="B326" t="s">
        <v>734</v>
      </c>
      <c r="C326" t="s">
        <v>191</v>
      </c>
      <c r="D326" t="s">
        <v>945</v>
      </c>
      <c r="E326">
        <v>85.346000000000004</v>
      </c>
      <c r="F326" t="s">
        <v>1271</v>
      </c>
      <c r="G326" s="129">
        <v>-1082829</v>
      </c>
      <c r="H326">
        <v>0.48132021403673397</v>
      </c>
      <c r="I326">
        <v>-1002095</v>
      </c>
      <c r="J326">
        <v>2.4344734298274301E-2</v>
      </c>
      <c r="K326">
        <v>0.74766527165880103</v>
      </c>
      <c r="L326" s="130">
        <v>355187.79300000001</v>
      </c>
      <c r="M326" s="129">
        <v>40531</v>
      </c>
      <c r="N326">
        <v>33</v>
      </c>
      <c r="O326">
        <v>26.329916000000001</v>
      </c>
      <c r="P326">
        <v>36.737143000000003</v>
      </c>
      <c r="Q326">
        <v>-15.445237000000001</v>
      </c>
      <c r="R326">
        <v>20081.3</v>
      </c>
      <c r="S326">
        <v>578.75089500000001</v>
      </c>
      <c r="T326">
        <v>699.21695853913502</v>
      </c>
      <c r="U326">
        <v>0.41249060703396401</v>
      </c>
      <c r="V326">
        <v>0.14899708448831001</v>
      </c>
      <c r="W326">
        <v>0</v>
      </c>
      <c r="X326">
        <v>16621.599999999999</v>
      </c>
      <c r="Y326">
        <v>45.39</v>
      </c>
      <c r="Z326">
        <v>64142.444150693998</v>
      </c>
      <c r="AA326">
        <v>13.2</v>
      </c>
      <c r="AB326">
        <v>12.7506255783212</v>
      </c>
      <c r="AC326">
        <v>4.6100000000000003</v>
      </c>
      <c r="AD326">
        <v>125.542493492408</v>
      </c>
      <c r="AE326">
        <v>0.5665</v>
      </c>
      <c r="AF326">
        <v>0.111260510270969</v>
      </c>
      <c r="AG326">
        <v>0.183826274390193</v>
      </c>
      <c r="AH326">
        <v>0.30678514981249699</v>
      </c>
      <c r="AI326">
        <v>173.931480486091</v>
      </c>
      <c r="AJ326">
        <v>18.683931831954101</v>
      </c>
      <c r="AK326">
        <v>1.33779362824474</v>
      </c>
      <c r="AL326">
        <v>6.54430595154128</v>
      </c>
      <c r="AM326">
        <v>2</v>
      </c>
      <c r="AN326" s="129">
        <v>1.60933749945477</v>
      </c>
      <c r="AO326">
        <v>49</v>
      </c>
      <c r="AP326">
        <v>0</v>
      </c>
      <c r="AQ326">
        <v>8.27</v>
      </c>
      <c r="AR326">
        <v>5.2474280904420496</v>
      </c>
      <c r="AS326">
        <v>-35418.720000000001</v>
      </c>
      <c r="AT326">
        <v>0.44115122563511</v>
      </c>
      <c r="AU326">
        <v>11622084.800000001</v>
      </c>
    </row>
    <row r="327" spans="1:47" ht="15" x14ac:dyDescent="0.25">
      <c r="A327" t="s">
        <v>1828</v>
      </c>
      <c r="B327" t="s">
        <v>235</v>
      </c>
      <c r="C327" t="s">
        <v>236</v>
      </c>
      <c r="D327" t="s">
        <v>945</v>
      </c>
      <c r="E327">
        <v>88.116</v>
      </c>
      <c r="F327" t="s">
        <v>1272</v>
      </c>
      <c r="G327" s="129">
        <v>-624102</v>
      </c>
      <c r="H327">
        <v>0.35599965969914399</v>
      </c>
      <c r="I327">
        <v>-624102</v>
      </c>
      <c r="J327">
        <v>0</v>
      </c>
      <c r="K327">
        <v>0.83870940539914995</v>
      </c>
      <c r="L327" s="130">
        <v>224842.845</v>
      </c>
      <c r="M327" s="129">
        <v>44143</v>
      </c>
      <c r="N327">
        <v>46</v>
      </c>
      <c r="O327">
        <v>103.230569</v>
      </c>
      <c r="P327">
        <v>246.788735</v>
      </c>
      <c r="Q327">
        <v>78.571535999999995</v>
      </c>
      <c r="R327">
        <v>18376.099999999999</v>
      </c>
      <c r="S327">
        <v>2053.353885</v>
      </c>
      <c r="T327">
        <v>2584.0715680542899</v>
      </c>
      <c r="U327">
        <v>0.44939605624775197</v>
      </c>
      <c r="V327">
        <v>0.15341871671575</v>
      </c>
      <c r="W327">
        <v>9.6714984908702201E-3</v>
      </c>
      <c r="X327">
        <v>14602</v>
      </c>
      <c r="Y327">
        <v>164.17</v>
      </c>
      <c r="Z327">
        <v>82425.223305110601</v>
      </c>
      <c r="AA327">
        <v>15.691891891891901</v>
      </c>
      <c r="AB327">
        <v>12.50748544192</v>
      </c>
      <c r="AC327">
        <v>21</v>
      </c>
      <c r="AD327">
        <v>97.778756428571398</v>
      </c>
      <c r="AE327">
        <v>0.245</v>
      </c>
      <c r="AF327">
        <v>0.11755662652099701</v>
      </c>
      <c r="AG327">
        <v>0.122146163783744</v>
      </c>
      <c r="AH327">
        <v>0.25057774322102</v>
      </c>
      <c r="AI327">
        <v>200.15497718261099</v>
      </c>
      <c r="AJ327">
        <v>9.2954667886488505</v>
      </c>
      <c r="AK327">
        <v>2.24307156639229</v>
      </c>
      <c r="AL327">
        <v>3.47622688198468</v>
      </c>
      <c r="AM327">
        <v>2.65</v>
      </c>
      <c r="AN327" s="129">
        <v>0.91257961358648199</v>
      </c>
      <c r="AO327">
        <v>9</v>
      </c>
      <c r="AP327">
        <v>9.5014111006585106E-2</v>
      </c>
      <c r="AQ327">
        <v>105.33</v>
      </c>
      <c r="AR327">
        <v>4.07645382982414</v>
      </c>
      <c r="AS327">
        <v>-63179.809999999903</v>
      </c>
      <c r="AT327">
        <v>0.48057689989684599</v>
      </c>
      <c r="AU327">
        <v>37732721.740000002</v>
      </c>
    </row>
    <row r="328" spans="1:47" ht="15" x14ac:dyDescent="0.25">
      <c r="A328" t="s">
        <v>1829</v>
      </c>
      <c r="B328" t="s">
        <v>237</v>
      </c>
      <c r="C328" t="s">
        <v>108</v>
      </c>
      <c r="D328" t="s">
        <v>948</v>
      </c>
      <c r="E328">
        <v>95.986000000000004</v>
      </c>
      <c r="F328" t="s">
        <v>1273</v>
      </c>
      <c r="G328" s="129">
        <v>-4215670</v>
      </c>
      <c r="H328">
        <v>0.29094081218736101</v>
      </c>
      <c r="I328">
        <v>-3462051</v>
      </c>
      <c r="J328">
        <v>0</v>
      </c>
      <c r="K328">
        <v>0.73357889953759303</v>
      </c>
      <c r="L328" s="130">
        <v>398064.2573</v>
      </c>
      <c r="M328" s="129">
        <v>49176</v>
      </c>
      <c r="N328">
        <v>67</v>
      </c>
      <c r="O328">
        <v>58.102984999999997</v>
      </c>
      <c r="P328">
        <v>447.16022400000003</v>
      </c>
      <c r="Q328">
        <v>-14.047879</v>
      </c>
      <c r="R328">
        <v>19153.599999999999</v>
      </c>
      <c r="S328">
        <v>3959.7835960000002</v>
      </c>
      <c r="T328">
        <v>5148.7809833536703</v>
      </c>
      <c r="U328">
        <v>0.36249875635880602</v>
      </c>
      <c r="V328">
        <v>0.17134154217047801</v>
      </c>
      <c r="W328">
        <v>4.2599587303305701E-2</v>
      </c>
      <c r="X328">
        <v>14730.5</v>
      </c>
      <c r="Y328">
        <v>301.67</v>
      </c>
      <c r="Z328">
        <v>93836.816057281103</v>
      </c>
      <c r="AA328">
        <v>15.659090909090899</v>
      </c>
      <c r="AB328">
        <v>13.126209420890399</v>
      </c>
      <c r="AC328">
        <v>43</v>
      </c>
      <c r="AD328">
        <v>92.087990604651196</v>
      </c>
      <c r="AE328" t="s">
        <v>943</v>
      </c>
      <c r="AF328">
        <v>0.10936432852441</v>
      </c>
      <c r="AG328">
        <v>0.18002836057581501</v>
      </c>
      <c r="AH328">
        <v>0.29270587181972102</v>
      </c>
      <c r="AI328">
        <v>213.83062469760301</v>
      </c>
      <c r="AJ328">
        <v>9.47640923891284</v>
      </c>
      <c r="AK328">
        <v>1.4389456410183701</v>
      </c>
      <c r="AL328">
        <v>5.4043776654230502</v>
      </c>
      <c r="AM328">
        <v>5.2</v>
      </c>
      <c r="AN328" s="129">
        <v>0.84068143283552499</v>
      </c>
      <c r="AO328">
        <v>22</v>
      </c>
      <c r="AP328">
        <v>9.0527298180121299E-2</v>
      </c>
      <c r="AQ328">
        <v>88.68</v>
      </c>
      <c r="AR328">
        <v>6.94847511143369</v>
      </c>
      <c r="AS328">
        <v>-26658.22</v>
      </c>
      <c r="AT328">
        <v>0.28608886635733199</v>
      </c>
      <c r="AU328">
        <v>75844135.900000006</v>
      </c>
    </row>
    <row r="329" spans="1:47" ht="15" x14ac:dyDescent="0.25">
      <c r="A329" t="s">
        <v>1830</v>
      </c>
      <c r="B329" t="s">
        <v>631</v>
      </c>
      <c r="C329" t="s">
        <v>334</v>
      </c>
      <c r="D329" t="s">
        <v>946</v>
      </c>
      <c r="E329">
        <v>78.899000000000001</v>
      </c>
      <c r="F329" t="s">
        <v>1188</v>
      </c>
      <c r="G329" s="129">
        <v>-1010213</v>
      </c>
      <c r="H329">
        <v>0.407606251105534</v>
      </c>
      <c r="I329">
        <v>-649750</v>
      </c>
      <c r="J329">
        <v>0</v>
      </c>
      <c r="K329">
        <v>0.74864959848818002</v>
      </c>
      <c r="L329" s="130">
        <v>144456.3377</v>
      </c>
      <c r="M329" s="129">
        <v>37447.5</v>
      </c>
      <c r="N329">
        <v>72</v>
      </c>
      <c r="O329">
        <v>113.74709199999999</v>
      </c>
      <c r="P329">
        <v>30.49</v>
      </c>
      <c r="Q329">
        <v>302.50237700000002</v>
      </c>
      <c r="R329">
        <v>14249.7</v>
      </c>
      <c r="S329">
        <v>1921.4974549999999</v>
      </c>
      <c r="T329">
        <v>2661.3407262318001</v>
      </c>
      <c r="U329">
        <v>0.98777161898452803</v>
      </c>
      <c r="V329">
        <v>0.208552146638154</v>
      </c>
      <c r="W329">
        <v>0</v>
      </c>
      <c r="X329">
        <v>10288.4</v>
      </c>
      <c r="Y329">
        <v>117.5</v>
      </c>
      <c r="Z329">
        <v>64665.182978723402</v>
      </c>
      <c r="AA329">
        <v>13.0254237288136</v>
      </c>
      <c r="AB329">
        <v>16.353169829787198</v>
      </c>
      <c r="AC329">
        <v>15</v>
      </c>
      <c r="AD329">
        <v>128.09983033333299</v>
      </c>
      <c r="AE329">
        <v>0.3483</v>
      </c>
      <c r="AF329">
        <v>0.10030479297447099</v>
      </c>
      <c r="AG329">
        <v>0.20389942251997401</v>
      </c>
      <c r="AH329">
        <v>0.30629820731379998</v>
      </c>
      <c r="AI329">
        <v>153.16960177810901</v>
      </c>
      <c r="AJ329">
        <v>8.8233572193058496</v>
      </c>
      <c r="AK329">
        <v>1.63670006625554</v>
      </c>
      <c r="AL329">
        <v>4.0387390381054296</v>
      </c>
      <c r="AM329">
        <v>0.5</v>
      </c>
      <c r="AN329" s="129">
        <v>1.2838120962889601</v>
      </c>
      <c r="AO329">
        <v>54</v>
      </c>
      <c r="AP329">
        <v>9.5719844357976702E-2</v>
      </c>
      <c r="AQ329">
        <v>23.13</v>
      </c>
      <c r="AR329">
        <v>3.5199955282042499</v>
      </c>
      <c r="AS329">
        <v>-44439.679999999898</v>
      </c>
      <c r="AT329">
        <v>0.59832675309649797</v>
      </c>
      <c r="AU329">
        <v>27380840.289999999</v>
      </c>
    </row>
    <row r="330" spans="1:47" ht="15" x14ac:dyDescent="0.25">
      <c r="A330" t="s">
        <v>1831</v>
      </c>
      <c r="B330" t="s">
        <v>521</v>
      </c>
      <c r="C330" t="s">
        <v>178</v>
      </c>
      <c r="D330" t="s">
        <v>945</v>
      </c>
      <c r="E330">
        <v>88.087000000000003</v>
      </c>
      <c r="F330" t="s">
        <v>1274</v>
      </c>
      <c r="G330" s="129">
        <v>-1877283</v>
      </c>
      <c r="H330">
        <v>0.48763573439361702</v>
      </c>
      <c r="I330">
        <v>-1923714</v>
      </c>
      <c r="J330">
        <v>0</v>
      </c>
      <c r="K330">
        <v>0.61510217259771105</v>
      </c>
      <c r="L330" s="130">
        <v>239556.85079999999</v>
      </c>
      <c r="M330" s="129">
        <v>42239</v>
      </c>
      <c r="N330">
        <v>40</v>
      </c>
      <c r="O330">
        <v>13.004625000000001</v>
      </c>
      <c r="P330">
        <v>7</v>
      </c>
      <c r="Q330">
        <v>-59.360225</v>
      </c>
      <c r="R330">
        <v>19542.400000000001</v>
      </c>
      <c r="S330">
        <v>582.93328599999995</v>
      </c>
      <c r="T330">
        <v>726.89638453844998</v>
      </c>
      <c r="U330">
        <v>0.448770508191567</v>
      </c>
      <c r="V330">
        <v>0.143233093743767</v>
      </c>
      <c r="W330">
        <v>3.84430612185011E-2</v>
      </c>
      <c r="X330">
        <v>15672</v>
      </c>
      <c r="Y330">
        <v>55.63</v>
      </c>
      <c r="Z330">
        <v>63895.031278087401</v>
      </c>
      <c r="AA330">
        <v>15.150684931506801</v>
      </c>
      <c r="AB330">
        <v>10.4787576127988</v>
      </c>
      <c r="AC330">
        <v>6.18</v>
      </c>
      <c r="AD330">
        <v>94.325774433657003</v>
      </c>
      <c r="AE330">
        <v>0.245</v>
      </c>
      <c r="AF330">
        <v>0.105752678039555</v>
      </c>
      <c r="AG330">
        <v>0.19821451288075201</v>
      </c>
      <c r="AH330">
        <v>0.31003827968598702</v>
      </c>
      <c r="AI330">
        <v>203.62535962648701</v>
      </c>
      <c r="AJ330">
        <v>14.687473715248499</v>
      </c>
      <c r="AK330">
        <v>1.45362561078349</v>
      </c>
      <c r="AL330">
        <v>3.1067249368155001</v>
      </c>
      <c r="AM330">
        <v>3.36</v>
      </c>
      <c r="AN330" s="129">
        <v>1.01063817047642</v>
      </c>
      <c r="AO330">
        <v>102</v>
      </c>
      <c r="AP330">
        <v>4.4117647058823498E-2</v>
      </c>
      <c r="AQ330">
        <v>1.76</v>
      </c>
      <c r="AR330">
        <v>4.3015136572101103</v>
      </c>
      <c r="AS330">
        <v>-30110.79</v>
      </c>
      <c r="AT330">
        <v>0.6803141753991</v>
      </c>
      <c r="AU330">
        <v>11391920.869999999</v>
      </c>
    </row>
    <row r="331" spans="1:47" ht="15" x14ac:dyDescent="0.25">
      <c r="A331" t="s">
        <v>1832</v>
      </c>
      <c r="B331" t="s">
        <v>741</v>
      </c>
      <c r="C331" t="s">
        <v>191</v>
      </c>
      <c r="D331" t="s">
        <v>949</v>
      </c>
      <c r="E331">
        <v>96.753</v>
      </c>
      <c r="F331" t="s">
        <v>1275</v>
      </c>
      <c r="G331" s="129">
        <v>-1911287</v>
      </c>
      <c r="H331">
        <v>0.35809575649132203</v>
      </c>
      <c r="I331">
        <v>-1911288</v>
      </c>
      <c r="J331">
        <v>0</v>
      </c>
      <c r="K331">
        <v>0.72958537852206395</v>
      </c>
      <c r="L331" s="130">
        <v>139397.23620000001</v>
      </c>
      <c r="M331" s="129">
        <v>39788</v>
      </c>
      <c r="N331">
        <v>8</v>
      </c>
      <c r="O331">
        <v>13.560010999999999</v>
      </c>
      <c r="P331">
        <v>7</v>
      </c>
      <c r="Q331">
        <v>160.68824799999999</v>
      </c>
      <c r="R331">
        <v>14405.1</v>
      </c>
      <c r="S331">
        <v>692.39692200000002</v>
      </c>
      <c r="T331">
        <v>826.04480762890603</v>
      </c>
      <c r="U331">
        <v>0.41956871235195897</v>
      </c>
      <c r="V331">
        <v>0.12272352938045</v>
      </c>
      <c r="W331">
        <v>0</v>
      </c>
      <c r="X331">
        <v>12074.5</v>
      </c>
      <c r="Y331">
        <v>51.24</v>
      </c>
      <c r="Z331">
        <v>72795.569672131198</v>
      </c>
      <c r="AA331">
        <v>13.8730158730159</v>
      </c>
      <c r="AB331">
        <v>13.5128204918033</v>
      </c>
      <c r="AC331">
        <v>5.0999999999999996</v>
      </c>
      <c r="AD331">
        <v>135.76410235294099</v>
      </c>
      <c r="AE331">
        <v>0.245</v>
      </c>
      <c r="AF331">
        <v>0.10091152962496901</v>
      </c>
      <c r="AG331">
        <v>0.17790785521580199</v>
      </c>
      <c r="AH331">
        <v>0.28444915420627398</v>
      </c>
      <c r="AI331">
        <v>264.15050990073598</v>
      </c>
      <c r="AJ331">
        <v>8.0056651011224904</v>
      </c>
      <c r="AK331">
        <v>1.4310906138427599</v>
      </c>
      <c r="AL331">
        <v>3.2007248341963002</v>
      </c>
      <c r="AM331">
        <v>4.3</v>
      </c>
      <c r="AN331" s="129">
        <v>0.86029679118332703</v>
      </c>
      <c r="AO331">
        <v>2</v>
      </c>
      <c r="AP331">
        <v>1.9801980198019799E-2</v>
      </c>
      <c r="AQ331">
        <v>49.5</v>
      </c>
      <c r="AR331">
        <v>4.31780590010057</v>
      </c>
      <c r="AS331">
        <v>-27853.67</v>
      </c>
      <c r="AT331">
        <v>0.28368442432536201</v>
      </c>
      <c r="AU331">
        <v>9974053.5600000005</v>
      </c>
    </row>
    <row r="332" spans="1:47" ht="15" x14ac:dyDescent="0.25">
      <c r="A332" t="s">
        <v>1833</v>
      </c>
      <c r="B332" t="s">
        <v>371</v>
      </c>
      <c r="C332" t="s">
        <v>307</v>
      </c>
      <c r="D332" t="s">
        <v>945</v>
      </c>
      <c r="E332">
        <v>92.832999999999998</v>
      </c>
      <c r="F332" t="s">
        <v>1276</v>
      </c>
      <c r="G332" s="129">
        <v>-1469198</v>
      </c>
      <c r="H332">
        <v>0.84548073337375196</v>
      </c>
      <c r="I332">
        <v>-1628759</v>
      </c>
      <c r="J332">
        <v>0</v>
      </c>
      <c r="K332">
        <v>0.652989216185758</v>
      </c>
      <c r="L332" s="130">
        <v>187576.0258</v>
      </c>
      <c r="M332" s="129">
        <v>44426</v>
      </c>
      <c r="N332">
        <v>58</v>
      </c>
      <c r="O332">
        <v>21.441469000000001</v>
      </c>
      <c r="P332">
        <v>8.84</v>
      </c>
      <c r="Q332">
        <v>127.40769299999999</v>
      </c>
      <c r="R332">
        <v>15693.3</v>
      </c>
      <c r="S332">
        <v>785.10729100000003</v>
      </c>
      <c r="T332">
        <v>953.71889365838399</v>
      </c>
      <c r="U332">
        <v>0.40161354201460298</v>
      </c>
      <c r="V332">
        <v>0.15048088758610201</v>
      </c>
      <c r="W332">
        <v>4.0027395440402304E-3</v>
      </c>
      <c r="X332">
        <v>12918.8</v>
      </c>
      <c r="Y332">
        <v>58.67</v>
      </c>
      <c r="Z332">
        <v>65191.029657405801</v>
      </c>
      <c r="AA332">
        <v>14.042253521126799</v>
      </c>
      <c r="AB332">
        <v>13.381750315323</v>
      </c>
      <c r="AC332">
        <v>9.4</v>
      </c>
      <c r="AD332">
        <v>83.522052234042505</v>
      </c>
      <c r="AE332">
        <v>0.4632</v>
      </c>
      <c r="AF332">
        <v>0.121816820359923</v>
      </c>
      <c r="AG332">
        <v>0.14742582628901699</v>
      </c>
      <c r="AH332">
        <v>0.27263651445453002</v>
      </c>
      <c r="AI332">
        <v>195.611481080998</v>
      </c>
      <c r="AJ332">
        <v>12.3074145048706</v>
      </c>
      <c r="AK332">
        <v>1.0243874042819201</v>
      </c>
      <c r="AL332">
        <v>4.5353071443454702</v>
      </c>
      <c r="AM332">
        <v>5.5</v>
      </c>
      <c r="AN332" s="129">
        <v>1.7976239821805899</v>
      </c>
      <c r="AO332">
        <v>61</v>
      </c>
      <c r="AP332">
        <v>0</v>
      </c>
      <c r="AQ332">
        <v>4.93</v>
      </c>
      <c r="AR332">
        <v>5.3154050556574601</v>
      </c>
      <c r="AS332">
        <v>-23994.03</v>
      </c>
      <c r="AT332">
        <v>0.396690297001005</v>
      </c>
      <c r="AU332">
        <v>12320921.390000001</v>
      </c>
    </row>
    <row r="333" spans="1:47" ht="15" x14ac:dyDescent="0.25">
      <c r="A333" t="s">
        <v>1834</v>
      </c>
      <c r="B333" t="s">
        <v>238</v>
      </c>
      <c r="C333" t="s">
        <v>127</v>
      </c>
      <c r="D333" t="s">
        <v>949</v>
      </c>
      <c r="E333">
        <v>95.679000000000002</v>
      </c>
      <c r="F333" t="s">
        <v>1277</v>
      </c>
      <c r="G333" s="129">
        <v>7528786</v>
      </c>
      <c r="H333">
        <v>0.43375512775411101</v>
      </c>
      <c r="I333">
        <v>7528786</v>
      </c>
      <c r="J333">
        <v>0</v>
      </c>
      <c r="K333">
        <v>0.78860410533726599</v>
      </c>
      <c r="L333" s="130">
        <v>302960.66580000002</v>
      </c>
      <c r="M333" s="129">
        <v>51482</v>
      </c>
      <c r="N333">
        <v>244</v>
      </c>
      <c r="O333">
        <v>104.042984</v>
      </c>
      <c r="P333">
        <v>590.74691099999995</v>
      </c>
      <c r="Q333">
        <v>-96.392664999999994</v>
      </c>
      <c r="R333">
        <v>16273.7</v>
      </c>
      <c r="S333">
        <v>5734.7368180000003</v>
      </c>
      <c r="T333">
        <v>7063.3021659246797</v>
      </c>
      <c r="U333">
        <v>0.24949490262728199</v>
      </c>
      <c r="V333">
        <v>0.15257104149116699</v>
      </c>
      <c r="W333">
        <v>9.9429164423077802E-3</v>
      </c>
      <c r="X333">
        <v>13212.7</v>
      </c>
      <c r="Y333">
        <v>389.78</v>
      </c>
      <c r="Z333">
        <v>91118.263687208193</v>
      </c>
      <c r="AA333">
        <v>16.684095860566401</v>
      </c>
      <c r="AB333">
        <v>14.712752881112401</v>
      </c>
      <c r="AC333">
        <v>36.68</v>
      </c>
      <c r="AD333">
        <v>156.34506046892</v>
      </c>
      <c r="AE333" t="s">
        <v>943</v>
      </c>
      <c r="AF333">
        <v>0.14119204183057901</v>
      </c>
      <c r="AG333">
        <v>0.12626340244876499</v>
      </c>
      <c r="AH333">
        <v>0.26965484825865299</v>
      </c>
      <c r="AI333">
        <v>239.80019373924799</v>
      </c>
      <c r="AJ333">
        <v>6.7880543575401502</v>
      </c>
      <c r="AK333">
        <v>1.0028196083307701</v>
      </c>
      <c r="AL333">
        <v>3.1126032674733901</v>
      </c>
      <c r="AM333">
        <v>0</v>
      </c>
      <c r="AN333" s="129">
        <v>1.1345248650478601</v>
      </c>
      <c r="AO333">
        <v>48</v>
      </c>
      <c r="AP333">
        <v>5.5348047538200301E-2</v>
      </c>
      <c r="AQ333">
        <v>58.27</v>
      </c>
      <c r="AR333">
        <v>5.3506591523012696</v>
      </c>
      <c r="AS333">
        <v>-101053.52</v>
      </c>
      <c r="AT333">
        <v>0.40241118214506699</v>
      </c>
      <c r="AU333">
        <v>93325634.230000004</v>
      </c>
    </row>
    <row r="334" spans="1:47" ht="15" x14ac:dyDescent="0.25">
      <c r="A334" t="s">
        <v>1835</v>
      </c>
      <c r="B334" t="s">
        <v>604</v>
      </c>
      <c r="C334" t="s">
        <v>603</v>
      </c>
      <c r="D334" t="s">
        <v>946</v>
      </c>
      <c r="E334">
        <v>64.819000000000003</v>
      </c>
      <c r="F334" t="s">
        <v>1278</v>
      </c>
      <c r="G334" s="129">
        <v>-2009515</v>
      </c>
      <c r="H334">
        <v>0.133435387800729</v>
      </c>
      <c r="I334">
        <v>-2009515</v>
      </c>
      <c r="J334">
        <v>5.6096824323353901E-3</v>
      </c>
      <c r="K334">
        <v>0.93897458172402604</v>
      </c>
      <c r="L334" s="130">
        <v>130463.533</v>
      </c>
      <c r="M334" s="129">
        <v>32934</v>
      </c>
      <c r="N334">
        <v>120</v>
      </c>
      <c r="O334">
        <v>56.402968999999999</v>
      </c>
      <c r="P334">
        <v>23</v>
      </c>
      <c r="Q334">
        <v>-73.495823000000001</v>
      </c>
      <c r="R334">
        <v>18750.3</v>
      </c>
      <c r="S334">
        <v>1549.6188380000001</v>
      </c>
      <c r="T334">
        <v>2216.99079445707</v>
      </c>
      <c r="U334">
        <v>0.99927404147883803</v>
      </c>
      <c r="V334">
        <v>0.18496634396232101</v>
      </c>
      <c r="W334">
        <v>1.6310172140537699E-3</v>
      </c>
      <c r="X334">
        <v>13106</v>
      </c>
      <c r="Y334">
        <v>126</v>
      </c>
      <c r="Z334">
        <v>62634.746031745999</v>
      </c>
      <c r="AA334">
        <v>12.5714285714286</v>
      </c>
      <c r="AB334">
        <v>12.298562206349199</v>
      </c>
      <c r="AC334">
        <v>17</v>
      </c>
      <c r="AD334">
        <v>91.154049294117698</v>
      </c>
      <c r="AE334">
        <v>0.49</v>
      </c>
      <c r="AF334">
        <v>9.34989717920435E-2</v>
      </c>
      <c r="AG334">
        <v>0.24806970173103099</v>
      </c>
      <c r="AH334">
        <v>0.34476608812860099</v>
      </c>
      <c r="AI334">
        <v>226.24208702346701</v>
      </c>
      <c r="AJ334">
        <v>8.6201454124344998</v>
      </c>
      <c r="AK334">
        <v>1.0791653189347099</v>
      </c>
      <c r="AL334">
        <v>5.7317857662391001</v>
      </c>
      <c r="AM334">
        <v>0</v>
      </c>
      <c r="AN334" s="129">
        <v>1.08287844309948</v>
      </c>
      <c r="AO334">
        <v>199</v>
      </c>
      <c r="AP334">
        <v>0</v>
      </c>
      <c r="AQ334">
        <v>4.0999999999999996</v>
      </c>
      <c r="AR334">
        <v>5.9732868768801</v>
      </c>
      <c r="AS334">
        <v>61698.589999999902</v>
      </c>
      <c r="AT334">
        <v>0.71903344903566402</v>
      </c>
      <c r="AU334">
        <v>29055775.989999998</v>
      </c>
    </row>
    <row r="335" spans="1:47" ht="15" x14ac:dyDescent="0.25">
      <c r="A335" t="s">
        <v>1836</v>
      </c>
      <c r="B335" t="s">
        <v>372</v>
      </c>
      <c r="C335" t="s">
        <v>268</v>
      </c>
      <c r="D335" t="s">
        <v>949</v>
      </c>
      <c r="E335">
        <v>93.558999999999997</v>
      </c>
      <c r="F335" t="s">
        <v>1279</v>
      </c>
      <c r="G335" s="129">
        <v>-6216202</v>
      </c>
      <c r="H335">
        <v>0.39171531239766499</v>
      </c>
      <c r="I335">
        <v>-856059</v>
      </c>
      <c r="J335">
        <v>0</v>
      </c>
      <c r="K335">
        <v>0.84335668545855302</v>
      </c>
      <c r="L335" s="130">
        <v>324247.30009999999</v>
      </c>
      <c r="M335" s="129">
        <v>48698</v>
      </c>
      <c r="N335">
        <v>136</v>
      </c>
      <c r="O335">
        <v>114.635424</v>
      </c>
      <c r="P335">
        <v>824.58164099999999</v>
      </c>
      <c r="Q335">
        <v>-44.969873999999997</v>
      </c>
      <c r="R335">
        <v>16531.3</v>
      </c>
      <c r="S335">
        <v>6759.90211</v>
      </c>
      <c r="T335">
        <v>8669.8577230815099</v>
      </c>
      <c r="U335">
        <v>0.36177059566917302</v>
      </c>
      <c r="V335">
        <v>0.163284116698548</v>
      </c>
      <c r="W335">
        <v>1.2915170749417801E-2</v>
      </c>
      <c r="X335">
        <v>12889.5</v>
      </c>
      <c r="Y335">
        <v>467.53</v>
      </c>
      <c r="Z335">
        <v>91704.121853143093</v>
      </c>
      <c r="AA335">
        <v>16.4271653543307</v>
      </c>
      <c r="AB335">
        <v>14.4587558231557</v>
      </c>
      <c r="AC335">
        <v>45</v>
      </c>
      <c r="AD335">
        <v>150.22004688888899</v>
      </c>
      <c r="AE335" t="s">
        <v>943</v>
      </c>
      <c r="AF335">
        <v>0.113616397534005</v>
      </c>
      <c r="AG335">
        <v>0.16658149140940101</v>
      </c>
      <c r="AH335">
        <v>0.28103566219769499</v>
      </c>
      <c r="AI335">
        <v>162.98194590276401</v>
      </c>
      <c r="AJ335">
        <v>11.436977486562199</v>
      </c>
      <c r="AK335">
        <v>1.21519041663112</v>
      </c>
      <c r="AL335">
        <v>4.7479104182285896</v>
      </c>
      <c r="AM335">
        <v>1</v>
      </c>
      <c r="AN335" s="129">
        <v>1.0830317591068299</v>
      </c>
      <c r="AO335">
        <v>35</v>
      </c>
      <c r="AP335">
        <v>0.11596907491335599</v>
      </c>
      <c r="AQ335">
        <v>96.71</v>
      </c>
      <c r="AR335">
        <v>5.0537824137392597</v>
      </c>
      <c r="AS335">
        <v>-72512.669999999896</v>
      </c>
      <c r="AT335">
        <v>0.34228141935163198</v>
      </c>
      <c r="AU335">
        <v>111749713.59</v>
      </c>
    </row>
    <row r="336" spans="1:47" ht="15" x14ac:dyDescent="0.25">
      <c r="A336" t="s">
        <v>1837</v>
      </c>
      <c r="B336" t="s">
        <v>611</v>
      </c>
      <c r="C336" t="s">
        <v>271</v>
      </c>
      <c r="D336" t="s">
        <v>948</v>
      </c>
      <c r="E336">
        <v>99.405000000000001</v>
      </c>
      <c r="F336" t="s">
        <v>1280</v>
      </c>
      <c r="G336" s="129">
        <v>55296</v>
      </c>
      <c r="H336">
        <v>0.56703466839209005</v>
      </c>
      <c r="I336">
        <v>489388</v>
      </c>
      <c r="J336">
        <v>0</v>
      </c>
      <c r="K336">
        <v>0.72126324701092104</v>
      </c>
      <c r="L336" s="130">
        <v>243004.6765</v>
      </c>
      <c r="M336" s="129">
        <v>52076</v>
      </c>
      <c r="N336">
        <v>127</v>
      </c>
      <c r="O336">
        <v>14.063637</v>
      </c>
      <c r="P336">
        <v>67.522633999999996</v>
      </c>
      <c r="Q336">
        <v>-40.416733000000001</v>
      </c>
      <c r="R336">
        <v>14999.4</v>
      </c>
      <c r="S336">
        <v>1278.506439</v>
      </c>
      <c r="T336">
        <v>1469.7588402046399</v>
      </c>
      <c r="U336">
        <v>0.234373296730811</v>
      </c>
      <c r="V336">
        <v>0.12526820445681</v>
      </c>
      <c r="W336">
        <v>6.2431684006559801E-3</v>
      </c>
      <c r="X336">
        <v>13047.6</v>
      </c>
      <c r="Y336">
        <v>79.37</v>
      </c>
      <c r="Z336">
        <v>78275.767670404399</v>
      </c>
      <c r="AA336">
        <v>17.397590361445801</v>
      </c>
      <c r="AB336">
        <v>16.108182424089701</v>
      </c>
      <c r="AC336">
        <v>10.01</v>
      </c>
      <c r="AD336">
        <v>127.722920979021</v>
      </c>
      <c r="AE336">
        <v>0.1837</v>
      </c>
      <c r="AF336">
        <v>0.111314838529306</v>
      </c>
      <c r="AG336">
        <v>0.19285693492251099</v>
      </c>
      <c r="AH336">
        <v>0.31626180210925198</v>
      </c>
      <c r="AI336">
        <v>194.15545548144101</v>
      </c>
      <c r="AJ336">
        <v>7.2831779929017202</v>
      </c>
      <c r="AK336">
        <v>1.7376386723549599</v>
      </c>
      <c r="AL336">
        <v>2.7148569667524698</v>
      </c>
      <c r="AM336">
        <v>1.3</v>
      </c>
      <c r="AN336" s="129">
        <v>1.25876814701762</v>
      </c>
      <c r="AO336">
        <v>121</v>
      </c>
      <c r="AP336">
        <v>4.5618247298919598E-2</v>
      </c>
      <c r="AQ336">
        <v>6.73</v>
      </c>
      <c r="AR336">
        <v>5.5034833989366003</v>
      </c>
      <c r="AS336">
        <v>-66329.02</v>
      </c>
      <c r="AT336">
        <v>0.48463233086271201</v>
      </c>
      <c r="AU336">
        <v>19176784.460000001</v>
      </c>
    </row>
    <row r="337" spans="1:47" ht="15" x14ac:dyDescent="0.25">
      <c r="A337" t="s">
        <v>1838</v>
      </c>
      <c r="B337" t="s">
        <v>485</v>
      </c>
      <c r="C337" t="s">
        <v>316</v>
      </c>
      <c r="D337" t="s">
        <v>946</v>
      </c>
      <c r="E337">
        <v>89.986999999999995</v>
      </c>
      <c r="F337" t="s">
        <v>1281</v>
      </c>
      <c r="G337" s="129">
        <v>2098137</v>
      </c>
      <c r="H337">
        <v>0.56971221804152705</v>
      </c>
      <c r="I337">
        <v>1988417</v>
      </c>
      <c r="J337">
        <v>0</v>
      </c>
      <c r="K337">
        <v>0.73829133274817005</v>
      </c>
      <c r="L337" s="130">
        <v>270569.11099999998</v>
      </c>
      <c r="M337" s="129">
        <v>40106</v>
      </c>
      <c r="N337">
        <v>142</v>
      </c>
      <c r="O337">
        <v>85.058036999999999</v>
      </c>
      <c r="P337">
        <v>46.68</v>
      </c>
      <c r="Q337">
        <v>263.66537299999999</v>
      </c>
      <c r="R337">
        <v>15886.6</v>
      </c>
      <c r="S337">
        <v>2283.520861</v>
      </c>
      <c r="T337">
        <v>2811.6224579181398</v>
      </c>
      <c r="U337">
        <v>0.49839956947080399</v>
      </c>
      <c r="V337">
        <v>0.137040437135731</v>
      </c>
      <c r="W337">
        <v>1.7062129654877699E-2</v>
      </c>
      <c r="X337">
        <v>12902.7</v>
      </c>
      <c r="Y337">
        <v>150.96</v>
      </c>
      <c r="Z337">
        <v>66875.809419713798</v>
      </c>
      <c r="AA337">
        <v>13.6168831168831</v>
      </c>
      <c r="AB337">
        <v>15.1266617713302</v>
      </c>
      <c r="AC337">
        <v>23</v>
      </c>
      <c r="AD337">
        <v>99.283515695652198</v>
      </c>
      <c r="AE337">
        <v>0.29480000000000001</v>
      </c>
      <c r="AF337">
        <v>9.5326164195515206E-2</v>
      </c>
      <c r="AG337">
        <v>0.21961265814268699</v>
      </c>
      <c r="AH337">
        <v>0.329352140482223</v>
      </c>
      <c r="AI337">
        <v>178.59920045635201</v>
      </c>
      <c r="AJ337">
        <v>7.3382058185295502</v>
      </c>
      <c r="AK337">
        <v>1.23145110154842</v>
      </c>
      <c r="AL337">
        <v>3.8907953706768699</v>
      </c>
      <c r="AM337">
        <v>2.5</v>
      </c>
      <c r="AN337" s="129">
        <v>1.8089779152062899</v>
      </c>
      <c r="AO337">
        <v>401</v>
      </c>
      <c r="AP337">
        <v>0</v>
      </c>
      <c r="AQ337">
        <v>3.5</v>
      </c>
      <c r="AR337">
        <v>5.7626964907726403</v>
      </c>
      <c r="AS337">
        <v>-79789.77</v>
      </c>
      <c r="AT337">
        <v>0.43992007422552998</v>
      </c>
      <c r="AU337">
        <v>36277454.82</v>
      </c>
    </row>
    <row r="338" spans="1:47" ht="15" x14ac:dyDescent="0.25">
      <c r="A338" t="s">
        <v>1839</v>
      </c>
      <c r="B338" t="s">
        <v>239</v>
      </c>
      <c r="C338" t="s">
        <v>140</v>
      </c>
      <c r="D338" t="s">
        <v>949</v>
      </c>
      <c r="E338">
        <v>83.328000000000003</v>
      </c>
      <c r="F338" t="s">
        <v>1282</v>
      </c>
      <c r="G338" s="129">
        <v>1061162</v>
      </c>
      <c r="H338">
        <v>0.39889743970628599</v>
      </c>
      <c r="I338">
        <v>228025</v>
      </c>
      <c r="J338">
        <v>0</v>
      </c>
      <c r="K338">
        <v>0.83636447603499398</v>
      </c>
      <c r="L338" s="130">
        <v>257550.99460000001</v>
      </c>
      <c r="M338" s="129">
        <v>44533.5</v>
      </c>
      <c r="N338">
        <v>290</v>
      </c>
      <c r="O338">
        <v>206.00359900000001</v>
      </c>
      <c r="P338">
        <v>439.17000999999999</v>
      </c>
      <c r="Q338">
        <v>-44.270349000000003</v>
      </c>
      <c r="R338">
        <v>15374.8</v>
      </c>
      <c r="S338">
        <v>4747.6417149999997</v>
      </c>
      <c r="T338">
        <v>6195.0761937765201</v>
      </c>
      <c r="U338">
        <v>0.50711691836248896</v>
      </c>
      <c r="V338">
        <v>0.185009467379322</v>
      </c>
      <c r="W338">
        <v>4.8099009299399101E-2</v>
      </c>
      <c r="X338">
        <v>11782.6</v>
      </c>
      <c r="Y338">
        <v>305.39</v>
      </c>
      <c r="Z338">
        <v>77695.833393365901</v>
      </c>
      <c r="AA338">
        <v>15.856338028169001</v>
      </c>
      <c r="AB338">
        <v>15.546159713808599</v>
      </c>
      <c r="AC338">
        <v>27</v>
      </c>
      <c r="AD338">
        <v>175.83858203703701</v>
      </c>
      <c r="AE338">
        <v>0.35599999999999998</v>
      </c>
      <c r="AF338">
        <v>0.11471433544026401</v>
      </c>
      <c r="AG338">
        <v>0.122113170648944</v>
      </c>
      <c r="AH338">
        <v>0.24523666340438499</v>
      </c>
      <c r="AI338">
        <v>152.55721545112399</v>
      </c>
      <c r="AJ338">
        <v>7.6347689935067198</v>
      </c>
      <c r="AK338">
        <v>1.2759192143445901</v>
      </c>
      <c r="AL338">
        <v>3.8867552917558901</v>
      </c>
      <c r="AM338">
        <v>3.69</v>
      </c>
      <c r="AN338" s="129">
        <v>0.96489103386986397</v>
      </c>
      <c r="AO338">
        <v>30</v>
      </c>
      <c r="AP338">
        <v>7.9394501081248098E-2</v>
      </c>
      <c r="AQ338">
        <v>93.8</v>
      </c>
      <c r="AR338">
        <v>4.2022922047119602</v>
      </c>
      <c r="AS338">
        <v>81007.080000000104</v>
      </c>
      <c r="AT338">
        <v>0.51617322929254705</v>
      </c>
      <c r="AU338">
        <v>72994140.760000005</v>
      </c>
    </row>
    <row r="339" spans="1:47" ht="15" x14ac:dyDescent="0.25">
      <c r="A339" t="s">
        <v>1840</v>
      </c>
      <c r="B339" t="s">
        <v>240</v>
      </c>
      <c r="C339" t="s">
        <v>197</v>
      </c>
      <c r="D339" t="s">
        <v>946</v>
      </c>
      <c r="E339">
        <v>64.174999999999997</v>
      </c>
      <c r="F339" t="s">
        <v>1158</v>
      </c>
      <c r="G339" s="129">
        <v>4704335</v>
      </c>
      <c r="H339">
        <v>0.35969395847771701</v>
      </c>
      <c r="I339">
        <v>4538727</v>
      </c>
      <c r="J339">
        <v>7.9056626303897605E-4</v>
      </c>
      <c r="K339">
        <v>0.63522447118012504</v>
      </c>
      <c r="L339" s="130">
        <v>145652.99559999999</v>
      </c>
      <c r="M339" s="129">
        <v>34196</v>
      </c>
      <c r="N339">
        <v>217</v>
      </c>
      <c r="O339">
        <v>1108.643967</v>
      </c>
      <c r="P339">
        <v>586.00776800000006</v>
      </c>
      <c r="Q339">
        <v>-165.70183800000001</v>
      </c>
      <c r="R339">
        <v>16464.5</v>
      </c>
      <c r="S339">
        <v>5642.7309400000004</v>
      </c>
      <c r="T339">
        <v>8522.5340595699199</v>
      </c>
      <c r="U339">
        <v>0.99999223975049201</v>
      </c>
      <c r="V339">
        <v>0.212847382370495</v>
      </c>
      <c r="W339">
        <v>0.13097910654588099</v>
      </c>
      <c r="X339">
        <v>10901</v>
      </c>
      <c r="Y339">
        <v>386.82</v>
      </c>
      <c r="Z339">
        <v>74265.568403908794</v>
      </c>
      <c r="AA339">
        <v>13.187782805429899</v>
      </c>
      <c r="AB339">
        <v>14.5874849800941</v>
      </c>
      <c r="AC339">
        <v>29.1</v>
      </c>
      <c r="AD339">
        <v>193.908279725086</v>
      </c>
      <c r="AE339">
        <v>0.40579999999999999</v>
      </c>
      <c r="AF339">
        <v>0.12677017094134599</v>
      </c>
      <c r="AG339">
        <v>0.13664940551017801</v>
      </c>
      <c r="AH339">
        <v>0.26790336608920001</v>
      </c>
      <c r="AI339">
        <v>165.93968593512301</v>
      </c>
      <c r="AJ339">
        <v>9.0945320194413899</v>
      </c>
      <c r="AK339">
        <v>1.6198288679589901</v>
      </c>
      <c r="AL339">
        <v>3.5393375788831798</v>
      </c>
      <c r="AM339">
        <v>2.4</v>
      </c>
      <c r="AN339" s="129">
        <v>1.13642971087815</v>
      </c>
      <c r="AO339">
        <v>26</v>
      </c>
      <c r="AP339">
        <v>7.9423159707275107E-2</v>
      </c>
      <c r="AQ339">
        <v>165.73</v>
      </c>
      <c r="AR339">
        <v>3.3259013818919101</v>
      </c>
      <c r="AS339">
        <v>963150.35</v>
      </c>
      <c r="AT339">
        <v>0.73414806483755501</v>
      </c>
      <c r="AU339">
        <v>92904542.540000007</v>
      </c>
    </row>
    <row r="340" spans="1:47" ht="15" x14ac:dyDescent="0.25">
      <c r="A340" t="s">
        <v>1841</v>
      </c>
      <c r="B340" t="s">
        <v>575</v>
      </c>
      <c r="C340" t="s">
        <v>172</v>
      </c>
      <c r="D340" t="s">
        <v>949</v>
      </c>
      <c r="E340">
        <v>90.424999999999997</v>
      </c>
      <c r="F340" t="s">
        <v>1283</v>
      </c>
      <c r="G340" s="129">
        <v>-14197958</v>
      </c>
      <c r="H340">
        <v>0.40536819610687702</v>
      </c>
      <c r="I340">
        <v>-14527715</v>
      </c>
      <c r="J340">
        <v>0</v>
      </c>
      <c r="K340">
        <v>0.76355540784948295</v>
      </c>
      <c r="L340" s="130">
        <v>286652.38319999998</v>
      </c>
      <c r="M340" s="129">
        <v>45149</v>
      </c>
      <c r="N340">
        <v>128</v>
      </c>
      <c r="O340">
        <v>65.241765000000001</v>
      </c>
      <c r="P340">
        <v>221.88766899999999</v>
      </c>
      <c r="Q340">
        <v>13.698598</v>
      </c>
      <c r="R340">
        <v>15598.7</v>
      </c>
      <c r="S340">
        <v>2534.5167750000001</v>
      </c>
      <c r="T340">
        <v>3194.3461014641498</v>
      </c>
      <c r="U340">
        <v>0.44495432112498101</v>
      </c>
      <c r="V340">
        <v>0.16662660084386299</v>
      </c>
      <c r="W340">
        <v>2.5388597398413301E-2</v>
      </c>
      <c r="X340">
        <v>12376.6</v>
      </c>
      <c r="Y340">
        <v>172.08</v>
      </c>
      <c r="Z340">
        <v>72328.138540213899</v>
      </c>
      <c r="AA340">
        <v>12.8702702702703</v>
      </c>
      <c r="AB340">
        <v>14.72871208159</v>
      </c>
      <c r="AC340">
        <v>24</v>
      </c>
      <c r="AD340">
        <v>105.604865625</v>
      </c>
      <c r="AE340">
        <v>0.41339999999999999</v>
      </c>
      <c r="AF340">
        <v>0.11090954936231801</v>
      </c>
      <c r="AG340">
        <v>0.174757667643306</v>
      </c>
      <c r="AH340">
        <v>0.29003018470911901</v>
      </c>
      <c r="AI340">
        <v>176.86369426377101</v>
      </c>
      <c r="AJ340">
        <v>7.8898382649510097</v>
      </c>
      <c r="AK340">
        <v>1.9635834463619699</v>
      </c>
      <c r="AL340">
        <v>4.46524072867774</v>
      </c>
      <c r="AM340">
        <v>3.64</v>
      </c>
      <c r="AN340" s="129">
        <v>1.09968875976972</v>
      </c>
      <c r="AO340">
        <v>63</v>
      </c>
      <c r="AP340">
        <v>2.0669992872416301E-2</v>
      </c>
      <c r="AQ340">
        <v>21.62</v>
      </c>
      <c r="AR340">
        <v>5.0700593708915402</v>
      </c>
      <c r="AS340">
        <v>-263302.74</v>
      </c>
      <c r="AT340">
        <v>0.29290264479179301</v>
      </c>
      <c r="AU340">
        <v>39535142.759999998</v>
      </c>
    </row>
    <row r="341" spans="1:47" ht="15" x14ac:dyDescent="0.25">
      <c r="A341" t="s">
        <v>1842</v>
      </c>
      <c r="B341" t="s">
        <v>373</v>
      </c>
      <c r="C341" t="s">
        <v>374</v>
      </c>
      <c r="D341" t="s">
        <v>949</v>
      </c>
      <c r="E341">
        <v>98.091999999999999</v>
      </c>
      <c r="F341" t="s">
        <v>1284</v>
      </c>
      <c r="G341" s="129">
        <v>-9660268</v>
      </c>
      <c r="H341">
        <v>0.37050707781841302</v>
      </c>
      <c r="I341">
        <v>-9660268</v>
      </c>
      <c r="J341">
        <v>0</v>
      </c>
      <c r="K341">
        <v>0.77375914518484301</v>
      </c>
      <c r="L341" s="130">
        <v>258580.83689999999</v>
      </c>
      <c r="M341" s="129">
        <v>51847.5</v>
      </c>
      <c r="N341">
        <v>336</v>
      </c>
      <c r="O341">
        <v>115.03482200000001</v>
      </c>
      <c r="P341">
        <v>842.70886700000005</v>
      </c>
      <c r="Q341">
        <v>2.3255530000000002</v>
      </c>
      <c r="R341">
        <v>15103.3</v>
      </c>
      <c r="S341">
        <v>5753.5160189999997</v>
      </c>
      <c r="T341">
        <v>6874.1788246895403</v>
      </c>
      <c r="U341">
        <v>0.24911722853760601</v>
      </c>
      <c r="V341">
        <v>0.12784988371820899</v>
      </c>
      <c r="W341">
        <v>1.34549932153409E-2</v>
      </c>
      <c r="X341">
        <v>12641</v>
      </c>
      <c r="Y341">
        <v>344.95</v>
      </c>
      <c r="Z341">
        <v>83262.1746050152</v>
      </c>
      <c r="AA341">
        <v>15.3881019830028</v>
      </c>
      <c r="AB341">
        <v>16.679275312364101</v>
      </c>
      <c r="AC341">
        <v>31.02</v>
      </c>
      <c r="AD341">
        <v>185.47762794971001</v>
      </c>
      <c r="AE341" t="s">
        <v>943</v>
      </c>
      <c r="AF341">
        <v>0.110686861633287</v>
      </c>
      <c r="AG341">
        <v>0.162417565792491</v>
      </c>
      <c r="AH341">
        <v>0.27551867821904402</v>
      </c>
      <c r="AI341">
        <v>156.793514960404</v>
      </c>
      <c r="AJ341">
        <v>8.2831874796311808</v>
      </c>
      <c r="AK341">
        <v>1.6406212296893701</v>
      </c>
      <c r="AL341">
        <v>2.9234280700665298</v>
      </c>
      <c r="AM341">
        <v>0.5</v>
      </c>
      <c r="AN341" s="129">
        <v>0.87730834735943997</v>
      </c>
      <c r="AO341">
        <v>31</v>
      </c>
      <c r="AP341">
        <v>0.122569529904012</v>
      </c>
      <c r="AQ341">
        <v>123.97</v>
      </c>
      <c r="AR341">
        <v>4.1002103435330097</v>
      </c>
      <c r="AS341">
        <v>-129052.93</v>
      </c>
      <c r="AT341">
        <v>1.07282900899296</v>
      </c>
      <c r="AU341">
        <v>86896803.579999998</v>
      </c>
    </row>
    <row r="342" spans="1:47" ht="15" x14ac:dyDescent="0.25">
      <c r="A342" t="s">
        <v>1843</v>
      </c>
      <c r="B342" t="s">
        <v>774</v>
      </c>
      <c r="C342" t="s">
        <v>129</v>
      </c>
      <c r="D342" t="s">
        <v>945</v>
      </c>
      <c r="E342">
        <v>86.063999999999993</v>
      </c>
      <c r="F342" t="s">
        <v>1285</v>
      </c>
      <c r="G342" s="129">
        <v>1097054</v>
      </c>
      <c r="H342">
        <v>0.85453811676743796</v>
      </c>
      <c r="I342">
        <v>1093416</v>
      </c>
      <c r="J342">
        <v>0</v>
      </c>
      <c r="K342">
        <v>0.70382908063503502</v>
      </c>
      <c r="L342" s="130">
        <v>153659.10709999999</v>
      </c>
      <c r="M342" s="129">
        <v>38229</v>
      </c>
      <c r="N342">
        <v>66</v>
      </c>
      <c r="O342">
        <v>15.750278</v>
      </c>
      <c r="P342">
        <v>6.7170420000000002</v>
      </c>
      <c r="Q342">
        <v>26.460166999999998</v>
      </c>
      <c r="R342">
        <v>17472.2</v>
      </c>
      <c r="S342">
        <v>497.20958899999999</v>
      </c>
      <c r="T342">
        <v>622.20571495743104</v>
      </c>
      <c r="U342">
        <v>0.49517036164803302</v>
      </c>
      <c r="V342">
        <v>0.211381229013264</v>
      </c>
      <c r="W342">
        <v>8.5825778392218397E-4</v>
      </c>
      <c r="X342">
        <v>13962.2</v>
      </c>
      <c r="Y342">
        <v>41.54</v>
      </c>
      <c r="Z342">
        <v>61657.616754934999</v>
      </c>
      <c r="AA342">
        <v>12.0652173913043</v>
      </c>
      <c r="AB342">
        <v>11.969417164179101</v>
      </c>
      <c r="AC342">
        <v>10</v>
      </c>
      <c r="AD342">
        <v>49.720958899999999</v>
      </c>
      <c r="AE342">
        <v>0.3024</v>
      </c>
      <c r="AF342">
        <v>0.11131857189073301</v>
      </c>
      <c r="AG342">
        <v>0.205194337112861</v>
      </c>
      <c r="AH342">
        <v>0.31969872878692401</v>
      </c>
      <c r="AI342">
        <v>286.93332380602999</v>
      </c>
      <c r="AJ342">
        <v>6.3035674933060397</v>
      </c>
      <c r="AK342">
        <v>1.3727593119593999</v>
      </c>
      <c r="AL342">
        <v>2.87906354702592</v>
      </c>
      <c r="AM342">
        <v>0.5</v>
      </c>
      <c r="AN342" s="129">
        <v>1.0516972746545401</v>
      </c>
      <c r="AO342">
        <v>54</v>
      </c>
      <c r="AP342">
        <v>0</v>
      </c>
      <c r="AQ342">
        <v>4.37</v>
      </c>
      <c r="AR342">
        <v>4.9088234226165302</v>
      </c>
      <c r="AS342">
        <v>-45055.74</v>
      </c>
      <c r="AT342">
        <v>0.67470988018741196</v>
      </c>
      <c r="AU342">
        <v>8687335.9299999997</v>
      </c>
    </row>
    <row r="343" spans="1:47" ht="15" x14ac:dyDescent="0.25">
      <c r="A343" t="s">
        <v>1844</v>
      </c>
      <c r="B343" t="s">
        <v>668</v>
      </c>
      <c r="C343" t="s">
        <v>663</v>
      </c>
      <c r="D343" t="s">
        <v>946</v>
      </c>
      <c r="E343">
        <v>108.16800000000001</v>
      </c>
      <c r="F343" t="s">
        <v>1286</v>
      </c>
      <c r="G343" s="129">
        <v>-2827741</v>
      </c>
      <c r="H343">
        <v>0.50264581792180096</v>
      </c>
      <c r="I343">
        <v>-2393228</v>
      </c>
      <c r="J343">
        <v>3.55986927352797E-3</v>
      </c>
      <c r="K343">
        <v>0.60868138048848697</v>
      </c>
      <c r="L343" s="130">
        <v>206027.8082</v>
      </c>
      <c r="M343" s="129">
        <v>49685</v>
      </c>
      <c r="N343">
        <v>27</v>
      </c>
      <c r="O343">
        <v>1.6777770000000001</v>
      </c>
      <c r="P343">
        <v>10</v>
      </c>
      <c r="Q343">
        <v>80.121048999999999</v>
      </c>
      <c r="R343">
        <v>17028.8</v>
      </c>
      <c r="S343">
        <v>511.226294</v>
      </c>
      <c r="T343">
        <v>584.37606824647798</v>
      </c>
      <c r="U343">
        <v>0.14256529809869301</v>
      </c>
      <c r="V343">
        <v>0.109550133976481</v>
      </c>
      <c r="W343">
        <v>4.1458861268978504E-3</v>
      </c>
      <c r="X343">
        <v>14897.2</v>
      </c>
      <c r="Y343">
        <v>38.64</v>
      </c>
      <c r="Z343">
        <v>64398.1231884058</v>
      </c>
      <c r="AA343">
        <v>12.588235294117601</v>
      </c>
      <c r="AB343">
        <v>13.2304941511387</v>
      </c>
      <c r="AC343">
        <v>4</v>
      </c>
      <c r="AD343">
        <v>127.8065735</v>
      </c>
      <c r="AE343">
        <v>0.17230000000000001</v>
      </c>
      <c r="AF343">
        <v>0.11430667056046601</v>
      </c>
      <c r="AG343">
        <v>0.18584143545387199</v>
      </c>
      <c r="AH343">
        <v>0.303659362389127</v>
      </c>
      <c r="AI343">
        <v>273.40338640719398</v>
      </c>
      <c r="AJ343">
        <v>10.800526217885</v>
      </c>
      <c r="AK343">
        <v>1.3355137331778399</v>
      </c>
      <c r="AL343">
        <v>2.6206697383577402</v>
      </c>
      <c r="AM343">
        <v>0</v>
      </c>
      <c r="AN343" s="129">
        <v>1.3499148606391</v>
      </c>
      <c r="AO343">
        <v>46</v>
      </c>
      <c r="AP343">
        <v>0</v>
      </c>
      <c r="AQ343">
        <v>6.67</v>
      </c>
      <c r="AR343">
        <v>5.0780887624560096</v>
      </c>
      <c r="AS343">
        <v>-39508.46</v>
      </c>
      <c r="AT343">
        <v>0.66087280627149303</v>
      </c>
      <c r="AU343">
        <v>8705590.6300000008</v>
      </c>
    </row>
    <row r="344" spans="1:47" ht="15" x14ac:dyDescent="0.25">
      <c r="A344" t="s">
        <v>1845</v>
      </c>
      <c r="B344" t="s">
        <v>375</v>
      </c>
      <c r="C344" t="s">
        <v>271</v>
      </c>
      <c r="D344" t="s">
        <v>946</v>
      </c>
      <c r="E344">
        <v>84.04</v>
      </c>
      <c r="F344" t="s">
        <v>1287</v>
      </c>
      <c r="G344" s="129">
        <v>2021</v>
      </c>
      <c r="H344">
        <v>0.33398818952929199</v>
      </c>
      <c r="I344">
        <v>63171</v>
      </c>
      <c r="J344">
        <v>0</v>
      </c>
      <c r="K344">
        <v>0.708545940817632</v>
      </c>
      <c r="L344" s="130">
        <v>191520.65960000001</v>
      </c>
      <c r="M344" s="129">
        <v>41519.5</v>
      </c>
      <c r="N344">
        <v>119</v>
      </c>
      <c r="O344">
        <v>55.710940000000001</v>
      </c>
      <c r="P344">
        <v>37.08</v>
      </c>
      <c r="Q344">
        <v>17.072308</v>
      </c>
      <c r="R344">
        <v>12742.2</v>
      </c>
      <c r="S344">
        <v>1261.5408</v>
      </c>
      <c r="T344">
        <v>1491.92608858258</v>
      </c>
      <c r="U344">
        <v>0.51289595469286497</v>
      </c>
      <c r="V344">
        <v>0.13442490088311099</v>
      </c>
      <c r="W344">
        <v>0</v>
      </c>
      <c r="X344">
        <v>10774.5</v>
      </c>
      <c r="Y344">
        <v>67.47</v>
      </c>
      <c r="Z344">
        <v>74710.598932858993</v>
      </c>
      <c r="AA344">
        <v>16.873417721519001</v>
      </c>
      <c r="AB344">
        <v>18.6978034682081</v>
      </c>
      <c r="AC344">
        <v>10</v>
      </c>
      <c r="AD344">
        <v>126.15407999999999</v>
      </c>
      <c r="AE344">
        <v>0.245</v>
      </c>
      <c r="AF344">
        <v>0.120013606948909</v>
      </c>
      <c r="AG344">
        <v>0.17382846298909099</v>
      </c>
      <c r="AH344">
        <v>0.29598525234996498</v>
      </c>
      <c r="AI344">
        <v>174.80766377116001</v>
      </c>
      <c r="AJ344">
        <v>5.78857808794388</v>
      </c>
      <c r="AK344">
        <v>0.88476730740453602</v>
      </c>
      <c r="AL344">
        <v>3.0325189659316099</v>
      </c>
      <c r="AM344">
        <v>3.9</v>
      </c>
      <c r="AN344" s="129">
        <v>0.87087160175893696</v>
      </c>
      <c r="AO344">
        <v>46</v>
      </c>
      <c r="AP344">
        <v>3.2467532467532499E-2</v>
      </c>
      <c r="AQ344">
        <v>9.26</v>
      </c>
      <c r="AR344">
        <v>4.6690928441929298</v>
      </c>
      <c r="AS344">
        <v>15360.39</v>
      </c>
      <c r="AT344">
        <v>0.47054011693918701</v>
      </c>
      <c r="AU344">
        <v>16074751.550000001</v>
      </c>
    </row>
    <row r="345" spans="1:47" ht="15" x14ac:dyDescent="0.25">
      <c r="A345" t="s">
        <v>1846</v>
      </c>
      <c r="B345" t="s">
        <v>712</v>
      </c>
      <c r="C345" t="s">
        <v>99</v>
      </c>
      <c r="D345" t="s">
        <v>945</v>
      </c>
      <c r="E345">
        <v>86.834000000000003</v>
      </c>
      <c r="F345" t="s">
        <v>1288</v>
      </c>
      <c r="G345" s="129">
        <v>-5931443</v>
      </c>
      <c r="H345">
        <v>0.387900173291788</v>
      </c>
      <c r="I345">
        <v>-5465650</v>
      </c>
      <c r="J345">
        <v>0</v>
      </c>
      <c r="K345">
        <v>0.74503005286261603</v>
      </c>
      <c r="L345" s="130">
        <v>178545.10219999999</v>
      </c>
      <c r="M345" s="129">
        <v>37879</v>
      </c>
      <c r="N345">
        <v>99</v>
      </c>
      <c r="O345">
        <v>46.821272</v>
      </c>
      <c r="P345">
        <v>42.32</v>
      </c>
      <c r="Q345">
        <v>58.519202999999997</v>
      </c>
      <c r="R345">
        <v>14781.9</v>
      </c>
      <c r="S345">
        <v>1589.9718640000001</v>
      </c>
      <c r="T345">
        <v>2177.4808651644898</v>
      </c>
      <c r="U345">
        <v>1</v>
      </c>
      <c r="V345">
        <v>0.14607024706444699</v>
      </c>
      <c r="W345">
        <v>2.6637515391907601E-4</v>
      </c>
      <c r="X345">
        <v>10793.6</v>
      </c>
      <c r="Y345">
        <v>104.9</v>
      </c>
      <c r="Z345">
        <v>71663.244995233603</v>
      </c>
      <c r="AA345">
        <v>16.698492462311599</v>
      </c>
      <c r="AB345">
        <v>15.157024442326</v>
      </c>
      <c r="AC345">
        <v>8.8800000000000008</v>
      </c>
      <c r="AD345">
        <v>179.050885585586</v>
      </c>
      <c r="AE345">
        <v>0.379</v>
      </c>
      <c r="AF345">
        <v>0.117224067168697</v>
      </c>
      <c r="AG345">
        <v>0.19678699805578201</v>
      </c>
      <c r="AH345">
        <v>0.31656423347346602</v>
      </c>
      <c r="AI345">
        <v>195.10785506579299</v>
      </c>
      <c r="AJ345">
        <v>6.2889440583335503</v>
      </c>
      <c r="AK345">
        <v>1.00538801996029</v>
      </c>
      <c r="AL345">
        <v>3.4708851252030799</v>
      </c>
      <c r="AM345">
        <v>0.5</v>
      </c>
      <c r="AN345" s="129">
        <v>0.97888277620655995</v>
      </c>
      <c r="AO345">
        <v>81</v>
      </c>
      <c r="AP345">
        <v>0</v>
      </c>
      <c r="AQ345">
        <v>9</v>
      </c>
      <c r="AR345">
        <v>3.7422472544373502</v>
      </c>
      <c r="AS345">
        <v>-260395.49</v>
      </c>
      <c r="AT345">
        <v>0.64827841786541496</v>
      </c>
      <c r="AU345">
        <v>23502801.100000001</v>
      </c>
    </row>
    <row r="346" spans="1:47" ht="15" x14ac:dyDescent="0.25">
      <c r="A346" t="s">
        <v>1847</v>
      </c>
      <c r="B346" t="s">
        <v>690</v>
      </c>
      <c r="C346" t="s">
        <v>249</v>
      </c>
      <c r="D346" t="s">
        <v>946</v>
      </c>
      <c r="E346">
        <v>82.403999999999996</v>
      </c>
      <c r="F346" t="s">
        <v>1036</v>
      </c>
      <c r="G346" s="129">
        <v>-576245</v>
      </c>
      <c r="H346">
        <v>0.122968452046717</v>
      </c>
      <c r="I346">
        <v>-570010</v>
      </c>
      <c r="J346">
        <v>3.2406676391768001E-3</v>
      </c>
      <c r="K346">
        <v>0.74712237250725999</v>
      </c>
      <c r="L346" s="130">
        <v>117062.25810000001</v>
      </c>
      <c r="M346" s="129">
        <v>41408</v>
      </c>
      <c r="N346">
        <v>77</v>
      </c>
      <c r="O346">
        <v>37.835644000000002</v>
      </c>
      <c r="P346">
        <v>20.607972</v>
      </c>
      <c r="Q346">
        <v>-42.310665999999998</v>
      </c>
      <c r="R346">
        <v>14464</v>
      </c>
      <c r="S346">
        <v>1143.6907650000001</v>
      </c>
      <c r="T346">
        <v>1596.69937110352</v>
      </c>
      <c r="U346">
        <v>0.99968695646502004</v>
      </c>
      <c r="V346">
        <v>0.18607931838988001</v>
      </c>
      <c r="W346">
        <v>4.1763168385817997E-3</v>
      </c>
      <c r="X346">
        <v>10360.4</v>
      </c>
      <c r="Y346">
        <v>85.94</v>
      </c>
      <c r="Z346">
        <v>58843.402955550402</v>
      </c>
      <c r="AA346">
        <v>16.979381443299001</v>
      </c>
      <c r="AB346">
        <v>13.308014486851301</v>
      </c>
      <c r="AC346">
        <v>6.2</v>
      </c>
      <c r="AD346">
        <v>184.46625241935499</v>
      </c>
      <c r="AE346">
        <v>0.22589999999999999</v>
      </c>
      <c r="AF346">
        <v>0.102941493243069</v>
      </c>
      <c r="AG346">
        <v>0.19867875189237</v>
      </c>
      <c r="AH346">
        <v>0.30448393160575599</v>
      </c>
      <c r="AI346">
        <v>230.31225577833499</v>
      </c>
      <c r="AJ346">
        <v>7.3292514597237703</v>
      </c>
      <c r="AK346">
        <v>1.7470965353864401</v>
      </c>
      <c r="AL346">
        <v>4.0845189934929396</v>
      </c>
      <c r="AM346">
        <v>0.5</v>
      </c>
      <c r="AN346" s="129">
        <v>1.11382707462762</v>
      </c>
      <c r="AO346">
        <v>80</v>
      </c>
      <c r="AP346">
        <v>6.1162079510703399E-3</v>
      </c>
      <c r="AQ346">
        <v>8.09</v>
      </c>
      <c r="AR346">
        <v>4.6327543916383496</v>
      </c>
      <c r="AS346">
        <v>-199388.6</v>
      </c>
      <c r="AT346">
        <v>0.51990549308239897</v>
      </c>
      <c r="AU346">
        <v>16542366.16</v>
      </c>
    </row>
    <row r="347" spans="1:47" ht="15" x14ac:dyDescent="0.25">
      <c r="A347" t="s">
        <v>1848</v>
      </c>
      <c r="B347" t="s">
        <v>410</v>
      </c>
      <c r="C347" t="s">
        <v>281</v>
      </c>
      <c r="D347" t="s">
        <v>949</v>
      </c>
      <c r="E347">
        <v>107.818</v>
      </c>
      <c r="F347" t="s">
        <v>1289</v>
      </c>
      <c r="G347" s="129">
        <v>-4642099</v>
      </c>
      <c r="H347">
        <v>0.33073598133744597</v>
      </c>
      <c r="I347">
        <v>-4642098</v>
      </c>
      <c r="J347">
        <v>0</v>
      </c>
      <c r="K347">
        <v>0.71790903059514899</v>
      </c>
      <c r="L347" s="130">
        <v>251612.12719999999</v>
      </c>
      <c r="M347" s="129">
        <v>54433</v>
      </c>
      <c r="N347">
        <v>22</v>
      </c>
      <c r="O347">
        <v>0.76825500000000002</v>
      </c>
      <c r="P347">
        <v>5.1100000000000003</v>
      </c>
      <c r="Q347">
        <v>-10.232214000000001</v>
      </c>
      <c r="R347">
        <v>13386.8</v>
      </c>
      <c r="S347">
        <v>869.26756799999998</v>
      </c>
      <c r="T347">
        <v>954.72245743771703</v>
      </c>
      <c r="U347">
        <v>0.128240298043651</v>
      </c>
      <c r="V347">
        <v>7.6079551837139298E-2</v>
      </c>
      <c r="W347">
        <v>1.1503937761083E-3</v>
      </c>
      <c r="X347">
        <v>12188.5</v>
      </c>
      <c r="Y347">
        <v>59.28</v>
      </c>
      <c r="Z347">
        <v>81319.257422402196</v>
      </c>
      <c r="AA347">
        <v>16.3194444444444</v>
      </c>
      <c r="AB347">
        <v>14.663757894736801</v>
      </c>
      <c r="AC347">
        <v>7</v>
      </c>
      <c r="AD347">
        <v>124.181081142857</v>
      </c>
      <c r="AE347">
        <v>0.21049999999999999</v>
      </c>
      <c r="AF347">
        <v>0.11693081152149799</v>
      </c>
      <c r="AG347">
        <v>0.12615832935250901</v>
      </c>
      <c r="AH347">
        <v>0.244615020898202</v>
      </c>
      <c r="AI347">
        <v>267.124885993676</v>
      </c>
      <c r="AJ347">
        <v>5.2653686214217696</v>
      </c>
      <c r="AK347">
        <v>1.13304147663898</v>
      </c>
      <c r="AL347">
        <v>2.5084505368147698</v>
      </c>
      <c r="AM347">
        <v>1.55</v>
      </c>
      <c r="AN347" s="129">
        <v>0.97183217386143095</v>
      </c>
      <c r="AO347">
        <v>30</v>
      </c>
      <c r="AP347">
        <v>1.3550135501355001E-2</v>
      </c>
      <c r="AQ347">
        <v>11.2</v>
      </c>
      <c r="AR347">
        <v>4.9936679578416401</v>
      </c>
      <c r="AS347">
        <v>-41900.489999999903</v>
      </c>
      <c r="AT347">
        <v>0.70947340603212505</v>
      </c>
      <c r="AU347">
        <v>11636682.02</v>
      </c>
    </row>
    <row r="348" spans="1:47" ht="15" x14ac:dyDescent="0.25">
      <c r="A348" t="s">
        <v>1849</v>
      </c>
      <c r="B348" t="s">
        <v>466</v>
      </c>
      <c r="C348" t="s">
        <v>195</v>
      </c>
      <c r="D348" t="s">
        <v>947</v>
      </c>
      <c r="E348">
        <v>88.254999999999995</v>
      </c>
      <c r="F348" t="s">
        <v>1290</v>
      </c>
      <c r="G348" s="129">
        <v>-1437155</v>
      </c>
      <c r="H348">
        <v>0.41012344621853503</v>
      </c>
      <c r="I348">
        <v>-1096205</v>
      </c>
      <c r="J348">
        <v>0</v>
      </c>
      <c r="K348">
        <v>0.69278797791730096</v>
      </c>
      <c r="L348" s="130">
        <v>207910.27480000001</v>
      </c>
      <c r="M348" s="129">
        <v>35262</v>
      </c>
      <c r="N348">
        <v>17</v>
      </c>
      <c r="O348">
        <v>9.7057339999999996</v>
      </c>
      <c r="P348">
        <v>4</v>
      </c>
      <c r="Q348">
        <v>-43.36665</v>
      </c>
      <c r="R348">
        <v>22679.3</v>
      </c>
      <c r="S348">
        <v>583.08198800000002</v>
      </c>
      <c r="T348">
        <v>804.89332553118504</v>
      </c>
      <c r="U348">
        <v>1</v>
      </c>
      <c r="V348">
        <v>0.16215673429445701</v>
      </c>
      <c r="W348">
        <v>1.8035847816310902E-2</v>
      </c>
      <c r="X348">
        <v>16429.400000000001</v>
      </c>
      <c r="Y348">
        <v>52.28</v>
      </c>
      <c r="Z348">
        <v>71796.228003060402</v>
      </c>
      <c r="AA348">
        <v>16.490909090909099</v>
      </c>
      <c r="AB348">
        <v>11.1530602142311</v>
      </c>
      <c r="AC348">
        <v>8</v>
      </c>
      <c r="AD348">
        <v>72.885248500000003</v>
      </c>
      <c r="AE348">
        <v>0.21049999999999999</v>
      </c>
      <c r="AF348">
        <v>0.106605062451524</v>
      </c>
      <c r="AG348">
        <v>0.20775920377991899</v>
      </c>
      <c r="AH348">
        <v>0.31590626706228198</v>
      </c>
      <c r="AI348">
        <v>201.97159648841699</v>
      </c>
      <c r="AJ348">
        <v>25.040285396464199</v>
      </c>
      <c r="AK348">
        <v>2.4450123125520098</v>
      </c>
      <c r="AL348">
        <v>2.9398981030178502</v>
      </c>
      <c r="AM348">
        <v>2</v>
      </c>
      <c r="AN348" s="129">
        <v>1.3069478462733899</v>
      </c>
      <c r="AO348">
        <v>80</v>
      </c>
      <c r="AP348">
        <v>0</v>
      </c>
      <c r="AQ348">
        <v>4.0999999999999996</v>
      </c>
      <c r="AR348">
        <v>3.5917431408579499</v>
      </c>
      <c r="AS348">
        <v>10052.14</v>
      </c>
      <c r="AT348">
        <v>0.70813369045452301</v>
      </c>
      <c r="AU348">
        <v>13223891.390000001</v>
      </c>
    </row>
    <row r="349" spans="1:47" ht="15" x14ac:dyDescent="0.25">
      <c r="A349" t="s">
        <v>1850</v>
      </c>
      <c r="B349" t="s">
        <v>725</v>
      </c>
      <c r="C349" t="s">
        <v>97</v>
      </c>
      <c r="D349" t="s">
        <v>946</v>
      </c>
      <c r="E349">
        <v>89.358000000000004</v>
      </c>
      <c r="F349" t="s">
        <v>1291</v>
      </c>
      <c r="G349" s="129">
        <v>332312</v>
      </c>
      <c r="H349">
        <v>3.68984657312183E-2</v>
      </c>
      <c r="I349">
        <v>332311</v>
      </c>
      <c r="J349">
        <v>0</v>
      </c>
      <c r="K349">
        <v>0.68074192365330799</v>
      </c>
      <c r="L349" s="130">
        <v>209888.2916</v>
      </c>
      <c r="M349" s="129">
        <v>41760</v>
      </c>
      <c r="N349">
        <v>24</v>
      </c>
      <c r="O349">
        <v>23.105242000000001</v>
      </c>
      <c r="P349">
        <v>23</v>
      </c>
      <c r="Q349">
        <v>106.086797</v>
      </c>
      <c r="R349">
        <v>17248.2</v>
      </c>
      <c r="S349">
        <v>649.58284500000002</v>
      </c>
      <c r="T349">
        <v>794.78411448540896</v>
      </c>
      <c r="U349">
        <v>0.37517703688741999</v>
      </c>
      <c r="V349">
        <v>0.16619896573777301</v>
      </c>
      <c r="W349">
        <v>0</v>
      </c>
      <c r="X349">
        <v>14097</v>
      </c>
      <c r="Y349">
        <v>51.85</v>
      </c>
      <c r="Z349">
        <v>82452.420443587296</v>
      </c>
      <c r="AA349">
        <v>19.188679245283002</v>
      </c>
      <c r="AB349">
        <v>12.5281165863067</v>
      </c>
      <c r="AC349">
        <v>5.5</v>
      </c>
      <c r="AD349">
        <v>118.105971818182</v>
      </c>
      <c r="AE349">
        <v>0.42109999999999997</v>
      </c>
      <c r="AF349">
        <v>0.10946156148469</v>
      </c>
      <c r="AG349">
        <v>0.18447491340423999</v>
      </c>
      <c r="AH349">
        <v>0.29796059279842102</v>
      </c>
      <c r="AI349">
        <v>241.76285012576</v>
      </c>
      <c r="AJ349">
        <v>6.9919747206214797</v>
      </c>
      <c r="AK349">
        <v>1.4336348817218001</v>
      </c>
      <c r="AL349">
        <v>2.7472793785220802</v>
      </c>
      <c r="AM349">
        <v>3</v>
      </c>
      <c r="AN349" s="129">
        <v>0.37912601631387899</v>
      </c>
      <c r="AO349">
        <v>3</v>
      </c>
      <c r="AP349">
        <v>0.107692307692308</v>
      </c>
      <c r="AQ349">
        <v>13.33</v>
      </c>
      <c r="AR349">
        <v>5.8099361297780199</v>
      </c>
      <c r="AS349">
        <v>-56036.74</v>
      </c>
      <c r="AT349">
        <v>0.337567070106012</v>
      </c>
      <c r="AU349">
        <v>11204108.32</v>
      </c>
    </row>
    <row r="350" spans="1:47" ht="15" x14ac:dyDescent="0.25">
      <c r="A350" t="s">
        <v>1851</v>
      </c>
      <c r="B350" t="s">
        <v>783</v>
      </c>
      <c r="C350" t="s">
        <v>346</v>
      </c>
      <c r="D350" t="s">
        <v>946</v>
      </c>
      <c r="E350">
        <v>95.736000000000004</v>
      </c>
      <c r="F350" t="s">
        <v>1211</v>
      </c>
      <c r="G350" s="129">
        <v>-3013107</v>
      </c>
      <c r="H350">
        <v>0.231988909715833</v>
      </c>
      <c r="I350">
        <v>-3004683</v>
      </c>
      <c r="J350">
        <v>0</v>
      </c>
      <c r="K350">
        <v>0.67943002228681804</v>
      </c>
      <c r="L350" s="130">
        <v>365678.20789999998</v>
      </c>
      <c r="M350" s="129">
        <v>43136</v>
      </c>
      <c r="N350">
        <v>33</v>
      </c>
      <c r="O350">
        <v>21.911103000000001</v>
      </c>
      <c r="P350">
        <v>27.622456</v>
      </c>
      <c r="Q350">
        <v>51.406585999999997</v>
      </c>
      <c r="R350">
        <v>16501.400000000001</v>
      </c>
      <c r="S350">
        <v>829.94268999999997</v>
      </c>
      <c r="T350">
        <v>1005.56909410149</v>
      </c>
      <c r="U350">
        <v>0.32775993966523198</v>
      </c>
      <c r="V350">
        <v>0.143505789538311</v>
      </c>
      <c r="W350">
        <v>0</v>
      </c>
      <c r="X350">
        <v>13619.4</v>
      </c>
      <c r="Y350">
        <v>61.86</v>
      </c>
      <c r="Z350">
        <v>64070.355318460999</v>
      </c>
      <c r="AA350">
        <v>14</v>
      </c>
      <c r="AB350">
        <v>13.416467668929799</v>
      </c>
      <c r="AC350">
        <v>6.15</v>
      </c>
      <c r="AD350">
        <v>134.95003089430901</v>
      </c>
      <c r="AE350">
        <v>0.22589999999999999</v>
      </c>
      <c r="AF350">
        <v>0.11499364148723699</v>
      </c>
      <c r="AG350">
        <v>0.20727249492032501</v>
      </c>
      <c r="AH350">
        <v>0.32497182302693001</v>
      </c>
      <c r="AI350">
        <v>206.42389175088701</v>
      </c>
      <c r="AJ350">
        <v>9.5395353724025203</v>
      </c>
      <c r="AK350">
        <v>1.6928925986458101</v>
      </c>
      <c r="AL350">
        <v>3.2779890263833802</v>
      </c>
      <c r="AM350">
        <v>0.5</v>
      </c>
      <c r="AN350" s="129">
        <v>1.3355436716523299</v>
      </c>
      <c r="AO350">
        <v>127</v>
      </c>
      <c r="AP350">
        <v>5.8823529411764698E-2</v>
      </c>
      <c r="AQ350">
        <v>3.43</v>
      </c>
      <c r="AR350">
        <v>5.3159295749452999</v>
      </c>
      <c r="AS350">
        <v>-10903.22</v>
      </c>
      <c r="AT350">
        <v>0.45128952752682799</v>
      </c>
      <c r="AU350">
        <v>13695200.25</v>
      </c>
    </row>
    <row r="351" spans="1:47" ht="15" x14ac:dyDescent="0.25">
      <c r="A351" t="s">
        <v>1852</v>
      </c>
      <c r="B351" t="s">
        <v>788</v>
      </c>
      <c r="C351" t="s">
        <v>197</v>
      </c>
      <c r="D351" t="s">
        <v>949</v>
      </c>
      <c r="E351">
        <v>94.626999999999995</v>
      </c>
      <c r="F351" t="s">
        <v>1292</v>
      </c>
      <c r="G351" s="129">
        <v>-16573321</v>
      </c>
      <c r="H351">
        <v>0.54793838438493103</v>
      </c>
      <c r="I351">
        <v>-1715642</v>
      </c>
      <c r="J351">
        <v>8.8580961406497603E-3</v>
      </c>
      <c r="K351">
        <v>0.61083719188769003</v>
      </c>
      <c r="L351" s="130">
        <v>181507.25150000001</v>
      </c>
      <c r="M351" s="129">
        <v>52064</v>
      </c>
      <c r="N351">
        <v>102</v>
      </c>
      <c r="O351">
        <v>70.159768</v>
      </c>
      <c r="P351">
        <v>132.393494</v>
      </c>
      <c r="Q351">
        <v>-3.150684</v>
      </c>
      <c r="R351">
        <v>13834.3</v>
      </c>
      <c r="S351">
        <v>2718.272524</v>
      </c>
      <c r="T351">
        <v>3309.88025791992</v>
      </c>
      <c r="U351">
        <v>0.38036754662057598</v>
      </c>
      <c r="V351">
        <v>0.124635742372681</v>
      </c>
      <c r="W351">
        <v>8.2021720791965694E-2</v>
      </c>
      <c r="X351">
        <v>11361.5</v>
      </c>
      <c r="Y351">
        <v>163.47999999999999</v>
      </c>
      <c r="Z351">
        <v>70998.377049180301</v>
      </c>
      <c r="AA351">
        <v>12.3179190751445</v>
      </c>
      <c r="AB351">
        <v>16.627553976021499</v>
      </c>
      <c r="AC351">
        <v>15.1</v>
      </c>
      <c r="AD351">
        <v>180.01804794701999</v>
      </c>
      <c r="AE351">
        <v>0.1837</v>
      </c>
      <c r="AF351">
        <v>0.128946133684706</v>
      </c>
      <c r="AG351">
        <v>0.15469605419410601</v>
      </c>
      <c r="AH351">
        <v>0.287409729864885</v>
      </c>
      <c r="AI351">
        <v>115.003921512617</v>
      </c>
      <c r="AJ351">
        <v>12.089996225352801</v>
      </c>
      <c r="AK351">
        <v>1.6490031412741699</v>
      </c>
      <c r="AL351">
        <v>0.34467227745576001</v>
      </c>
      <c r="AM351">
        <v>2.0299999999999998</v>
      </c>
      <c r="AN351" s="129">
        <v>1.08039847058309</v>
      </c>
      <c r="AO351">
        <v>18</v>
      </c>
      <c r="AP351">
        <v>3.9194338595536199E-2</v>
      </c>
      <c r="AQ351">
        <v>100.28</v>
      </c>
      <c r="AR351">
        <v>4.5204711252095704</v>
      </c>
      <c r="AS351">
        <v>4733.0300000000298</v>
      </c>
      <c r="AT351">
        <v>0.39229367243205499</v>
      </c>
      <c r="AU351">
        <v>37605327.990000002</v>
      </c>
    </row>
    <row r="352" spans="1:47" ht="15" x14ac:dyDescent="0.25">
      <c r="A352" t="s">
        <v>1853</v>
      </c>
      <c r="B352" t="s">
        <v>538</v>
      </c>
      <c r="C352" t="s">
        <v>116</v>
      </c>
      <c r="D352" t="s">
        <v>946</v>
      </c>
      <c r="E352">
        <v>82.325999999999993</v>
      </c>
      <c r="F352" t="s">
        <v>1024</v>
      </c>
      <c r="G352" s="129">
        <v>-883460</v>
      </c>
      <c r="H352">
        <v>0.18151609211553499</v>
      </c>
      <c r="I352">
        <v>-1204118</v>
      </c>
      <c r="J352">
        <v>6.0144183701169298E-3</v>
      </c>
      <c r="K352">
        <v>0.66875404652794002</v>
      </c>
      <c r="L352" s="130">
        <v>233423.93059999999</v>
      </c>
      <c r="M352" s="129">
        <v>45024</v>
      </c>
      <c r="N352">
        <v>18</v>
      </c>
      <c r="O352">
        <v>5.3514080000000002</v>
      </c>
      <c r="P352">
        <v>100.9</v>
      </c>
      <c r="Q352">
        <v>65.528649000000001</v>
      </c>
      <c r="R352">
        <v>18174.7</v>
      </c>
      <c r="S352">
        <v>525.05431599999997</v>
      </c>
      <c r="T352">
        <v>695.86901590039804</v>
      </c>
      <c r="U352">
        <v>1</v>
      </c>
      <c r="V352">
        <v>0.150611303612253</v>
      </c>
      <c r="W352">
        <v>0</v>
      </c>
      <c r="X352">
        <v>13713.4</v>
      </c>
      <c r="Y352">
        <v>49.43</v>
      </c>
      <c r="Z352">
        <v>54425.614606514297</v>
      </c>
      <c r="AA352">
        <v>12.3703703703704</v>
      </c>
      <c r="AB352">
        <v>10.622179162451999</v>
      </c>
      <c r="AC352">
        <v>5</v>
      </c>
      <c r="AD352">
        <v>105.0108632</v>
      </c>
      <c r="AE352">
        <v>0.245</v>
      </c>
      <c r="AF352">
        <v>0.120702836768129</v>
      </c>
      <c r="AG352">
        <v>0.18371167872838101</v>
      </c>
      <c r="AH352">
        <v>0.30657736803453001</v>
      </c>
      <c r="AI352">
        <v>240.841749408646</v>
      </c>
      <c r="AJ352">
        <v>8.98650460638172</v>
      </c>
      <c r="AK352">
        <v>1.4311772567316401</v>
      </c>
      <c r="AL352">
        <v>5.5901590289035603</v>
      </c>
      <c r="AM352">
        <v>1.8</v>
      </c>
      <c r="AN352" s="129">
        <v>1.0096322355354099</v>
      </c>
      <c r="AO352">
        <v>63</v>
      </c>
      <c r="AP352">
        <v>0.12921348314606701</v>
      </c>
      <c r="AQ352">
        <v>2.67</v>
      </c>
      <c r="AR352">
        <v>5.2902775466045302</v>
      </c>
      <c r="AS352">
        <v>-130463.02</v>
      </c>
      <c r="AT352">
        <v>0.64070619991924005</v>
      </c>
      <c r="AU352">
        <v>9542706.6099999994</v>
      </c>
    </row>
    <row r="353" spans="1:47" ht="15" x14ac:dyDescent="0.25">
      <c r="A353" t="s">
        <v>1854</v>
      </c>
      <c r="B353" t="s">
        <v>376</v>
      </c>
      <c r="C353" t="s">
        <v>129</v>
      </c>
      <c r="D353" t="s">
        <v>945</v>
      </c>
      <c r="E353">
        <v>85.32</v>
      </c>
      <c r="F353" t="s">
        <v>1293</v>
      </c>
      <c r="G353" s="129">
        <v>-298980</v>
      </c>
      <c r="H353">
        <v>0.47667350515134099</v>
      </c>
      <c r="I353">
        <v>-298980</v>
      </c>
      <c r="J353">
        <v>0</v>
      </c>
      <c r="K353">
        <v>0.79521980411329196</v>
      </c>
      <c r="L353" s="130">
        <v>122309.7332</v>
      </c>
      <c r="M353" s="129">
        <v>37506</v>
      </c>
      <c r="N353">
        <v>22</v>
      </c>
      <c r="O353">
        <v>21.154917000000001</v>
      </c>
      <c r="P353">
        <v>7</v>
      </c>
      <c r="Q353">
        <v>-24.811145</v>
      </c>
      <c r="R353">
        <v>18970.599999999999</v>
      </c>
      <c r="S353">
        <v>766.43087500000001</v>
      </c>
      <c r="T353">
        <v>977.96460146983804</v>
      </c>
      <c r="U353">
        <v>0.46343396199950798</v>
      </c>
      <c r="V353">
        <v>0.18805697252214701</v>
      </c>
      <c r="W353">
        <v>3.1818290201317901E-3</v>
      </c>
      <c r="X353">
        <v>14867.3</v>
      </c>
      <c r="Y353">
        <v>65.900000000000006</v>
      </c>
      <c r="Z353">
        <v>63268.866616084997</v>
      </c>
      <c r="AA353">
        <v>12.173913043478301</v>
      </c>
      <c r="AB353">
        <v>11.6302105462822</v>
      </c>
      <c r="AC353">
        <v>12</v>
      </c>
      <c r="AD353">
        <v>63.869239583333297</v>
      </c>
      <c r="AE353">
        <v>0.22589999999999999</v>
      </c>
      <c r="AF353">
        <v>0.103559926458085</v>
      </c>
      <c r="AG353">
        <v>0.190369318245423</v>
      </c>
      <c r="AH353">
        <v>0.301458200128076</v>
      </c>
      <c r="AI353">
        <v>230.51785328976999</v>
      </c>
      <c r="AJ353">
        <v>9.4803468496003998</v>
      </c>
      <c r="AK353">
        <v>1.99485374357581</v>
      </c>
      <c r="AL353">
        <v>4.36510946591501</v>
      </c>
      <c r="AM353">
        <v>4.5</v>
      </c>
      <c r="AN353" s="129">
        <v>0.821681540994747</v>
      </c>
      <c r="AO353">
        <v>46</v>
      </c>
      <c r="AP353">
        <v>2.60416666666667E-3</v>
      </c>
      <c r="AQ353">
        <v>8.2200000000000006</v>
      </c>
      <c r="AR353">
        <v>5.2329273764430004</v>
      </c>
      <c r="AS353">
        <v>-45160.24</v>
      </c>
      <c r="AT353">
        <v>0.53740441149808005</v>
      </c>
      <c r="AU353">
        <v>14539646.960000001</v>
      </c>
    </row>
    <row r="354" spans="1:47" ht="15" x14ac:dyDescent="0.25">
      <c r="A354" t="s">
        <v>1855</v>
      </c>
      <c r="B354" t="s">
        <v>624</v>
      </c>
      <c r="C354" t="s">
        <v>625</v>
      </c>
      <c r="D354" t="s">
        <v>945</v>
      </c>
      <c r="E354">
        <v>81.298000000000002</v>
      </c>
      <c r="F354" t="s">
        <v>1294</v>
      </c>
      <c r="G354" s="129">
        <v>-1927034</v>
      </c>
      <c r="H354">
        <v>0.14042160865046399</v>
      </c>
      <c r="I354">
        <v>-860134</v>
      </c>
      <c r="J354">
        <v>0</v>
      </c>
      <c r="K354">
        <v>0.84968739157945405</v>
      </c>
      <c r="L354" s="130">
        <v>232436.90729999999</v>
      </c>
      <c r="M354" s="129">
        <v>36139</v>
      </c>
      <c r="N354">
        <v>163</v>
      </c>
      <c r="O354">
        <v>40.986294999999998</v>
      </c>
      <c r="P354">
        <v>1.24</v>
      </c>
      <c r="Q354">
        <v>-172.045739</v>
      </c>
      <c r="R354">
        <v>19148.5</v>
      </c>
      <c r="S354">
        <v>1586.1842200000001</v>
      </c>
      <c r="T354">
        <v>2281.9700945557001</v>
      </c>
      <c r="U354">
        <v>0.99683596020139398</v>
      </c>
      <c r="V354">
        <v>0.19258018088214199</v>
      </c>
      <c r="W354">
        <v>2.5099543607866701E-3</v>
      </c>
      <c r="X354">
        <v>13310</v>
      </c>
      <c r="Y354">
        <v>139</v>
      </c>
      <c r="Z354">
        <v>64206.107913669097</v>
      </c>
      <c r="AA354">
        <v>10.122302158273399</v>
      </c>
      <c r="AB354">
        <v>11.4113972661871</v>
      </c>
      <c r="AC354">
        <v>24.25</v>
      </c>
      <c r="AD354">
        <v>65.409658556701004</v>
      </c>
      <c r="AE354">
        <v>0.4173</v>
      </c>
      <c r="AF354">
        <v>0.114667038630475</v>
      </c>
      <c r="AG354">
        <v>0.21576056504961799</v>
      </c>
      <c r="AH354">
        <v>0.33336061745513401</v>
      </c>
      <c r="AI354">
        <v>243.64383097948101</v>
      </c>
      <c r="AJ354">
        <v>10.121657360064599</v>
      </c>
      <c r="AK354">
        <v>1.7769419143827101</v>
      </c>
      <c r="AL354">
        <v>3.5279682454251899</v>
      </c>
      <c r="AM354">
        <v>2.5</v>
      </c>
      <c r="AN354" s="129">
        <v>1.97417264480954</v>
      </c>
      <c r="AO354">
        <v>387</v>
      </c>
      <c r="AP354">
        <v>3.4873583260680002E-3</v>
      </c>
      <c r="AQ354">
        <v>2.89</v>
      </c>
      <c r="AR354">
        <v>4.8549510452206599</v>
      </c>
      <c r="AS354">
        <v>-384898.46</v>
      </c>
      <c r="AT354">
        <v>0.60949204668463197</v>
      </c>
      <c r="AU354">
        <v>30373039.100000001</v>
      </c>
    </row>
    <row r="355" spans="1:47" ht="15" x14ac:dyDescent="0.25">
      <c r="A355" t="s">
        <v>1856</v>
      </c>
      <c r="B355" t="s">
        <v>377</v>
      </c>
      <c r="C355" t="s">
        <v>378</v>
      </c>
      <c r="D355" t="s">
        <v>948</v>
      </c>
      <c r="E355">
        <v>82.62</v>
      </c>
      <c r="F355" t="s">
        <v>1171</v>
      </c>
      <c r="G355" s="129">
        <v>-236138</v>
      </c>
      <c r="H355">
        <v>0.40749914885402799</v>
      </c>
      <c r="I355">
        <v>-157737</v>
      </c>
      <c r="J355">
        <v>0</v>
      </c>
      <c r="K355">
        <v>0.66027539351968101</v>
      </c>
      <c r="L355" s="130">
        <v>238999.13690000001</v>
      </c>
      <c r="M355" s="129">
        <v>41094</v>
      </c>
      <c r="N355">
        <v>77</v>
      </c>
      <c r="O355">
        <v>68.573205000000002</v>
      </c>
      <c r="P355">
        <v>75.881186999999997</v>
      </c>
      <c r="Q355">
        <v>-54.247661999999998</v>
      </c>
      <c r="R355">
        <v>17034.3</v>
      </c>
      <c r="S355">
        <v>967.24704799999995</v>
      </c>
      <c r="T355">
        <v>1232.25288378191</v>
      </c>
      <c r="U355">
        <v>0.51128074572319604</v>
      </c>
      <c r="V355">
        <v>0.22483666447953801</v>
      </c>
      <c r="W355">
        <v>6.3687038515521004E-3</v>
      </c>
      <c r="X355">
        <v>13370.9</v>
      </c>
      <c r="Y355">
        <v>83.98</v>
      </c>
      <c r="Z355">
        <v>58800.064896403899</v>
      </c>
      <c r="AA355">
        <v>12.9325842696629</v>
      </c>
      <c r="AB355">
        <v>11.517588092403001</v>
      </c>
      <c r="AC355">
        <v>16.37</v>
      </c>
      <c r="AD355">
        <v>59.0865637141112</v>
      </c>
      <c r="AE355">
        <v>0.245</v>
      </c>
      <c r="AF355">
        <v>0.121686503382943</v>
      </c>
      <c r="AG355">
        <v>0.114056211875762</v>
      </c>
      <c r="AH355">
        <v>0.238676021886847</v>
      </c>
      <c r="AI355">
        <v>269.21353809083899</v>
      </c>
      <c r="AJ355">
        <v>7.2761249020722296</v>
      </c>
      <c r="AK355">
        <v>1.61189188774021</v>
      </c>
      <c r="AL355">
        <v>3.52124141691885</v>
      </c>
      <c r="AM355">
        <v>2.75</v>
      </c>
      <c r="AN355" s="129">
        <v>0.84239101084878198</v>
      </c>
      <c r="AO355">
        <v>77</v>
      </c>
      <c r="AP355">
        <v>5.3830227743271203E-2</v>
      </c>
      <c r="AQ355">
        <v>5.9</v>
      </c>
      <c r="AR355">
        <v>5.36297029164741</v>
      </c>
      <c r="AS355">
        <v>-62696.9</v>
      </c>
      <c r="AT355">
        <v>0.45604803035915897</v>
      </c>
      <c r="AU355">
        <v>16476346.09</v>
      </c>
    </row>
    <row r="356" spans="1:47" ht="15" x14ac:dyDescent="0.25">
      <c r="A356" t="s">
        <v>1857</v>
      </c>
      <c r="B356" t="s">
        <v>242</v>
      </c>
      <c r="C356" t="s">
        <v>243</v>
      </c>
      <c r="D356" t="s">
        <v>949</v>
      </c>
      <c r="E356">
        <v>91.527000000000001</v>
      </c>
      <c r="F356" t="s">
        <v>1295</v>
      </c>
      <c r="G356" s="129">
        <v>-1574264</v>
      </c>
      <c r="H356">
        <v>0.253345851934691</v>
      </c>
      <c r="I356">
        <v>-1574264</v>
      </c>
      <c r="J356">
        <v>0</v>
      </c>
      <c r="K356">
        <v>0.69091950554623105</v>
      </c>
      <c r="L356" s="130">
        <v>254177.01800000001</v>
      </c>
      <c r="M356" s="129">
        <v>39012</v>
      </c>
      <c r="N356">
        <v>254</v>
      </c>
      <c r="O356">
        <v>138.49073899999999</v>
      </c>
      <c r="P356">
        <v>149.041428</v>
      </c>
      <c r="Q356">
        <v>-50.116492000000001</v>
      </c>
      <c r="R356">
        <v>15342.7</v>
      </c>
      <c r="S356">
        <v>3313.9131339999999</v>
      </c>
      <c r="T356">
        <v>4667.8884368251402</v>
      </c>
      <c r="U356">
        <v>0.99039844597205995</v>
      </c>
      <c r="V356">
        <v>0.182230138081827</v>
      </c>
      <c r="W356">
        <v>6.2812210695683303E-3</v>
      </c>
      <c r="X356">
        <v>10892.4</v>
      </c>
      <c r="Y356">
        <v>228.69</v>
      </c>
      <c r="Z356">
        <v>75352.172985263896</v>
      </c>
      <c r="AA356">
        <v>15.504</v>
      </c>
      <c r="AB356">
        <v>14.4908528313437</v>
      </c>
      <c r="AC356">
        <v>29.5</v>
      </c>
      <c r="AD356">
        <v>112.336038440678</v>
      </c>
      <c r="AE356">
        <v>0.35220000000000001</v>
      </c>
      <c r="AF356">
        <v>9.8460392643903202E-2</v>
      </c>
      <c r="AG356">
        <v>0.16306022291067299</v>
      </c>
      <c r="AH356">
        <v>0.26578909396857198</v>
      </c>
      <c r="AI356">
        <v>181.53010524867901</v>
      </c>
      <c r="AJ356">
        <v>6.9557430744296198</v>
      </c>
      <c r="AK356">
        <v>1.50112130657025</v>
      </c>
      <c r="AL356">
        <v>4.2516634833561904</v>
      </c>
      <c r="AM356">
        <v>2.9</v>
      </c>
      <c r="AN356" s="129">
        <v>1.4635282282469899</v>
      </c>
      <c r="AO356">
        <v>147</v>
      </c>
      <c r="AP356">
        <v>8.0229226361031494E-3</v>
      </c>
      <c r="AQ356">
        <v>11.46</v>
      </c>
      <c r="AR356">
        <v>3.8158401533347499</v>
      </c>
      <c r="AS356">
        <v>-587683.36</v>
      </c>
      <c r="AT356">
        <v>0.56924646393985201</v>
      </c>
      <c r="AU356">
        <v>50844330.350000001</v>
      </c>
    </row>
    <row r="357" spans="1:47" ht="15" x14ac:dyDescent="0.25">
      <c r="A357" t="s">
        <v>1858</v>
      </c>
      <c r="B357" t="s">
        <v>241</v>
      </c>
      <c r="C357" t="s">
        <v>144</v>
      </c>
      <c r="D357" t="s">
        <v>946</v>
      </c>
      <c r="E357">
        <v>54.606000000000002</v>
      </c>
      <c r="F357" t="s">
        <v>992</v>
      </c>
      <c r="G357" s="129">
        <v>-745642</v>
      </c>
      <c r="H357">
        <v>1.5822307888165899E-2</v>
      </c>
      <c r="I357">
        <v>-2339895</v>
      </c>
      <c r="J357">
        <v>0</v>
      </c>
      <c r="K357">
        <v>0.68638289780772499</v>
      </c>
      <c r="L357" s="130">
        <v>125206.2565</v>
      </c>
      <c r="M357" s="129">
        <v>35758.5</v>
      </c>
      <c r="N357">
        <v>104</v>
      </c>
      <c r="O357">
        <v>627.24429699999996</v>
      </c>
      <c r="P357">
        <v>574.51832200000001</v>
      </c>
      <c r="Q357">
        <v>-217.81689499999999</v>
      </c>
      <c r="R357">
        <v>17948.599999999999</v>
      </c>
      <c r="S357">
        <v>2630.4634299999998</v>
      </c>
      <c r="T357">
        <v>4019.16981319154</v>
      </c>
      <c r="U357">
        <v>0.99902678821883495</v>
      </c>
      <c r="V357">
        <v>0.26379985065977501</v>
      </c>
      <c r="W357">
        <v>0.109126202146061</v>
      </c>
      <c r="X357">
        <v>11747</v>
      </c>
      <c r="Y357">
        <v>169.99</v>
      </c>
      <c r="Z357">
        <v>69240.168539325794</v>
      </c>
      <c r="AA357">
        <v>9.4385026737967905</v>
      </c>
      <c r="AB357">
        <v>15.474224542620201</v>
      </c>
      <c r="AC357">
        <v>29.07</v>
      </c>
      <c r="AD357">
        <v>90.487218094255198</v>
      </c>
      <c r="AE357">
        <v>0.36749999999999999</v>
      </c>
      <c r="AF357">
        <v>0.117975596598227</v>
      </c>
      <c r="AG357">
        <v>0.141640659691915</v>
      </c>
      <c r="AH357">
        <v>0.26348497412444899</v>
      </c>
      <c r="AI357">
        <v>213.38711407213901</v>
      </c>
      <c r="AJ357">
        <v>6.0844560641502801</v>
      </c>
      <c r="AK357">
        <v>1.4772250123372801</v>
      </c>
      <c r="AL357">
        <v>2.1684043135040199</v>
      </c>
      <c r="AM357">
        <v>0.5</v>
      </c>
      <c r="AN357" s="129">
        <v>0.74403876182879902</v>
      </c>
      <c r="AO357">
        <v>8</v>
      </c>
      <c r="AP357">
        <v>0.13176470588235301</v>
      </c>
      <c r="AQ357">
        <v>191.75</v>
      </c>
      <c r="AR357">
        <v>4.3933681350261704</v>
      </c>
      <c r="AS357">
        <v>-312445.7</v>
      </c>
      <c r="AT357">
        <v>0.55810613484855698</v>
      </c>
      <c r="AU357">
        <v>47213209.25</v>
      </c>
    </row>
    <row r="358" spans="1:47" ht="15" x14ac:dyDescent="0.25">
      <c r="A358" t="s">
        <v>1859</v>
      </c>
      <c r="B358" t="s">
        <v>244</v>
      </c>
      <c r="C358" t="s">
        <v>245</v>
      </c>
      <c r="D358" t="s">
        <v>946</v>
      </c>
      <c r="E358">
        <v>94.203000000000003</v>
      </c>
      <c r="F358" t="s">
        <v>1296</v>
      </c>
      <c r="G358" s="129">
        <v>-1310394</v>
      </c>
      <c r="H358">
        <v>0.51071592709493097</v>
      </c>
      <c r="I358">
        <v>-1365104</v>
      </c>
      <c r="J358">
        <v>0</v>
      </c>
      <c r="K358">
        <v>0.83322556503242096</v>
      </c>
      <c r="L358" s="130">
        <v>250271.7795</v>
      </c>
      <c r="M358" s="129">
        <v>40065</v>
      </c>
      <c r="N358">
        <v>91</v>
      </c>
      <c r="O358">
        <v>38.069229</v>
      </c>
      <c r="P358">
        <v>196.061139</v>
      </c>
      <c r="Q358">
        <v>-191.62026499999999</v>
      </c>
      <c r="R358">
        <v>14956.2</v>
      </c>
      <c r="S358">
        <v>1656.636555</v>
      </c>
      <c r="T358">
        <v>2032.9732225211501</v>
      </c>
      <c r="U358">
        <v>0.41574199357203001</v>
      </c>
      <c r="V358">
        <v>0.144526330339246</v>
      </c>
      <c r="W358">
        <v>1.4942157907411401E-2</v>
      </c>
      <c r="X358">
        <v>12187.6</v>
      </c>
      <c r="Y358">
        <v>114.89</v>
      </c>
      <c r="Z358">
        <v>61407.441726869198</v>
      </c>
      <c r="AA358">
        <v>15.966101694915301</v>
      </c>
      <c r="AB358">
        <v>14.4193276612412</v>
      </c>
      <c r="AC358">
        <v>13</v>
      </c>
      <c r="AD358">
        <v>127.43358115384601</v>
      </c>
      <c r="AE358">
        <v>0.3024</v>
      </c>
      <c r="AF358">
        <v>0.11695152802664199</v>
      </c>
      <c r="AG358">
        <v>0.16661849103464399</v>
      </c>
      <c r="AH358">
        <v>0.28771848759407997</v>
      </c>
      <c r="AI358">
        <v>183.82366312084699</v>
      </c>
      <c r="AJ358">
        <v>6.3544345201934798</v>
      </c>
      <c r="AK358">
        <v>1.52934554672954</v>
      </c>
      <c r="AL358">
        <v>3.1967614578578698</v>
      </c>
      <c r="AM358">
        <v>2</v>
      </c>
      <c r="AN358" s="129">
        <v>0.85958048761721095</v>
      </c>
      <c r="AO358">
        <v>131</v>
      </c>
      <c r="AP358">
        <v>4.15512465373961E-2</v>
      </c>
      <c r="AQ358">
        <v>2.5099999999999998</v>
      </c>
      <c r="AR358">
        <v>5.13150787556705</v>
      </c>
      <c r="AS358">
        <v>68987.919999999896</v>
      </c>
      <c r="AT358">
        <v>0.53828275501797596</v>
      </c>
      <c r="AU358">
        <v>24776965.460000001</v>
      </c>
    </row>
    <row r="359" spans="1:47" ht="15" x14ac:dyDescent="0.25">
      <c r="A359" t="s">
        <v>1860</v>
      </c>
      <c r="B359" t="s">
        <v>659</v>
      </c>
      <c r="C359" t="s">
        <v>170</v>
      </c>
      <c r="D359" t="s">
        <v>947</v>
      </c>
      <c r="E359">
        <v>86.316999999999993</v>
      </c>
      <c r="F359" t="s">
        <v>1297</v>
      </c>
      <c r="G359" s="129">
        <v>-323226</v>
      </c>
      <c r="H359">
        <v>0.36535793598140198</v>
      </c>
      <c r="I359">
        <v>52813</v>
      </c>
      <c r="J359">
        <v>0</v>
      </c>
      <c r="K359">
        <v>0.70935642261801202</v>
      </c>
      <c r="L359" s="130">
        <v>227996.10070000001</v>
      </c>
      <c r="M359" s="129">
        <v>38457</v>
      </c>
      <c r="N359">
        <v>84</v>
      </c>
      <c r="O359">
        <v>27.709482999999999</v>
      </c>
      <c r="P359">
        <v>5.42</v>
      </c>
      <c r="Q359">
        <v>-3.6229019999999998</v>
      </c>
      <c r="R359">
        <v>20540.3</v>
      </c>
      <c r="S359">
        <v>863.11233300000004</v>
      </c>
      <c r="T359">
        <v>1193.2483694293301</v>
      </c>
      <c r="U359">
        <v>0.98011182746012304</v>
      </c>
      <c r="V359">
        <v>0.18143820220444001</v>
      </c>
      <c r="W359">
        <v>0</v>
      </c>
      <c r="X359">
        <v>14857.4</v>
      </c>
      <c r="Y359">
        <v>74.5</v>
      </c>
      <c r="Z359">
        <v>69576.364161073798</v>
      </c>
      <c r="AA359">
        <v>15.64</v>
      </c>
      <c r="AB359">
        <v>11.585400442953</v>
      </c>
      <c r="AC359">
        <v>8.5</v>
      </c>
      <c r="AD359">
        <v>101.542627411765</v>
      </c>
      <c r="AE359">
        <v>0.41339999999999999</v>
      </c>
      <c r="AF359">
        <v>0.11493148974520501</v>
      </c>
      <c r="AG359">
        <v>0.22785160946205599</v>
      </c>
      <c r="AH359">
        <v>0.34624249079991698</v>
      </c>
      <c r="AI359">
        <v>238.146290049594</v>
      </c>
      <c r="AJ359">
        <v>11.270501880348499</v>
      </c>
      <c r="AK359">
        <v>1.38544284275616</v>
      </c>
      <c r="AL359">
        <v>3.7680875420220201</v>
      </c>
      <c r="AM359">
        <v>0</v>
      </c>
      <c r="AN359" s="129">
        <v>1.8134544821446701</v>
      </c>
      <c r="AO359">
        <v>112</v>
      </c>
      <c r="AP359">
        <v>0</v>
      </c>
      <c r="AQ359">
        <v>4.8499999999999996</v>
      </c>
      <c r="AR359">
        <v>3.2287305046724999</v>
      </c>
      <c r="AS359">
        <v>-92849.32</v>
      </c>
      <c r="AT359">
        <v>0.67861644403385202</v>
      </c>
      <c r="AU359">
        <v>17728608.02</v>
      </c>
    </row>
    <row r="360" spans="1:47" ht="15" x14ac:dyDescent="0.25">
      <c r="A360" t="s">
        <v>1861</v>
      </c>
      <c r="B360" t="s">
        <v>246</v>
      </c>
      <c r="C360" t="s">
        <v>105</v>
      </c>
      <c r="D360" t="s">
        <v>946</v>
      </c>
      <c r="E360">
        <v>68.260000000000005</v>
      </c>
      <c r="F360" t="s">
        <v>1298</v>
      </c>
      <c r="G360" s="129">
        <v>1685302</v>
      </c>
      <c r="H360">
        <v>0.44034477422711499</v>
      </c>
      <c r="I360">
        <v>1685302</v>
      </c>
      <c r="J360">
        <v>1.0601839254370899E-2</v>
      </c>
      <c r="K360">
        <v>0.73870630985949204</v>
      </c>
      <c r="L360" s="130">
        <v>156123.1091</v>
      </c>
      <c r="M360" s="129">
        <v>32838</v>
      </c>
      <c r="N360">
        <v>21</v>
      </c>
      <c r="O360">
        <v>43.992919999999998</v>
      </c>
      <c r="P360">
        <v>7</v>
      </c>
      <c r="Q360">
        <v>33.860475000000001</v>
      </c>
      <c r="R360">
        <v>19815.599999999999</v>
      </c>
      <c r="S360">
        <v>965.98904100000004</v>
      </c>
      <c r="T360">
        <v>1412.7757849219799</v>
      </c>
      <c r="U360">
        <v>0.99828854787183896</v>
      </c>
      <c r="V360">
        <v>0.25347479174973397</v>
      </c>
      <c r="W360">
        <v>0</v>
      </c>
      <c r="X360">
        <v>13548.9</v>
      </c>
      <c r="Y360">
        <v>83.59</v>
      </c>
      <c r="Z360">
        <v>69666.899509510695</v>
      </c>
      <c r="AA360">
        <v>15.51</v>
      </c>
      <c r="AB360">
        <v>11.5562751644934</v>
      </c>
      <c r="AC360">
        <v>12.03</v>
      </c>
      <c r="AD360">
        <v>80.298340897755594</v>
      </c>
      <c r="AE360">
        <v>0.1991</v>
      </c>
      <c r="AF360">
        <v>9.4960423279563694E-2</v>
      </c>
      <c r="AG360">
        <v>0.26364435802157998</v>
      </c>
      <c r="AH360">
        <v>0.361257194010141</v>
      </c>
      <c r="AI360">
        <v>238.306016144545</v>
      </c>
      <c r="AJ360">
        <v>6.2658337279160401</v>
      </c>
      <c r="AK360">
        <v>1.22804787989626</v>
      </c>
      <c r="AL360">
        <v>3.3473375007059101</v>
      </c>
      <c r="AM360">
        <v>0.5</v>
      </c>
      <c r="AN360" s="129">
        <v>1.37774918412861</v>
      </c>
      <c r="AO360">
        <v>76</v>
      </c>
      <c r="AP360">
        <v>0</v>
      </c>
      <c r="AQ360">
        <v>7.04</v>
      </c>
      <c r="AR360">
        <v>4.7042770359743997</v>
      </c>
      <c r="AS360">
        <v>-175060.29</v>
      </c>
      <c r="AT360">
        <v>0.61381533715441905</v>
      </c>
      <c r="AU360">
        <v>19141626.77</v>
      </c>
    </row>
    <row r="361" spans="1:47" ht="15" x14ac:dyDescent="0.25">
      <c r="A361" t="s">
        <v>1862</v>
      </c>
      <c r="B361" t="s">
        <v>490</v>
      </c>
      <c r="C361" t="s">
        <v>121</v>
      </c>
      <c r="D361" t="s">
        <v>949</v>
      </c>
      <c r="E361">
        <v>104.455</v>
      </c>
      <c r="F361" t="s">
        <v>1299</v>
      </c>
      <c r="G361" s="129">
        <v>-11866430</v>
      </c>
      <c r="H361">
        <v>0.45110435157113798</v>
      </c>
      <c r="I361">
        <v>-11864493</v>
      </c>
      <c r="J361">
        <v>0</v>
      </c>
      <c r="K361">
        <v>0.80980435528261696</v>
      </c>
      <c r="L361" s="130">
        <v>331793.48070000001</v>
      </c>
      <c r="M361" s="129">
        <v>78376.5</v>
      </c>
      <c r="N361">
        <v>49</v>
      </c>
      <c r="O361">
        <v>67.264037999999999</v>
      </c>
      <c r="P361">
        <v>71.583719000000002</v>
      </c>
      <c r="Q361">
        <v>-0.73652700000000004</v>
      </c>
      <c r="R361">
        <v>16923.5</v>
      </c>
      <c r="S361">
        <v>4919.1316870000001</v>
      </c>
      <c r="T361">
        <v>6171.8540809465803</v>
      </c>
      <c r="U361">
        <v>0.15757820593592101</v>
      </c>
      <c r="V361">
        <v>0.15502563267727401</v>
      </c>
      <c r="W361">
        <v>4.80827133831516E-2</v>
      </c>
      <c r="X361">
        <v>13488.5</v>
      </c>
      <c r="Y361">
        <v>312.24</v>
      </c>
      <c r="Z361">
        <v>91172.038784268501</v>
      </c>
      <c r="AA361">
        <v>16.237654320987701</v>
      </c>
      <c r="AB361">
        <v>15.7543290001281</v>
      </c>
      <c r="AC361">
        <v>40</v>
      </c>
      <c r="AD361">
        <v>122.97829217500001</v>
      </c>
      <c r="AE361">
        <v>0.35599999999999998</v>
      </c>
      <c r="AF361">
        <v>0.116964144287188</v>
      </c>
      <c r="AG361">
        <v>0.121596802891525</v>
      </c>
      <c r="AH361">
        <v>0.241837963146114</v>
      </c>
      <c r="AI361">
        <v>178.47275817399799</v>
      </c>
      <c r="AJ361">
        <v>7.2012876068848204</v>
      </c>
      <c r="AK361">
        <v>1.48703813853253</v>
      </c>
      <c r="AL361">
        <v>4.0004893436955804</v>
      </c>
      <c r="AM361">
        <v>1.75</v>
      </c>
      <c r="AN361" s="129">
        <v>1.3250120289706799</v>
      </c>
      <c r="AO361">
        <v>23</v>
      </c>
      <c r="AP361">
        <v>0</v>
      </c>
      <c r="AQ361">
        <v>104.57</v>
      </c>
      <c r="AR361">
        <v>5.8111745527967003</v>
      </c>
      <c r="AS361">
        <v>204696.06</v>
      </c>
      <c r="AT361">
        <v>0.42879744746120102</v>
      </c>
      <c r="AU361">
        <v>83249025.599999994</v>
      </c>
    </row>
    <row r="362" spans="1:47" ht="15" x14ac:dyDescent="0.25">
      <c r="A362" t="s">
        <v>1863</v>
      </c>
      <c r="B362" t="s">
        <v>248</v>
      </c>
      <c r="C362" t="s">
        <v>249</v>
      </c>
      <c r="D362" t="s">
        <v>948</v>
      </c>
      <c r="E362">
        <v>77.980999999999995</v>
      </c>
      <c r="F362" t="s">
        <v>1300</v>
      </c>
      <c r="G362" s="129">
        <v>-689097</v>
      </c>
      <c r="H362">
        <v>0.42011727800551801</v>
      </c>
      <c r="I362">
        <v>-516077</v>
      </c>
      <c r="J362">
        <v>0</v>
      </c>
      <c r="K362">
        <v>0.77434193307784005</v>
      </c>
      <c r="L362" s="130">
        <v>162509.76139999999</v>
      </c>
      <c r="M362" s="129">
        <v>27242</v>
      </c>
      <c r="N362">
        <v>8</v>
      </c>
      <c r="O362">
        <v>31.569393999999999</v>
      </c>
      <c r="P362">
        <v>8.67</v>
      </c>
      <c r="Q362">
        <v>122.370507</v>
      </c>
      <c r="R362">
        <v>21539.4</v>
      </c>
      <c r="S362">
        <v>370.98783400000002</v>
      </c>
      <c r="T362">
        <v>520.02020919493702</v>
      </c>
      <c r="U362">
        <v>0.99691808761577905</v>
      </c>
      <c r="V362">
        <v>0.135283684262271</v>
      </c>
      <c r="W362">
        <v>5.3910123640334802E-3</v>
      </c>
      <c r="X362">
        <v>15366.4</v>
      </c>
      <c r="Y362">
        <v>38.17</v>
      </c>
      <c r="Z362">
        <v>60161.3356038774</v>
      </c>
      <c r="AA362">
        <v>11.7826086956522</v>
      </c>
      <c r="AB362">
        <v>9.7193564055541</v>
      </c>
      <c r="AC362">
        <v>7.2</v>
      </c>
      <c r="AD362">
        <v>51.526088055555597</v>
      </c>
      <c r="AE362">
        <v>0.48620000000000002</v>
      </c>
      <c r="AF362">
        <v>0.11855427368313599</v>
      </c>
      <c r="AG362">
        <v>0.14490982588328999</v>
      </c>
      <c r="AH362">
        <v>0.26804813747172901</v>
      </c>
      <c r="AI362">
        <v>188.59648103716501</v>
      </c>
      <c r="AJ362">
        <v>16.707609015678798</v>
      </c>
      <c r="AK362">
        <v>2.9881116812211501</v>
      </c>
      <c r="AL362">
        <v>5.6864896308259603</v>
      </c>
      <c r="AM362">
        <v>0.5</v>
      </c>
      <c r="AN362" s="129">
        <v>0.55148173211371598</v>
      </c>
      <c r="AO362">
        <v>1</v>
      </c>
      <c r="AP362">
        <v>0</v>
      </c>
      <c r="AQ362">
        <v>108</v>
      </c>
      <c r="AR362">
        <v>3.98405501152074</v>
      </c>
      <c r="AS362">
        <v>-57688.58</v>
      </c>
      <c r="AT362">
        <v>0.84327413400959195</v>
      </c>
      <c r="AU362">
        <v>7990837.8099999996</v>
      </c>
    </row>
    <row r="363" spans="1:47" ht="15" x14ac:dyDescent="0.25">
      <c r="A363" t="s">
        <v>1864</v>
      </c>
      <c r="B363" t="s">
        <v>411</v>
      </c>
      <c r="C363" t="s">
        <v>281</v>
      </c>
      <c r="D363" t="s">
        <v>949</v>
      </c>
      <c r="E363">
        <v>107.974</v>
      </c>
      <c r="F363" t="s">
        <v>1301</v>
      </c>
      <c r="G363" s="129">
        <v>-5715129</v>
      </c>
      <c r="H363">
        <v>0.28057952009477299</v>
      </c>
      <c r="I363">
        <v>-5715129</v>
      </c>
      <c r="J363">
        <v>0</v>
      </c>
      <c r="K363">
        <v>0.65599807142858702</v>
      </c>
      <c r="L363" s="130">
        <v>240848.7347</v>
      </c>
      <c r="M363" s="129">
        <v>50926</v>
      </c>
      <c r="N363">
        <v>29</v>
      </c>
      <c r="O363">
        <v>0.14723800000000001</v>
      </c>
      <c r="P363">
        <v>7.4772179999999997</v>
      </c>
      <c r="Q363">
        <v>86.570470999999998</v>
      </c>
      <c r="R363">
        <v>14982.5</v>
      </c>
      <c r="S363">
        <v>803.88787600000001</v>
      </c>
      <c r="T363">
        <v>885.89767099834205</v>
      </c>
      <c r="U363">
        <v>0.14766409165250299</v>
      </c>
      <c r="V363">
        <v>8.8860636082039896E-2</v>
      </c>
      <c r="W363">
        <v>6.2197728679266699E-3</v>
      </c>
      <c r="X363">
        <v>13595.6</v>
      </c>
      <c r="Y363">
        <v>57.62</v>
      </c>
      <c r="Z363">
        <v>72430.371398819902</v>
      </c>
      <c r="AA363">
        <v>17.5</v>
      </c>
      <c r="AB363">
        <v>13.951542450538</v>
      </c>
      <c r="AC363">
        <v>7</v>
      </c>
      <c r="AD363">
        <v>114.841125142857</v>
      </c>
      <c r="AE363">
        <v>0.17230000000000001</v>
      </c>
      <c r="AF363">
        <v>0.101978594637071</v>
      </c>
      <c r="AG363">
        <v>0.17047265130094899</v>
      </c>
      <c r="AH363">
        <v>0.27555578765014099</v>
      </c>
      <c r="AI363">
        <v>208.984368362336</v>
      </c>
      <c r="AJ363">
        <v>9.3788460119047592</v>
      </c>
      <c r="AK363">
        <v>1.42438321428571</v>
      </c>
      <c r="AL363">
        <v>3.1715029166666699</v>
      </c>
      <c r="AM363">
        <v>2</v>
      </c>
      <c r="AN363" s="129">
        <v>1.2308435576479599</v>
      </c>
      <c r="AO363">
        <v>36</v>
      </c>
      <c r="AP363">
        <v>3.05810397553517E-3</v>
      </c>
      <c r="AQ363">
        <v>8.9700000000000006</v>
      </c>
      <c r="AR363">
        <v>5.2048705903919501</v>
      </c>
      <c r="AS363">
        <v>-47938.01</v>
      </c>
      <c r="AT363">
        <v>0.60318666187278602</v>
      </c>
      <c r="AU363">
        <v>12044279.810000001</v>
      </c>
    </row>
    <row r="364" spans="1:47" ht="15" x14ac:dyDescent="0.25">
      <c r="A364" t="s">
        <v>1865</v>
      </c>
      <c r="B364" t="s">
        <v>412</v>
      </c>
      <c r="C364" t="s">
        <v>281</v>
      </c>
      <c r="D364" t="s">
        <v>945</v>
      </c>
      <c r="E364">
        <v>103.645</v>
      </c>
      <c r="F364" t="s">
        <v>1302</v>
      </c>
      <c r="G364" s="129">
        <v>-835019</v>
      </c>
      <c r="H364">
        <v>0.58102815995479995</v>
      </c>
      <c r="I364">
        <v>-835018</v>
      </c>
      <c r="J364">
        <v>0</v>
      </c>
      <c r="K364">
        <v>0.70912469853217597</v>
      </c>
      <c r="L364" s="130">
        <v>229484.56649999999</v>
      </c>
      <c r="M364" s="129">
        <v>44893.5</v>
      </c>
      <c r="N364">
        <v>10</v>
      </c>
      <c r="O364">
        <v>1.9666669999999999</v>
      </c>
      <c r="P364">
        <v>3</v>
      </c>
      <c r="Q364">
        <v>-0.70490399999999898</v>
      </c>
      <c r="R364">
        <v>15958.8</v>
      </c>
      <c r="S364">
        <v>394.860815</v>
      </c>
      <c r="T364">
        <v>441.92928586223002</v>
      </c>
      <c r="U364">
        <v>0.206739240509343</v>
      </c>
      <c r="V364">
        <v>8.6778220827001998E-2</v>
      </c>
      <c r="W364">
        <v>1.2559980154019599E-2</v>
      </c>
      <c r="X364">
        <v>14259.1</v>
      </c>
      <c r="Y364">
        <v>31.25</v>
      </c>
      <c r="Z364">
        <v>68936.471999999994</v>
      </c>
      <c r="AA364">
        <v>13.3125</v>
      </c>
      <c r="AB364">
        <v>12.635546079999999</v>
      </c>
      <c r="AC364">
        <v>3.5</v>
      </c>
      <c r="AD364">
        <v>112.817375714286</v>
      </c>
      <c r="AE364">
        <v>0.1991</v>
      </c>
      <c r="AF364">
        <v>0.111190527939819</v>
      </c>
      <c r="AG364">
        <v>0.16423472153685501</v>
      </c>
      <c r="AH364">
        <v>0.27839776440604502</v>
      </c>
      <c r="AI364">
        <v>123.086409574472</v>
      </c>
      <c r="AJ364">
        <v>13.517954405168499</v>
      </c>
      <c r="AK364">
        <v>3.3681955475083298</v>
      </c>
      <c r="AL364">
        <v>7.7690058022303603</v>
      </c>
      <c r="AM364">
        <v>1.5</v>
      </c>
      <c r="AN364" s="129">
        <v>1.5026084276725</v>
      </c>
      <c r="AO364">
        <v>27</v>
      </c>
      <c r="AP364">
        <v>0</v>
      </c>
      <c r="AQ364">
        <v>6.07</v>
      </c>
      <c r="AR364">
        <v>6.6228710124826602</v>
      </c>
      <c r="AS364">
        <v>-43914.05</v>
      </c>
      <c r="AT364">
        <v>0.52749951622545499</v>
      </c>
      <c r="AU364">
        <v>6301523.4500000002</v>
      </c>
    </row>
    <row r="365" spans="1:47" ht="15" x14ac:dyDescent="0.25">
      <c r="A365" t="s">
        <v>1866</v>
      </c>
      <c r="B365" t="s">
        <v>619</v>
      </c>
      <c r="C365" t="s">
        <v>140</v>
      </c>
      <c r="D365" t="s">
        <v>946</v>
      </c>
      <c r="E365">
        <v>80.882000000000005</v>
      </c>
      <c r="F365" t="s">
        <v>1303</v>
      </c>
      <c r="G365" s="129">
        <v>679895</v>
      </c>
      <c r="H365">
        <v>1.1552539864733899</v>
      </c>
      <c r="I365">
        <v>638850</v>
      </c>
      <c r="J365">
        <v>0</v>
      </c>
      <c r="K365">
        <v>0.69281094788479103</v>
      </c>
      <c r="L365" s="130">
        <v>169629.66930000001</v>
      </c>
      <c r="M365" s="129">
        <v>37529</v>
      </c>
      <c r="N365">
        <v>110</v>
      </c>
      <c r="O365">
        <v>39.059831000000003</v>
      </c>
      <c r="P365">
        <v>23</v>
      </c>
      <c r="Q365">
        <v>113.262345</v>
      </c>
      <c r="R365">
        <v>15971.5</v>
      </c>
      <c r="S365">
        <v>1013.809313</v>
      </c>
      <c r="T365">
        <v>1352.59814616312</v>
      </c>
      <c r="U365">
        <v>0.998549689787669</v>
      </c>
      <c r="V365">
        <v>0.15506196380738901</v>
      </c>
      <c r="W365">
        <v>1.9727575731985801E-3</v>
      </c>
      <c r="X365">
        <v>11971.1</v>
      </c>
      <c r="Y365">
        <v>78.41</v>
      </c>
      <c r="Z365">
        <v>65919.603621987</v>
      </c>
      <c r="AA365">
        <v>10.7777777777778</v>
      </c>
      <c r="AB365">
        <v>12.9295920545849</v>
      </c>
      <c r="AC365">
        <v>20</v>
      </c>
      <c r="AD365">
        <v>50.69046565</v>
      </c>
      <c r="AE365">
        <v>0.53590000000000004</v>
      </c>
      <c r="AF365">
        <v>0.11948173815815299</v>
      </c>
      <c r="AG365">
        <v>0.15825460115913101</v>
      </c>
      <c r="AH365">
        <v>0.28164161749655803</v>
      </c>
      <c r="AI365">
        <v>203.43865197853</v>
      </c>
      <c r="AJ365">
        <v>12.157452532873</v>
      </c>
      <c r="AK365">
        <v>1.37051801714441</v>
      </c>
      <c r="AL365">
        <v>2.6777070323106198</v>
      </c>
      <c r="AM365">
        <v>2.8</v>
      </c>
      <c r="AN365" s="129">
        <v>0.88637658914809403</v>
      </c>
      <c r="AO365">
        <v>29</v>
      </c>
      <c r="AP365">
        <v>1.1673151750972799E-2</v>
      </c>
      <c r="AQ365">
        <v>16.239999999999998</v>
      </c>
      <c r="AR365">
        <v>4.0528158057656603</v>
      </c>
      <c r="AS365">
        <v>33788.22</v>
      </c>
      <c r="AT365">
        <v>0.59005727002584296</v>
      </c>
      <c r="AU365">
        <v>16192103.560000001</v>
      </c>
    </row>
    <row r="366" spans="1:47" ht="15" x14ac:dyDescent="0.25">
      <c r="A366" t="s">
        <v>1867</v>
      </c>
      <c r="B366" t="s">
        <v>250</v>
      </c>
      <c r="C366" t="s">
        <v>251</v>
      </c>
      <c r="D366" t="s">
        <v>947</v>
      </c>
      <c r="E366">
        <v>79.382000000000005</v>
      </c>
      <c r="F366" t="s">
        <v>1304</v>
      </c>
      <c r="G366" s="129">
        <v>-2531281</v>
      </c>
      <c r="H366">
        <v>0.13448924200649101</v>
      </c>
      <c r="I366">
        <v>-2531281</v>
      </c>
      <c r="J366">
        <v>0</v>
      </c>
      <c r="K366">
        <v>0.83157005543624996</v>
      </c>
      <c r="L366" s="130">
        <v>191887.10060000001</v>
      </c>
      <c r="M366" s="129">
        <v>37823.5</v>
      </c>
      <c r="N366">
        <v>63</v>
      </c>
      <c r="O366">
        <v>26.964929999999999</v>
      </c>
      <c r="P366">
        <v>47.643846000000003</v>
      </c>
      <c r="Q366">
        <v>56.808832000000002</v>
      </c>
      <c r="R366">
        <v>19290.2</v>
      </c>
      <c r="S366">
        <v>1725.8342190000001</v>
      </c>
      <c r="T366">
        <v>2382.6864628182798</v>
      </c>
      <c r="U366">
        <v>1</v>
      </c>
      <c r="V366">
        <v>0.17431664043277401</v>
      </c>
      <c r="W366">
        <v>0</v>
      </c>
      <c r="X366">
        <v>13972.4</v>
      </c>
      <c r="Y366">
        <v>125.44</v>
      </c>
      <c r="Z366">
        <v>66608.363679846894</v>
      </c>
      <c r="AA366">
        <v>14.0077519379845</v>
      </c>
      <c r="AB366">
        <v>13.758244730548499</v>
      </c>
      <c r="AC366">
        <v>15</v>
      </c>
      <c r="AD366">
        <v>115.0556146</v>
      </c>
      <c r="AE366">
        <v>0.32540000000000002</v>
      </c>
      <c r="AF366">
        <v>9.2164179516735806E-2</v>
      </c>
      <c r="AG366">
        <v>0.27692026352871002</v>
      </c>
      <c r="AH366">
        <v>0.37226576053831201</v>
      </c>
      <c r="AI366">
        <v>176.98687199341001</v>
      </c>
      <c r="AJ366">
        <v>11.523579865771801</v>
      </c>
      <c r="AK366">
        <v>2.2916637420199701</v>
      </c>
      <c r="AL366">
        <v>3.7675371419217498</v>
      </c>
      <c r="AM366">
        <v>2.4</v>
      </c>
      <c r="AN366" s="129">
        <v>1.3808205752080001</v>
      </c>
      <c r="AO366">
        <v>97</v>
      </c>
      <c r="AP366">
        <v>1.54004106776181E-2</v>
      </c>
      <c r="AQ366">
        <v>9.77</v>
      </c>
      <c r="AR366">
        <v>3.8277795976423201</v>
      </c>
      <c r="AS366">
        <v>108737.89</v>
      </c>
      <c r="AT366">
        <v>0.74868141202385097</v>
      </c>
      <c r="AU366">
        <v>33291769.100000001</v>
      </c>
    </row>
    <row r="367" spans="1:47" ht="15" x14ac:dyDescent="0.25">
      <c r="A367" t="s">
        <v>1868</v>
      </c>
      <c r="B367" t="s">
        <v>539</v>
      </c>
      <c r="C367" t="s">
        <v>116</v>
      </c>
      <c r="D367" t="s">
        <v>945</v>
      </c>
      <c r="E367">
        <v>82.915999999999997</v>
      </c>
      <c r="F367" t="s">
        <v>1305</v>
      </c>
      <c r="G367" s="129">
        <v>-2381218</v>
      </c>
      <c r="H367">
        <v>0.30635720881997303</v>
      </c>
      <c r="I367">
        <v>-2429602</v>
      </c>
      <c r="J367">
        <v>5.1607732295425597E-2</v>
      </c>
      <c r="K367">
        <v>0.75404108407999004</v>
      </c>
      <c r="L367" s="130">
        <v>148828.42110000001</v>
      </c>
      <c r="M367" s="129">
        <v>39620</v>
      </c>
      <c r="N367">
        <v>84</v>
      </c>
      <c r="O367">
        <v>39.128193000000003</v>
      </c>
      <c r="P367">
        <v>11.713343999999999</v>
      </c>
      <c r="Q367">
        <v>11.191865999999999</v>
      </c>
      <c r="R367">
        <v>22730.799999999999</v>
      </c>
      <c r="S367">
        <v>874.55382399999996</v>
      </c>
      <c r="T367">
        <v>1108.08896172444</v>
      </c>
      <c r="U367">
        <v>0.55482239707181202</v>
      </c>
      <c r="V367">
        <v>0.17125419601389799</v>
      </c>
      <c r="W367">
        <v>0</v>
      </c>
      <c r="X367">
        <v>17940.2</v>
      </c>
      <c r="Y367">
        <v>72.3</v>
      </c>
      <c r="Z367">
        <v>59286.836791148002</v>
      </c>
      <c r="AA367">
        <v>15.1216216216216</v>
      </c>
      <c r="AB367">
        <v>12.096180138312601</v>
      </c>
      <c r="AC367">
        <v>10.31</v>
      </c>
      <c r="AD367">
        <v>84.825783123181395</v>
      </c>
      <c r="AE367">
        <v>0.17230000000000001</v>
      </c>
      <c r="AF367">
        <v>0.12740206289147299</v>
      </c>
      <c r="AG367">
        <v>0.16910664129094299</v>
      </c>
      <c r="AH367">
        <v>0.30021093490355599</v>
      </c>
      <c r="AI367">
        <v>189.01066516861999</v>
      </c>
      <c r="AJ367">
        <v>38.205914640048398</v>
      </c>
      <c r="AK367">
        <v>1.89843303085299</v>
      </c>
      <c r="AL367">
        <v>4.4980893526920704</v>
      </c>
      <c r="AM367">
        <v>0</v>
      </c>
      <c r="AN367" s="129"/>
      <c r="AO367">
        <v>84</v>
      </c>
      <c r="AP367">
        <v>0</v>
      </c>
      <c r="AQ367" t="s">
        <v>943</v>
      </c>
      <c r="AR367">
        <v>4.6808753560314997</v>
      </c>
      <c r="AS367">
        <v>-22288.84</v>
      </c>
      <c r="AT367">
        <v>0.48664179695410498</v>
      </c>
      <c r="AU367">
        <v>19879295.100000001</v>
      </c>
    </row>
    <row r="368" spans="1:47" ht="15" x14ac:dyDescent="0.25">
      <c r="A368" t="s">
        <v>1869</v>
      </c>
      <c r="B368" t="s">
        <v>425</v>
      </c>
      <c r="C368" t="s">
        <v>197</v>
      </c>
      <c r="D368" t="s">
        <v>946</v>
      </c>
      <c r="E368">
        <v>68.501999999999995</v>
      </c>
      <c r="F368" t="s">
        <v>1306</v>
      </c>
      <c r="G368" s="129">
        <v>17443</v>
      </c>
      <c r="H368">
        <v>0.30559441707514701</v>
      </c>
      <c r="I368">
        <v>129077</v>
      </c>
      <c r="J368">
        <v>0</v>
      </c>
      <c r="K368">
        <v>0.67140569290417995</v>
      </c>
      <c r="L368" s="130">
        <v>135823.97020000001</v>
      </c>
      <c r="M368" s="129">
        <v>34366</v>
      </c>
      <c r="N368">
        <v>21</v>
      </c>
      <c r="O368">
        <v>36.141609000000003</v>
      </c>
      <c r="P368">
        <v>23</v>
      </c>
      <c r="Q368">
        <v>54.186790000000002</v>
      </c>
      <c r="R368">
        <v>20721.7</v>
      </c>
      <c r="S368">
        <v>580.57025799999997</v>
      </c>
      <c r="T368">
        <v>852.34855792183203</v>
      </c>
      <c r="U368">
        <v>0.99980942702717601</v>
      </c>
      <c r="V368">
        <v>0.21824514992636801</v>
      </c>
      <c r="W368">
        <v>2.3466229646231698E-2</v>
      </c>
      <c r="X368">
        <v>14114.4</v>
      </c>
      <c r="Y368">
        <v>55.76</v>
      </c>
      <c r="Z368">
        <v>53247.412840746001</v>
      </c>
      <c r="AA368">
        <v>9.65573770491803</v>
      </c>
      <c r="AB368">
        <v>10.411948672883801</v>
      </c>
      <c r="AC368">
        <v>7</v>
      </c>
      <c r="AD368">
        <v>82.938608285714295</v>
      </c>
      <c r="AE368">
        <v>0.22589999999999999</v>
      </c>
      <c r="AF368">
        <v>0.102027048168408</v>
      </c>
      <c r="AG368">
        <v>0.154084310496092</v>
      </c>
      <c r="AH368">
        <v>0.25894293066039198</v>
      </c>
      <c r="AI368">
        <v>254.77708849494701</v>
      </c>
      <c r="AJ368">
        <v>7.2203191676356804</v>
      </c>
      <c r="AK368">
        <v>1.3041688525920101</v>
      </c>
      <c r="AL368">
        <v>0.322984193731577</v>
      </c>
      <c r="AM368">
        <v>0</v>
      </c>
      <c r="AN368" s="129">
        <v>0.78058350079387895</v>
      </c>
      <c r="AO368">
        <v>7</v>
      </c>
      <c r="AP368">
        <v>3.6764705882352901E-2</v>
      </c>
      <c r="AQ368">
        <v>37.43</v>
      </c>
      <c r="AR368">
        <v>3.6375770911062202</v>
      </c>
      <c r="AS368">
        <v>67851.08</v>
      </c>
      <c r="AT368">
        <v>0.73695741326720798</v>
      </c>
      <c r="AU368">
        <v>12030409.23</v>
      </c>
    </row>
    <row r="369" spans="1:47" ht="15" x14ac:dyDescent="0.25">
      <c r="A369" t="s">
        <v>1870</v>
      </c>
      <c r="B369" t="s">
        <v>252</v>
      </c>
      <c r="C369" t="s">
        <v>148</v>
      </c>
      <c r="D369" t="s">
        <v>945</v>
      </c>
      <c r="E369">
        <v>87.887</v>
      </c>
      <c r="F369" t="s">
        <v>1307</v>
      </c>
      <c r="G369" s="129">
        <v>-46541</v>
      </c>
      <c r="H369">
        <v>6.2907623932591694E-2</v>
      </c>
      <c r="I369">
        <v>-46541</v>
      </c>
      <c r="J369">
        <v>8.4725786449753597E-4</v>
      </c>
      <c r="K369">
        <v>0.80286171027030995</v>
      </c>
      <c r="L369" s="130">
        <v>200718.18530000001</v>
      </c>
      <c r="M369" s="129">
        <v>38663</v>
      </c>
      <c r="N369">
        <v>138</v>
      </c>
      <c r="O369">
        <v>117.28996600000001</v>
      </c>
      <c r="P369">
        <v>124.47649199999999</v>
      </c>
      <c r="Q369">
        <v>-137.54372799999999</v>
      </c>
      <c r="R369">
        <v>12928.7</v>
      </c>
      <c r="S369">
        <v>2946.1708659999999</v>
      </c>
      <c r="T369">
        <v>4020.25003751452</v>
      </c>
      <c r="U369">
        <v>0.94242269348406504</v>
      </c>
      <c r="V369">
        <v>0.14729049696603699</v>
      </c>
      <c r="W369">
        <v>0.15381622743940301</v>
      </c>
      <c r="X369">
        <v>9474.6</v>
      </c>
      <c r="Y369">
        <v>182.45</v>
      </c>
      <c r="Z369">
        <v>73964.242258152895</v>
      </c>
      <c r="AA369">
        <v>17.575757575757599</v>
      </c>
      <c r="AB369">
        <v>16.1478260674157</v>
      </c>
      <c r="AC369">
        <v>25.25</v>
      </c>
      <c r="AD369">
        <v>116.68003429703001</v>
      </c>
      <c r="AE369">
        <v>0.29480000000000001</v>
      </c>
      <c r="AF369">
        <v>0.103921617155316</v>
      </c>
      <c r="AG369">
        <v>0.184345923615721</v>
      </c>
      <c r="AH369">
        <v>0.29192989697055199</v>
      </c>
      <c r="AI369">
        <v>145.829966943947</v>
      </c>
      <c r="AJ369">
        <v>7.80747679452565</v>
      </c>
      <c r="AK369">
        <v>1.3899692300530699</v>
      </c>
      <c r="AL369">
        <v>4.2814526813145903</v>
      </c>
      <c r="AM369">
        <v>1</v>
      </c>
      <c r="AN369" s="129">
        <v>1.87552853814131</v>
      </c>
      <c r="AO369">
        <v>71</v>
      </c>
      <c r="AP369">
        <v>3.2427695004382098E-2</v>
      </c>
      <c r="AQ369">
        <v>15.41</v>
      </c>
      <c r="AR369">
        <v>3.6768056979628199</v>
      </c>
      <c r="AS369">
        <v>-250149.95</v>
      </c>
      <c r="AT369">
        <v>0.40602797060507601</v>
      </c>
      <c r="AU369">
        <v>38090291.039999999</v>
      </c>
    </row>
    <row r="370" spans="1:47" ht="15" x14ac:dyDescent="0.25">
      <c r="A370" t="s">
        <v>1871</v>
      </c>
      <c r="B370" t="s">
        <v>380</v>
      </c>
      <c r="C370" t="s">
        <v>374</v>
      </c>
      <c r="D370" t="s">
        <v>946</v>
      </c>
      <c r="E370">
        <v>86.128</v>
      </c>
      <c r="F370" t="s">
        <v>1140</v>
      </c>
      <c r="G370" s="129">
        <v>-3660919</v>
      </c>
      <c r="H370">
        <v>0.39011546133281799</v>
      </c>
      <c r="I370">
        <v>-3660919</v>
      </c>
      <c r="J370">
        <v>5.9104613355839102E-3</v>
      </c>
      <c r="K370">
        <v>0.84663416981162298</v>
      </c>
      <c r="L370" s="130">
        <v>264917.96549999999</v>
      </c>
      <c r="M370" s="129">
        <v>46156</v>
      </c>
      <c r="N370">
        <v>123</v>
      </c>
      <c r="O370">
        <v>101.353472</v>
      </c>
      <c r="P370">
        <v>163.52634</v>
      </c>
      <c r="Q370">
        <v>90.955284000000006</v>
      </c>
      <c r="R370">
        <v>15029.1</v>
      </c>
      <c r="S370">
        <v>1840.8318340000001</v>
      </c>
      <c r="T370">
        <v>2340.0463103598299</v>
      </c>
      <c r="U370">
        <v>0.50112485723125499</v>
      </c>
      <c r="V370">
        <v>0.19164965559803501</v>
      </c>
      <c r="W370">
        <v>2.7031013415210201E-3</v>
      </c>
      <c r="X370">
        <v>11822.9</v>
      </c>
      <c r="Y370">
        <v>120.06</v>
      </c>
      <c r="Z370">
        <v>69248.956355155795</v>
      </c>
      <c r="AA370">
        <v>13.0546875</v>
      </c>
      <c r="AB370">
        <v>15.3325989838414</v>
      </c>
      <c r="AC370">
        <v>12.45</v>
      </c>
      <c r="AD370">
        <v>147.857978634538</v>
      </c>
      <c r="AE370">
        <v>0.39050000000000001</v>
      </c>
      <c r="AF370">
        <v>0.118182153314627</v>
      </c>
      <c r="AG370">
        <v>0.19499181395127699</v>
      </c>
      <c r="AH370">
        <v>0.31566898487839101</v>
      </c>
      <c r="AI370">
        <v>231.47089925868801</v>
      </c>
      <c r="AJ370">
        <v>6.5135199566297999</v>
      </c>
      <c r="AK370">
        <v>1.6828229824524401</v>
      </c>
      <c r="AL370">
        <v>3.8533989518867702</v>
      </c>
      <c r="AM370">
        <v>0</v>
      </c>
      <c r="AN370" s="129">
        <v>1.06814065773766</v>
      </c>
      <c r="AO370">
        <v>66</v>
      </c>
      <c r="AP370">
        <v>8.8210347752332496E-2</v>
      </c>
      <c r="AQ370">
        <v>17.239999999999998</v>
      </c>
      <c r="AR370">
        <v>6.4293337314316199</v>
      </c>
      <c r="AS370">
        <v>-175782.93</v>
      </c>
      <c r="AT370">
        <v>0.401542502997708</v>
      </c>
      <c r="AU370">
        <v>27666075.23</v>
      </c>
    </row>
    <row r="371" spans="1:47" ht="15" x14ac:dyDescent="0.25">
      <c r="A371" t="s">
        <v>1872</v>
      </c>
      <c r="B371" t="s">
        <v>697</v>
      </c>
      <c r="C371" t="s">
        <v>180</v>
      </c>
      <c r="D371" t="s">
        <v>945</v>
      </c>
      <c r="E371">
        <v>94.941999999999993</v>
      </c>
      <c r="F371" t="s">
        <v>1308</v>
      </c>
      <c r="G371" s="129">
        <v>-31615</v>
      </c>
      <c r="H371">
        <v>0.56459196933545996</v>
      </c>
      <c r="I371">
        <v>-31615</v>
      </c>
      <c r="J371">
        <v>0</v>
      </c>
      <c r="K371">
        <v>0.71791850531921897</v>
      </c>
      <c r="L371" s="130">
        <v>277001.27720000001</v>
      </c>
      <c r="M371" s="129">
        <v>43805</v>
      </c>
      <c r="N371">
        <v>7</v>
      </c>
      <c r="O371">
        <v>1.7973920000000001</v>
      </c>
      <c r="P371">
        <v>1</v>
      </c>
      <c r="Q371">
        <v>103.592984</v>
      </c>
      <c r="R371">
        <v>18327.3</v>
      </c>
      <c r="S371">
        <v>371.65749599999998</v>
      </c>
      <c r="T371">
        <v>421.54526650803001</v>
      </c>
      <c r="U371">
        <v>0.21615935872311901</v>
      </c>
      <c r="V371">
        <v>0.10998719907427899</v>
      </c>
      <c r="W371">
        <v>0</v>
      </c>
      <c r="X371">
        <v>16158.3</v>
      </c>
      <c r="Y371">
        <v>36.619999999999997</v>
      </c>
      <c r="Z371">
        <v>65772.173675587095</v>
      </c>
      <c r="AA371">
        <v>18.486486486486498</v>
      </c>
      <c r="AB371">
        <v>10.1490304751502</v>
      </c>
      <c r="AC371">
        <v>4</v>
      </c>
      <c r="AD371">
        <v>92.914373999999995</v>
      </c>
      <c r="AE371">
        <v>0.32919999999999999</v>
      </c>
      <c r="AF371">
        <v>0.11808559885212699</v>
      </c>
      <c r="AG371">
        <v>0.11159927481859</v>
      </c>
      <c r="AH371">
        <v>0.23196836437780199</v>
      </c>
      <c r="AI371">
        <v>223.32389604217801</v>
      </c>
      <c r="AJ371">
        <v>11.368192650602399</v>
      </c>
      <c r="AK371">
        <v>1.59217072289157</v>
      </c>
      <c r="AL371">
        <v>3.4167021686746999</v>
      </c>
      <c r="AM371">
        <v>0</v>
      </c>
      <c r="AN371" s="129">
        <v>1.18438129305576</v>
      </c>
      <c r="AO371">
        <v>39</v>
      </c>
      <c r="AP371">
        <v>4.92610837438424E-3</v>
      </c>
      <c r="AQ371">
        <v>5.18</v>
      </c>
      <c r="AR371">
        <v>5.19942686013583</v>
      </c>
      <c r="AS371">
        <v>-27990.13</v>
      </c>
      <c r="AT371">
        <v>0.59647211671827405</v>
      </c>
      <c r="AU371">
        <v>6811465.21</v>
      </c>
    </row>
    <row r="372" spans="1:47" ht="15" x14ac:dyDescent="0.25">
      <c r="A372" t="s">
        <v>1873</v>
      </c>
      <c r="B372" t="s">
        <v>247</v>
      </c>
      <c r="C372" t="s">
        <v>199</v>
      </c>
      <c r="D372" t="s">
        <v>946</v>
      </c>
      <c r="E372">
        <v>77.942999999999998</v>
      </c>
      <c r="F372" t="s">
        <v>1309</v>
      </c>
      <c r="G372" s="129">
        <v>-18409685</v>
      </c>
      <c r="H372">
        <v>0.34882179989114198</v>
      </c>
      <c r="I372">
        <v>-19004198</v>
      </c>
      <c r="J372">
        <v>0</v>
      </c>
      <c r="K372">
        <v>0.77122117902170595</v>
      </c>
      <c r="L372" s="130">
        <v>207930.92970000001</v>
      </c>
      <c r="M372" s="129">
        <v>36821</v>
      </c>
      <c r="N372">
        <v>439</v>
      </c>
      <c r="O372">
        <v>381.74525699999998</v>
      </c>
      <c r="P372">
        <v>448.89589100000001</v>
      </c>
      <c r="Q372">
        <v>-242.03318200000001</v>
      </c>
      <c r="R372">
        <v>17677.7</v>
      </c>
      <c r="S372">
        <v>5619.7374369999998</v>
      </c>
      <c r="T372">
        <v>8354.3069656799307</v>
      </c>
      <c r="U372">
        <v>0.99272792858062497</v>
      </c>
      <c r="V372">
        <v>0.28156883711006703</v>
      </c>
      <c r="W372">
        <v>4.02738442030882E-3</v>
      </c>
      <c r="X372">
        <v>11891.3</v>
      </c>
      <c r="Y372">
        <v>432.75</v>
      </c>
      <c r="Z372">
        <v>66837.970514153698</v>
      </c>
      <c r="AA372">
        <v>12.4116379310345</v>
      </c>
      <c r="AB372">
        <v>12.9861061513576</v>
      </c>
      <c r="AC372">
        <v>40.5</v>
      </c>
      <c r="AD372">
        <v>138.758949061728</v>
      </c>
      <c r="AE372">
        <v>0.41339999999999999</v>
      </c>
      <c r="AF372">
        <v>0.101587856048992</v>
      </c>
      <c r="AG372">
        <v>0.16278251041331901</v>
      </c>
      <c r="AH372">
        <v>0.269024601568572</v>
      </c>
      <c r="AI372">
        <v>192.52287355573799</v>
      </c>
      <c r="AJ372">
        <v>9.3683221804038705</v>
      </c>
      <c r="AK372">
        <v>1.4371269345095099</v>
      </c>
      <c r="AL372">
        <v>5.3096189949793304</v>
      </c>
      <c r="AM372">
        <v>2.9</v>
      </c>
      <c r="AN372" s="129">
        <v>0.79053547295978799</v>
      </c>
      <c r="AO372">
        <v>24</v>
      </c>
      <c r="AP372">
        <v>6.8922305764410996E-2</v>
      </c>
      <c r="AQ372">
        <v>88.88</v>
      </c>
      <c r="AR372">
        <v>3.35331068267705</v>
      </c>
      <c r="AS372">
        <v>260525.74</v>
      </c>
      <c r="AT372">
        <v>0.52767688682953595</v>
      </c>
      <c r="AU372">
        <v>99343799.030000001</v>
      </c>
    </row>
    <row r="373" spans="1:47" ht="15" x14ac:dyDescent="0.25">
      <c r="A373" t="s">
        <v>1874</v>
      </c>
      <c r="B373" t="s">
        <v>379</v>
      </c>
      <c r="C373" t="s">
        <v>148</v>
      </c>
      <c r="D373" t="s">
        <v>945</v>
      </c>
      <c r="E373">
        <v>80.747</v>
      </c>
      <c r="F373" t="s">
        <v>1310</v>
      </c>
      <c r="G373" s="129">
        <v>95706</v>
      </c>
      <c r="H373">
        <v>0.37551559218076103</v>
      </c>
      <c r="I373">
        <v>88301</v>
      </c>
      <c r="J373">
        <v>0</v>
      </c>
      <c r="K373">
        <v>0.72756847115946299</v>
      </c>
      <c r="L373" s="130">
        <v>201462.30309999999</v>
      </c>
      <c r="M373" s="129">
        <v>35215</v>
      </c>
      <c r="N373">
        <v>46</v>
      </c>
      <c r="O373">
        <v>13.054774</v>
      </c>
      <c r="P373">
        <v>3</v>
      </c>
      <c r="Q373">
        <v>38.557555999999998</v>
      </c>
      <c r="R373">
        <v>18687.099999999999</v>
      </c>
      <c r="S373">
        <v>852.89879599999995</v>
      </c>
      <c r="T373">
        <v>1298.91134650511</v>
      </c>
      <c r="U373">
        <v>0.99779160551189205</v>
      </c>
      <c r="V373">
        <v>0.255342283306494</v>
      </c>
      <c r="W373">
        <v>8.3075577468630906E-3</v>
      </c>
      <c r="X373">
        <v>12270.5</v>
      </c>
      <c r="Y373">
        <v>74</v>
      </c>
      <c r="Z373">
        <v>61330.0945945946</v>
      </c>
      <c r="AA373">
        <v>14.7837837837838</v>
      </c>
      <c r="AB373">
        <v>11.525659405405399</v>
      </c>
      <c r="AC373">
        <v>10.3</v>
      </c>
      <c r="AD373">
        <v>82.805708349514504</v>
      </c>
      <c r="AE373">
        <v>0.1837</v>
      </c>
      <c r="AF373">
        <v>0.113168284976877</v>
      </c>
      <c r="AG373">
        <v>0.20248516386242099</v>
      </c>
      <c r="AH373">
        <v>0.32088639726000101</v>
      </c>
      <c r="AI373">
        <v>244.392419097752</v>
      </c>
      <c r="AJ373">
        <v>11.911342004010701</v>
      </c>
      <c r="AK373">
        <v>2.19995658264649</v>
      </c>
      <c r="AL373">
        <v>5.3468296216693396</v>
      </c>
      <c r="AM373">
        <v>0</v>
      </c>
      <c r="AN373" s="129">
        <v>0.88673336481583298</v>
      </c>
      <c r="AO373">
        <v>79</v>
      </c>
      <c r="AP373">
        <v>0</v>
      </c>
      <c r="AQ373">
        <v>2.85</v>
      </c>
      <c r="AR373">
        <v>3.5389902766549901</v>
      </c>
      <c r="AS373">
        <v>-57078.53</v>
      </c>
      <c r="AT373">
        <v>0.68575936098910095</v>
      </c>
      <c r="AU373">
        <v>15938226.99</v>
      </c>
    </row>
    <row r="374" spans="1:47" ht="15" x14ac:dyDescent="0.25">
      <c r="A374" t="s">
        <v>1875</v>
      </c>
      <c r="B374" t="s">
        <v>381</v>
      </c>
      <c r="C374" t="s">
        <v>191</v>
      </c>
      <c r="D374" t="s">
        <v>949</v>
      </c>
      <c r="E374">
        <v>75.72</v>
      </c>
      <c r="F374" t="s">
        <v>1311</v>
      </c>
      <c r="G374" s="129">
        <v>-350592</v>
      </c>
      <c r="H374">
        <v>0.25610279179284101</v>
      </c>
      <c r="I374">
        <v>-350592</v>
      </c>
      <c r="J374">
        <v>7.3008853272574393E-8</v>
      </c>
      <c r="K374">
        <v>0.62069644751331499</v>
      </c>
      <c r="L374" s="130">
        <v>176425.70879999999</v>
      </c>
      <c r="M374" s="129">
        <v>36319.5</v>
      </c>
      <c r="N374">
        <v>36</v>
      </c>
      <c r="O374">
        <v>38.283095000000003</v>
      </c>
      <c r="P374">
        <v>9.09</v>
      </c>
      <c r="Q374">
        <v>-82.418069000000003</v>
      </c>
      <c r="R374">
        <v>16948.3</v>
      </c>
      <c r="S374">
        <v>798.95453599999996</v>
      </c>
      <c r="T374">
        <v>1086.0913739811101</v>
      </c>
      <c r="U374">
        <v>0.99957461909947798</v>
      </c>
      <c r="V374">
        <v>0.170170324935736</v>
      </c>
      <c r="W374">
        <v>0</v>
      </c>
      <c r="X374">
        <v>12467.6</v>
      </c>
      <c r="Y374">
        <v>62.71</v>
      </c>
      <c r="Z374">
        <v>62415.926965396298</v>
      </c>
      <c r="AA374">
        <v>13.0235294117647</v>
      </c>
      <c r="AB374">
        <v>12.740464614894</v>
      </c>
      <c r="AC374">
        <v>8.9600000000000009</v>
      </c>
      <c r="AD374">
        <v>89.169033035714307</v>
      </c>
      <c r="AE374">
        <v>0.58189999999999997</v>
      </c>
      <c r="AF374">
        <v>0.106515397986713</v>
      </c>
      <c r="AG374">
        <v>0.19956948233142799</v>
      </c>
      <c r="AH374">
        <v>0.307228821303411</v>
      </c>
      <c r="AI374">
        <v>257.94959627089497</v>
      </c>
      <c r="AJ374">
        <v>9.0784429618128009</v>
      </c>
      <c r="AK374">
        <v>2.7500857877626301</v>
      </c>
      <c r="AL374">
        <v>3.1496445242369799</v>
      </c>
      <c r="AM374">
        <v>0.5</v>
      </c>
      <c r="AN374" s="129">
        <v>1.1135538273712</v>
      </c>
      <c r="AO374">
        <v>22</v>
      </c>
      <c r="AP374">
        <v>0</v>
      </c>
      <c r="AQ374">
        <v>18.95</v>
      </c>
      <c r="AR374">
        <v>3.94040912375507</v>
      </c>
      <c r="AS374">
        <v>-147743.98000000001</v>
      </c>
      <c r="AT374">
        <v>0.62206988403099295</v>
      </c>
      <c r="AU374">
        <v>13540914.26</v>
      </c>
    </row>
    <row r="375" spans="1:47" ht="15" x14ac:dyDescent="0.25">
      <c r="A375" t="s">
        <v>1876</v>
      </c>
      <c r="B375" t="s">
        <v>612</v>
      </c>
      <c r="C375" t="s">
        <v>271</v>
      </c>
      <c r="D375" t="s">
        <v>947</v>
      </c>
      <c r="E375">
        <v>100.306</v>
      </c>
      <c r="F375" t="s">
        <v>1312</v>
      </c>
      <c r="G375" s="129">
        <v>-1317393</v>
      </c>
      <c r="H375">
        <v>0.41438745079372602</v>
      </c>
      <c r="I375">
        <v>-1343340</v>
      </c>
      <c r="J375">
        <v>1.2086570346437999E-2</v>
      </c>
      <c r="K375">
        <v>0.64517077057957095</v>
      </c>
      <c r="L375" s="130">
        <v>221509.43919999999</v>
      </c>
      <c r="M375" s="129">
        <v>46054</v>
      </c>
      <c r="N375">
        <v>95</v>
      </c>
      <c r="O375">
        <v>13.772040000000001</v>
      </c>
      <c r="P375">
        <v>17</v>
      </c>
      <c r="Q375">
        <v>164.764613</v>
      </c>
      <c r="R375">
        <v>15840</v>
      </c>
      <c r="S375">
        <v>587.94736399999999</v>
      </c>
      <c r="T375">
        <v>642.00307585322901</v>
      </c>
      <c r="U375">
        <v>0.22742923633551701</v>
      </c>
      <c r="V375">
        <v>6.1909101441264401E-2</v>
      </c>
      <c r="W375">
        <v>0</v>
      </c>
      <c r="X375">
        <v>14506.3</v>
      </c>
      <c r="Y375">
        <v>34.25</v>
      </c>
      <c r="Z375">
        <v>67500.127007299307</v>
      </c>
      <c r="AA375">
        <v>13.605263157894701</v>
      </c>
      <c r="AB375">
        <v>17.166346394160598</v>
      </c>
      <c r="AC375">
        <v>3.75</v>
      </c>
      <c r="AD375">
        <v>156.78596373333301</v>
      </c>
      <c r="AE375">
        <v>0.21049999999999999</v>
      </c>
      <c r="AF375">
        <v>0.12459288968816901</v>
      </c>
      <c r="AG375">
        <v>0.18380668372742201</v>
      </c>
      <c r="AH375">
        <v>0.31615840783436799</v>
      </c>
      <c r="AI375">
        <v>124.307045962026</v>
      </c>
      <c r="AJ375">
        <v>14.2183232082752</v>
      </c>
      <c r="AK375">
        <v>2.0582621842760598</v>
      </c>
      <c r="AL375">
        <v>6.8042948033823203</v>
      </c>
      <c r="AM375">
        <v>2</v>
      </c>
      <c r="AN375" s="129">
        <v>0.90268142185318101</v>
      </c>
      <c r="AO375">
        <v>40</v>
      </c>
      <c r="AP375">
        <v>4.8128342245989303E-2</v>
      </c>
      <c r="AQ375">
        <v>4.33</v>
      </c>
      <c r="AR375">
        <v>8.2677682068765392</v>
      </c>
      <c r="AS375">
        <v>-150015.44</v>
      </c>
      <c r="AT375">
        <v>0.47851978199266898</v>
      </c>
      <c r="AU375">
        <v>9313061.4700000007</v>
      </c>
    </row>
    <row r="376" spans="1:47" ht="15" x14ac:dyDescent="0.25">
      <c r="A376" t="s">
        <v>1877</v>
      </c>
      <c r="B376" t="s">
        <v>253</v>
      </c>
      <c r="C376" t="s">
        <v>191</v>
      </c>
      <c r="D376" t="s">
        <v>949</v>
      </c>
      <c r="E376">
        <v>81.022999999999996</v>
      </c>
      <c r="F376" t="s">
        <v>1313</v>
      </c>
      <c r="G376" s="129">
        <v>-5489615</v>
      </c>
      <c r="H376">
        <v>0.276062842867558</v>
      </c>
      <c r="I376">
        <v>-5489615</v>
      </c>
      <c r="J376">
        <v>8.2382554295725406E-3</v>
      </c>
      <c r="K376">
        <v>0.69241281913622998</v>
      </c>
      <c r="L376" s="130">
        <v>132887.4713</v>
      </c>
      <c r="M376" s="129">
        <v>32464</v>
      </c>
      <c r="N376">
        <v>49</v>
      </c>
      <c r="O376">
        <v>259.86502999999999</v>
      </c>
      <c r="P376">
        <v>101.88482</v>
      </c>
      <c r="Q376">
        <v>-153.959439</v>
      </c>
      <c r="R376">
        <v>15708</v>
      </c>
      <c r="S376">
        <v>1871.0415539999999</v>
      </c>
      <c r="T376">
        <v>2567.8597961128999</v>
      </c>
      <c r="U376">
        <v>0.99975382428091197</v>
      </c>
      <c r="V376">
        <v>0.15025975954353399</v>
      </c>
      <c r="W376">
        <v>3.1484650821389502E-3</v>
      </c>
      <c r="X376">
        <v>11445.5</v>
      </c>
      <c r="Y376">
        <v>137.35</v>
      </c>
      <c r="Z376">
        <v>67437.992355296694</v>
      </c>
      <c r="AA376">
        <v>16.935483870967701</v>
      </c>
      <c r="AB376">
        <v>13.6224357772115</v>
      </c>
      <c r="AC376">
        <v>12.24</v>
      </c>
      <c r="AD376">
        <v>152.862872058824</v>
      </c>
      <c r="AE376">
        <v>0.36749999999999999</v>
      </c>
      <c r="AF376">
        <v>0.106375930916894</v>
      </c>
      <c r="AG376">
        <v>0.16883143776780199</v>
      </c>
      <c r="AH376">
        <v>0.27614875342558998</v>
      </c>
      <c r="AI376">
        <v>197.756163784271</v>
      </c>
      <c r="AJ376">
        <v>9.3476157671414306</v>
      </c>
      <c r="AK376">
        <v>2.1998514094213699</v>
      </c>
      <c r="AL376">
        <v>2.98428488419232</v>
      </c>
      <c r="AM376">
        <v>0.5</v>
      </c>
      <c r="AN376" s="129">
        <v>1.3405483189165499</v>
      </c>
      <c r="AO376">
        <v>9</v>
      </c>
      <c r="AP376">
        <v>0.12074001947419701</v>
      </c>
      <c r="AQ376">
        <v>106.67</v>
      </c>
      <c r="AR376">
        <v>4.52165096858183</v>
      </c>
      <c r="AS376">
        <v>506.969999999972</v>
      </c>
      <c r="AT376">
        <v>0.64252685456094605</v>
      </c>
      <c r="AU376">
        <v>29390331.969999999</v>
      </c>
    </row>
    <row r="377" spans="1:47" ht="15" x14ac:dyDescent="0.25">
      <c r="A377" t="s">
        <v>1878</v>
      </c>
      <c r="B377" t="s">
        <v>634</v>
      </c>
      <c r="C377" t="s">
        <v>344</v>
      </c>
      <c r="D377" t="s">
        <v>947</v>
      </c>
      <c r="E377">
        <v>84.061999999999998</v>
      </c>
      <c r="F377" t="s">
        <v>1314</v>
      </c>
      <c r="G377" s="129">
        <v>-888781</v>
      </c>
      <c r="H377">
        <v>0.75876778498495701</v>
      </c>
      <c r="I377">
        <v>-947054</v>
      </c>
      <c r="J377">
        <v>0</v>
      </c>
      <c r="K377">
        <v>0.455184370757864</v>
      </c>
      <c r="L377" s="130">
        <v>826973.25450000004</v>
      </c>
      <c r="M377" s="129">
        <v>41875</v>
      </c>
      <c r="N377">
        <v>46</v>
      </c>
      <c r="O377">
        <v>14.277950000000001</v>
      </c>
      <c r="P377">
        <v>0</v>
      </c>
      <c r="Q377">
        <v>118.256325</v>
      </c>
      <c r="R377">
        <v>22753.5</v>
      </c>
      <c r="S377">
        <v>1037.598651</v>
      </c>
      <c r="T377">
        <v>1218.6271165578601</v>
      </c>
      <c r="U377">
        <v>0.43207238132772002</v>
      </c>
      <c r="V377">
        <v>0.14244753870637</v>
      </c>
      <c r="W377">
        <v>0</v>
      </c>
      <c r="X377">
        <v>19373.400000000001</v>
      </c>
      <c r="Y377">
        <v>76</v>
      </c>
      <c r="Z377">
        <v>74167.814342105296</v>
      </c>
      <c r="AA377">
        <v>16.238095238095202</v>
      </c>
      <c r="AB377">
        <v>13.6526138289474</v>
      </c>
      <c r="AC377">
        <v>8</v>
      </c>
      <c r="AD377">
        <v>129.699831375</v>
      </c>
      <c r="AE377">
        <v>0.37130000000000002</v>
      </c>
      <c r="AF377">
        <v>9.8095406210607999E-2</v>
      </c>
      <c r="AG377">
        <v>0.26511495549187503</v>
      </c>
      <c r="AH377">
        <v>0.36677037398580298</v>
      </c>
      <c r="AI377">
        <v>191.312893293266</v>
      </c>
      <c r="AJ377">
        <v>26.783008825929699</v>
      </c>
      <c r="AK377">
        <v>1.53093075272284</v>
      </c>
      <c r="AL377">
        <v>5.0987083513848397</v>
      </c>
      <c r="AM377">
        <v>0</v>
      </c>
      <c r="AN377" s="129">
        <v>1.4034602238006599</v>
      </c>
      <c r="AO377">
        <v>238</v>
      </c>
      <c r="AP377">
        <v>0</v>
      </c>
      <c r="AQ377">
        <v>2.6</v>
      </c>
      <c r="AR377">
        <v>4.2610162144917902</v>
      </c>
      <c r="AS377">
        <v>-129689.11</v>
      </c>
      <c r="AT377">
        <v>0.32903430938978301</v>
      </c>
      <c r="AU377">
        <v>23608982.260000002</v>
      </c>
    </row>
    <row r="378" spans="1:47" ht="15" x14ac:dyDescent="0.25">
      <c r="A378" t="s">
        <v>1879</v>
      </c>
      <c r="B378" t="s">
        <v>726</v>
      </c>
      <c r="C378" t="s">
        <v>97</v>
      </c>
      <c r="D378" t="s">
        <v>945</v>
      </c>
      <c r="E378">
        <v>96.680999999999997</v>
      </c>
      <c r="F378" t="s">
        <v>1315</v>
      </c>
      <c r="G378" s="129">
        <v>-710910</v>
      </c>
      <c r="H378">
        <v>0.27727086205495299</v>
      </c>
      <c r="I378">
        <v>-317671</v>
      </c>
      <c r="J378">
        <v>0</v>
      </c>
      <c r="K378">
        <v>0.74992959352491095</v>
      </c>
      <c r="L378" s="130">
        <v>421969.9828</v>
      </c>
      <c r="M378" s="129">
        <v>52557</v>
      </c>
      <c r="N378">
        <v>85</v>
      </c>
      <c r="O378">
        <v>44.169508999999998</v>
      </c>
      <c r="P378">
        <v>515.65428599999996</v>
      </c>
      <c r="Q378">
        <v>-9</v>
      </c>
      <c r="R378">
        <v>18954.400000000001</v>
      </c>
      <c r="S378">
        <v>3223.9312890000001</v>
      </c>
      <c r="T378">
        <v>3850.2417508742001</v>
      </c>
      <c r="U378">
        <v>0.15236719395231499</v>
      </c>
      <c r="V378">
        <v>0.14716310940583399</v>
      </c>
      <c r="W378">
        <v>1.2843688741531399E-2</v>
      </c>
      <c r="X378">
        <v>15871.2</v>
      </c>
      <c r="Y378">
        <v>220.77</v>
      </c>
      <c r="Z378">
        <v>87533.075146079602</v>
      </c>
      <c r="AA378">
        <v>16.792951541850201</v>
      </c>
      <c r="AB378">
        <v>14.6031222041038</v>
      </c>
      <c r="AC378">
        <v>21</v>
      </c>
      <c r="AD378">
        <v>153.520537571429</v>
      </c>
      <c r="AE378">
        <v>0.31009999999999999</v>
      </c>
      <c r="AF378">
        <v>0.104462588163095</v>
      </c>
      <c r="AG378">
        <v>0.183875388390598</v>
      </c>
      <c r="AH378">
        <v>0.29097302890430699</v>
      </c>
      <c r="AI378">
        <v>181.259136010079</v>
      </c>
      <c r="AJ378">
        <v>11.100487672986301</v>
      </c>
      <c r="AK378">
        <v>1.3906914832630899</v>
      </c>
      <c r="AL378">
        <v>5.1157875615837298</v>
      </c>
      <c r="AM378">
        <v>0</v>
      </c>
      <c r="AN378" s="129">
        <v>0.99936574647446397</v>
      </c>
      <c r="AO378">
        <v>28</v>
      </c>
      <c r="AP378">
        <v>0.10516342965419199</v>
      </c>
      <c r="AQ378">
        <v>71.14</v>
      </c>
      <c r="AR378">
        <v>4.8401545407188804</v>
      </c>
      <c r="AS378">
        <v>128462.62</v>
      </c>
      <c r="AT378">
        <v>0.375023501315074</v>
      </c>
      <c r="AU378">
        <v>61107799.149999999</v>
      </c>
    </row>
    <row r="379" spans="1:47" ht="15" x14ac:dyDescent="0.25">
      <c r="A379" t="s">
        <v>1880</v>
      </c>
      <c r="B379" t="s">
        <v>780</v>
      </c>
      <c r="C379" t="s">
        <v>123</v>
      </c>
      <c r="D379" t="s">
        <v>945</v>
      </c>
      <c r="E379">
        <v>80.503</v>
      </c>
      <c r="F379" t="s">
        <v>1316</v>
      </c>
      <c r="G379" s="129">
        <v>-1650356</v>
      </c>
      <c r="H379">
        <v>0.44329535938743297</v>
      </c>
      <c r="I379">
        <v>-1221883</v>
      </c>
      <c r="J379">
        <v>2.5849369261133098E-2</v>
      </c>
      <c r="K379">
        <v>0.68112181229649305</v>
      </c>
      <c r="L379" s="130">
        <v>269183.54759999999</v>
      </c>
      <c r="M379" s="129">
        <v>39789</v>
      </c>
      <c r="N379">
        <v>15</v>
      </c>
      <c r="O379">
        <v>16.857395</v>
      </c>
      <c r="P379">
        <v>4.74</v>
      </c>
      <c r="Q379">
        <v>11.708686999999999</v>
      </c>
      <c r="R379">
        <v>21198.2</v>
      </c>
      <c r="S379">
        <v>578.92157099999997</v>
      </c>
      <c r="T379">
        <v>804.11550265928702</v>
      </c>
      <c r="U379">
        <v>0.997937998755275</v>
      </c>
      <c r="V379">
        <v>0.210967587179439</v>
      </c>
      <c r="W379">
        <v>2.5825743501272998E-3</v>
      </c>
      <c r="X379">
        <v>15261.6</v>
      </c>
      <c r="Y379">
        <v>55.93</v>
      </c>
      <c r="Z379">
        <v>70973.1684248167</v>
      </c>
      <c r="AA379">
        <v>14.9375</v>
      </c>
      <c r="AB379">
        <v>10.350823726086199</v>
      </c>
      <c r="AC379">
        <v>8.86</v>
      </c>
      <c r="AD379">
        <v>65.341035101580104</v>
      </c>
      <c r="AE379">
        <v>0.1837</v>
      </c>
      <c r="AF379">
        <v>0.110023791174202</v>
      </c>
      <c r="AG379">
        <v>0.159072921456996</v>
      </c>
      <c r="AH379">
        <v>0.27271338814982699</v>
      </c>
      <c r="AI379">
        <v>128.16934748489399</v>
      </c>
      <c r="AJ379">
        <v>19.095800134770901</v>
      </c>
      <c r="AK379">
        <v>4.5696629380053899</v>
      </c>
      <c r="AL379">
        <v>8.6154110512129396</v>
      </c>
      <c r="AM379">
        <v>2</v>
      </c>
      <c r="AN379" s="129">
        <v>1.0030964400292299</v>
      </c>
      <c r="AO379">
        <v>37</v>
      </c>
      <c r="AP379">
        <v>1.2307692307692301E-2</v>
      </c>
      <c r="AQ379">
        <v>7.68</v>
      </c>
      <c r="AR379">
        <v>4.3739949188803697</v>
      </c>
      <c r="AS379">
        <v>-197117.76</v>
      </c>
      <c r="AT379">
        <v>0.69454812021314205</v>
      </c>
      <c r="AU379">
        <v>12272094.439999999</v>
      </c>
    </row>
    <row r="380" spans="1:47" ht="15" x14ac:dyDescent="0.25">
      <c r="A380" t="s">
        <v>1881</v>
      </c>
      <c r="B380" t="s">
        <v>254</v>
      </c>
      <c r="C380" t="s">
        <v>99</v>
      </c>
      <c r="D380" t="s">
        <v>949</v>
      </c>
      <c r="E380">
        <v>99.697999999999993</v>
      </c>
      <c r="F380" t="s">
        <v>1317</v>
      </c>
      <c r="G380" s="129">
        <v>-4195727</v>
      </c>
      <c r="H380">
        <v>0.40110343556186601</v>
      </c>
      <c r="I380">
        <v>-4007275</v>
      </c>
      <c r="J380">
        <v>0</v>
      </c>
      <c r="K380">
        <v>0.83915946159077504</v>
      </c>
      <c r="L380" s="130">
        <v>228668.25039999999</v>
      </c>
      <c r="M380" s="129">
        <v>46865.5</v>
      </c>
      <c r="N380">
        <v>191</v>
      </c>
      <c r="O380">
        <v>55.394913000000003</v>
      </c>
      <c r="P380">
        <v>232.464877</v>
      </c>
      <c r="Q380">
        <v>-35.488827000000001</v>
      </c>
      <c r="R380">
        <v>14254.4</v>
      </c>
      <c r="S380">
        <v>4265.7339179999999</v>
      </c>
      <c r="T380">
        <v>5073.9368207088601</v>
      </c>
      <c r="U380">
        <v>0.28876266796723299</v>
      </c>
      <c r="V380">
        <v>0.14337775814361001</v>
      </c>
      <c r="W380">
        <v>1.30990092382973E-2</v>
      </c>
      <c r="X380">
        <v>11983.9</v>
      </c>
      <c r="Y380">
        <v>287.42</v>
      </c>
      <c r="Z380">
        <v>73731.7250017396</v>
      </c>
      <c r="AA380">
        <v>15.6275167785235</v>
      </c>
      <c r="AB380">
        <v>14.8414651659592</v>
      </c>
      <c r="AC380">
        <v>28</v>
      </c>
      <c r="AD380">
        <v>152.347639928571</v>
      </c>
      <c r="AE380">
        <v>0.1991</v>
      </c>
      <c r="AF380">
        <v>9.9775093355260497E-2</v>
      </c>
      <c r="AG380">
        <v>0.200043146400464</v>
      </c>
      <c r="AH380">
        <v>0.30215634488293402</v>
      </c>
      <c r="AI380">
        <v>176.14647665419599</v>
      </c>
      <c r="AJ380">
        <v>5.0191820536230001</v>
      </c>
      <c r="AK380">
        <v>1.07344493035611</v>
      </c>
      <c r="AL380">
        <v>2.6600040990478999</v>
      </c>
      <c r="AM380">
        <v>3.1</v>
      </c>
      <c r="AN380" s="129">
        <v>0.73028591750882099</v>
      </c>
      <c r="AO380">
        <v>15</v>
      </c>
      <c r="AP380">
        <v>3.6493101913662701E-2</v>
      </c>
      <c r="AQ380">
        <v>142.93</v>
      </c>
      <c r="AR380">
        <v>5.0950653155033496</v>
      </c>
      <c r="AS380">
        <v>-115341.88</v>
      </c>
      <c r="AT380">
        <v>0.41465705565995098</v>
      </c>
      <c r="AU380">
        <v>60805448.189999998</v>
      </c>
    </row>
    <row r="381" spans="1:47" ht="15" x14ac:dyDescent="0.25">
      <c r="A381" t="s">
        <v>1882</v>
      </c>
      <c r="B381" t="s">
        <v>775</v>
      </c>
      <c r="C381" t="s">
        <v>129</v>
      </c>
      <c r="D381" t="s">
        <v>947</v>
      </c>
      <c r="E381">
        <v>81.375</v>
      </c>
      <c r="F381" t="s">
        <v>1318</v>
      </c>
      <c r="G381" s="129">
        <v>385841</v>
      </c>
      <c r="H381">
        <v>0.23029614214588301</v>
      </c>
      <c r="I381">
        <v>464908</v>
      </c>
      <c r="J381">
        <v>0</v>
      </c>
      <c r="K381">
        <v>0.77151853831412898</v>
      </c>
      <c r="L381" s="130">
        <v>214654.5796</v>
      </c>
      <c r="M381" s="129">
        <v>40369</v>
      </c>
      <c r="N381">
        <v>61</v>
      </c>
      <c r="O381">
        <v>9.5590810000000008</v>
      </c>
      <c r="P381">
        <v>4</v>
      </c>
      <c r="Q381">
        <v>-50.881785000000001</v>
      </c>
      <c r="R381">
        <v>18905.599999999999</v>
      </c>
      <c r="S381">
        <v>501.91364700000003</v>
      </c>
      <c r="T381">
        <v>605.28709299339005</v>
      </c>
      <c r="U381">
        <v>0.39794532624055201</v>
      </c>
      <c r="V381">
        <v>0.17575653008693701</v>
      </c>
      <c r="W381">
        <v>2.2492311311869899E-2</v>
      </c>
      <c r="X381">
        <v>15676.8</v>
      </c>
      <c r="Y381">
        <v>49.56</v>
      </c>
      <c r="Z381">
        <v>61703.242130750601</v>
      </c>
      <c r="AA381">
        <v>12.615384615384601</v>
      </c>
      <c r="AB381">
        <v>10.1273940072639</v>
      </c>
      <c r="AC381">
        <v>7</v>
      </c>
      <c r="AD381">
        <v>71.701949571428599</v>
      </c>
      <c r="AE381">
        <v>0.1991</v>
      </c>
      <c r="AF381">
        <v>0.13229259862277501</v>
      </c>
      <c r="AG381">
        <v>0.16642410927978299</v>
      </c>
      <c r="AH381">
        <v>0.30566144196047701</v>
      </c>
      <c r="AI381">
        <v>217.24454127066201</v>
      </c>
      <c r="AJ381">
        <v>8.5361009006034596</v>
      </c>
      <c r="AK381">
        <v>1.3486723894422099</v>
      </c>
      <c r="AL381">
        <v>3.9272575615840299</v>
      </c>
      <c r="AM381">
        <v>4.0999999999999996</v>
      </c>
      <c r="AN381" s="129">
        <v>1.0812327488068401</v>
      </c>
      <c r="AO381">
        <v>77</v>
      </c>
      <c r="AP381">
        <v>0</v>
      </c>
      <c r="AQ381">
        <v>2.25</v>
      </c>
      <c r="AR381">
        <v>4.1142445914269103</v>
      </c>
      <c r="AS381">
        <v>13923.58</v>
      </c>
      <c r="AT381">
        <v>0.57743443310323495</v>
      </c>
      <c r="AU381">
        <v>9488969.4800000004</v>
      </c>
    </row>
    <row r="382" spans="1:47" ht="15" x14ac:dyDescent="0.25">
      <c r="A382" t="s">
        <v>1883</v>
      </c>
      <c r="B382" t="s">
        <v>255</v>
      </c>
      <c r="C382" t="s">
        <v>144</v>
      </c>
      <c r="D382" t="s">
        <v>946</v>
      </c>
      <c r="E382">
        <v>54.171999999999997</v>
      </c>
      <c r="F382" t="s">
        <v>1319</v>
      </c>
      <c r="G382" s="129">
        <v>-926743</v>
      </c>
      <c r="H382">
        <v>0.31001368290806602</v>
      </c>
      <c r="I382">
        <v>-926744</v>
      </c>
      <c r="J382">
        <v>0</v>
      </c>
      <c r="K382">
        <v>0.82531196024999798</v>
      </c>
      <c r="L382" s="130">
        <v>112422.1894</v>
      </c>
      <c r="M382" s="129">
        <v>34517</v>
      </c>
      <c r="N382">
        <v>35</v>
      </c>
      <c r="O382">
        <v>162.611921</v>
      </c>
      <c r="P382">
        <v>229.10747599999999</v>
      </c>
      <c r="Q382">
        <v>-54.367846</v>
      </c>
      <c r="R382">
        <v>18045.7</v>
      </c>
      <c r="S382">
        <v>1298.7370129999999</v>
      </c>
      <c r="T382">
        <v>1908.8438575294799</v>
      </c>
      <c r="U382">
        <v>0.97749786083905199</v>
      </c>
      <c r="V382">
        <v>0.22932783313229599</v>
      </c>
      <c r="W382">
        <v>3.9931580821128097E-2</v>
      </c>
      <c r="X382">
        <v>12277.9</v>
      </c>
      <c r="Y382">
        <v>103.2</v>
      </c>
      <c r="Z382">
        <v>75560.090310077503</v>
      </c>
      <c r="AA382">
        <v>10.5714285714286</v>
      </c>
      <c r="AB382">
        <v>12.5846609786822</v>
      </c>
      <c r="AC382">
        <v>18</v>
      </c>
      <c r="AD382">
        <v>72.152056277777803</v>
      </c>
      <c r="AE382">
        <v>0.40189999999999998</v>
      </c>
      <c r="AF382">
        <v>0.113677900562401</v>
      </c>
      <c r="AG382">
        <v>0.12173358192981699</v>
      </c>
      <c r="AH382">
        <v>0.239911686718488</v>
      </c>
      <c r="AI382">
        <v>197.164627970759</v>
      </c>
      <c r="AJ382">
        <v>7.2203882607931602</v>
      </c>
      <c r="AK382">
        <v>1.8858344951477199</v>
      </c>
      <c r="AL382">
        <v>1.4011127643371799</v>
      </c>
      <c r="AM382">
        <v>3.9</v>
      </c>
      <c r="AN382" s="129">
        <v>0.39188069320832902</v>
      </c>
      <c r="AO382">
        <v>2</v>
      </c>
      <c r="AP382">
        <v>7.6086956521739094E-2</v>
      </c>
      <c r="AQ382">
        <v>32.5</v>
      </c>
      <c r="AR382">
        <v>3.1944285714285701</v>
      </c>
      <c r="AS382">
        <v>210372.16</v>
      </c>
      <c r="AT382">
        <v>0.67509176830295403</v>
      </c>
      <c r="AU382">
        <v>23436599.719999999</v>
      </c>
    </row>
    <row r="383" spans="1:47" ht="15" x14ac:dyDescent="0.25">
      <c r="A383" t="s">
        <v>1884</v>
      </c>
      <c r="B383" t="s">
        <v>563</v>
      </c>
      <c r="C383" t="s">
        <v>199</v>
      </c>
      <c r="D383" t="s">
        <v>946</v>
      </c>
      <c r="E383">
        <v>82.573999999999998</v>
      </c>
      <c r="F383" t="s">
        <v>1320</v>
      </c>
      <c r="G383" s="129">
        <v>-7563938</v>
      </c>
      <c r="H383">
        <v>0.28890308916521901</v>
      </c>
      <c r="I383">
        <v>-7262180</v>
      </c>
      <c r="J383">
        <v>6.6920477259294897E-2</v>
      </c>
      <c r="K383">
        <v>0.71062509938932805</v>
      </c>
      <c r="L383" s="130">
        <v>273757.96250000002</v>
      </c>
      <c r="M383" s="129">
        <v>43020.5</v>
      </c>
      <c r="N383">
        <v>124</v>
      </c>
      <c r="O383">
        <v>42.716611999999998</v>
      </c>
      <c r="P383">
        <v>68.710650999999999</v>
      </c>
      <c r="Q383">
        <v>-24.800892999999999</v>
      </c>
      <c r="R383">
        <v>15910.5</v>
      </c>
      <c r="S383">
        <v>1435.846949</v>
      </c>
      <c r="T383">
        <v>1817.5021976645201</v>
      </c>
      <c r="U383">
        <v>0.48568935183912798</v>
      </c>
      <c r="V383">
        <v>0.21185955035936099</v>
      </c>
      <c r="W383">
        <v>4.7562659827750202E-4</v>
      </c>
      <c r="X383">
        <v>12569.5</v>
      </c>
      <c r="Y383">
        <v>110.31</v>
      </c>
      <c r="Z383">
        <v>65235.986129997298</v>
      </c>
      <c r="AA383">
        <v>14.236641221374001</v>
      </c>
      <c r="AB383">
        <v>13.0164712990663</v>
      </c>
      <c r="AC383">
        <v>16.34</v>
      </c>
      <c r="AD383">
        <v>87.873130293757697</v>
      </c>
      <c r="AE383">
        <v>0.32919999999999999</v>
      </c>
      <c r="AF383">
        <v>0.10714478290570199</v>
      </c>
      <c r="AG383">
        <v>0.17049481915068701</v>
      </c>
      <c r="AH383">
        <v>0.28082096458175798</v>
      </c>
      <c r="AI383">
        <v>211.34564530805</v>
      </c>
      <c r="AJ383">
        <v>6.0712650431687898</v>
      </c>
      <c r="AK383">
        <v>1.4002941409081899</v>
      </c>
      <c r="AL383">
        <v>2.8133910235286401</v>
      </c>
      <c r="AM383">
        <v>1.1000000000000001</v>
      </c>
      <c r="AN383" s="129">
        <v>1.29657080546779</v>
      </c>
      <c r="AO383">
        <v>135</v>
      </c>
      <c r="AP383">
        <v>4.1388518024031998E-2</v>
      </c>
      <c r="AQ383">
        <v>5.28</v>
      </c>
      <c r="AR383">
        <v>4.0602607934144803</v>
      </c>
      <c r="AS383">
        <v>-492830.34</v>
      </c>
      <c r="AT383">
        <v>0.63191120642049603</v>
      </c>
      <c r="AU383">
        <v>22845069.940000001</v>
      </c>
    </row>
    <row r="384" spans="1:47" ht="15" x14ac:dyDescent="0.25">
      <c r="A384" t="s">
        <v>1885</v>
      </c>
      <c r="B384" t="s">
        <v>256</v>
      </c>
      <c r="C384" t="s">
        <v>108</v>
      </c>
      <c r="D384" t="s">
        <v>946</v>
      </c>
      <c r="E384">
        <v>85.504000000000005</v>
      </c>
      <c r="F384" t="s">
        <v>1195</v>
      </c>
      <c r="G384" s="129">
        <v>4565241</v>
      </c>
      <c r="H384">
        <v>0.39627226012775002</v>
      </c>
      <c r="I384">
        <v>4815240</v>
      </c>
      <c r="J384">
        <v>4.7852320916216898E-3</v>
      </c>
      <c r="K384">
        <v>0.80195257367103201</v>
      </c>
      <c r="L384" s="130">
        <v>265228.95439999999</v>
      </c>
      <c r="M384" s="129">
        <v>45062</v>
      </c>
      <c r="N384">
        <v>70</v>
      </c>
      <c r="O384">
        <v>88.508915999999999</v>
      </c>
      <c r="P384">
        <v>557.097261</v>
      </c>
      <c r="Q384">
        <v>-13.569174</v>
      </c>
      <c r="R384">
        <v>18526.599999999999</v>
      </c>
      <c r="S384">
        <v>3429.5402519999998</v>
      </c>
      <c r="T384">
        <v>4876.1258281371502</v>
      </c>
      <c r="U384">
        <v>0.99983238248926698</v>
      </c>
      <c r="V384">
        <v>0.156724080636334</v>
      </c>
      <c r="W384">
        <v>7.2171964990250803E-2</v>
      </c>
      <c r="X384">
        <v>13030.4</v>
      </c>
      <c r="Y384">
        <v>227.43</v>
      </c>
      <c r="Z384">
        <v>93147.213648155404</v>
      </c>
      <c r="AA384">
        <v>19.967346938775499</v>
      </c>
      <c r="AB384">
        <v>15.0795420656905</v>
      </c>
      <c r="AC384">
        <v>41</v>
      </c>
      <c r="AD384">
        <v>83.647323219512202</v>
      </c>
      <c r="AE384">
        <v>0.32919999999999999</v>
      </c>
      <c r="AF384">
        <v>0.124535568645799</v>
      </c>
      <c r="AG384">
        <v>0.17482425866099699</v>
      </c>
      <c r="AH384">
        <v>0.30188335739667599</v>
      </c>
      <c r="AI384">
        <v>151.78535947972301</v>
      </c>
      <c r="AJ384">
        <v>8.0733825693395893</v>
      </c>
      <c r="AK384">
        <v>1.4525202956849801</v>
      </c>
      <c r="AL384">
        <v>5.2917643126361504</v>
      </c>
      <c r="AM384">
        <v>1.95</v>
      </c>
      <c r="AN384" s="129">
        <v>1.0286421829608901</v>
      </c>
      <c r="AO384">
        <v>12</v>
      </c>
      <c r="AP384">
        <v>9.0951276102088197E-2</v>
      </c>
      <c r="AQ384">
        <v>161.16999999999999</v>
      </c>
      <c r="AR384">
        <v>3.3658037307314399</v>
      </c>
      <c r="AS384">
        <v>-296975.53999999998</v>
      </c>
      <c r="AT384">
        <v>0.56803046186650596</v>
      </c>
      <c r="AU384">
        <v>63537730.869999997</v>
      </c>
    </row>
    <row r="385" spans="1:47" ht="15" x14ac:dyDescent="0.25">
      <c r="A385" t="s">
        <v>1886</v>
      </c>
      <c r="B385" t="s">
        <v>257</v>
      </c>
      <c r="C385" t="s">
        <v>172</v>
      </c>
      <c r="D385" t="s">
        <v>948</v>
      </c>
      <c r="E385">
        <v>91.600999999999999</v>
      </c>
      <c r="F385" t="s">
        <v>1321</v>
      </c>
      <c r="G385" s="129">
        <v>-5181784</v>
      </c>
      <c r="H385">
        <v>0.37913807960213097</v>
      </c>
      <c r="I385">
        <v>-4605334</v>
      </c>
      <c r="J385">
        <v>0</v>
      </c>
      <c r="K385">
        <v>0.80088093132400595</v>
      </c>
      <c r="L385" s="130">
        <v>266358.6214</v>
      </c>
      <c r="M385" s="129">
        <v>53894</v>
      </c>
      <c r="N385">
        <v>126</v>
      </c>
      <c r="O385">
        <v>129.13866400000001</v>
      </c>
      <c r="P385">
        <v>993.25654799999995</v>
      </c>
      <c r="Q385">
        <v>-25.305864</v>
      </c>
      <c r="R385">
        <v>13033.4</v>
      </c>
      <c r="S385">
        <v>4433.7527319999999</v>
      </c>
      <c r="T385">
        <v>5362.9686896185603</v>
      </c>
      <c r="U385">
        <v>0.28774962049462299</v>
      </c>
      <c r="V385">
        <v>0.14067277083326499</v>
      </c>
      <c r="W385">
        <v>1.53895860063493E-2</v>
      </c>
      <c r="X385">
        <v>10775.2</v>
      </c>
      <c r="Y385">
        <v>285.64</v>
      </c>
      <c r="Z385">
        <v>71275.818722868004</v>
      </c>
      <c r="AA385">
        <v>10.1821305841924</v>
      </c>
      <c r="AB385">
        <v>15.522170326284799</v>
      </c>
      <c r="AC385">
        <v>58.34</v>
      </c>
      <c r="AD385">
        <v>75.998504148097396</v>
      </c>
      <c r="AE385">
        <v>0.41339999999999999</v>
      </c>
      <c r="AF385">
        <v>0.11352842279419401</v>
      </c>
      <c r="AG385">
        <v>0.125154908763876</v>
      </c>
      <c r="AH385">
        <v>0.242455541618919</v>
      </c>
      <c r="AI385">
        <v>108.192772352376</v>
      </c>
      <c r="AJ385">
        <v>7.2246552428601198</v>
      </c>
      <c r="AK385">
        <v>1.4223341254951001</v>
      </c>
      <c r="AL385">
        <v>0.47682061705232398</v>
      </c>
      <c r="AM385">
        <v>3</v>
      </c>
      <c r="AN385" s="129">
        <v>0.84065106885644503</v>
      </c>
      <c r="AO385">
        <v>24</v>
      </c>
      <c r="AP385">
        <v>0.103159851301115</v>
      </c>
      <c r="AQ385">
        <v>82.38</v>
      </c>
      <c r="AR385">
        <v>7.4132422938586204</v>
      </c>
      <c r="AS385">
        <v>-198311.35</v>
      </c>
      <c r="AT385">
        <v>0.23627088157307399</v>
      </c>
      <c r="AU385">
        <v>57786858.590000004</v>
      </c>
    </row>
    <row r="386" spans="1:47" ht="15" x14ac:dyDescent="0.25">
      <c r="A386" t="s">
        <v>1887</v>
      </c>
      <c r="B386" t="s">
        <v>258</v>
      </c>
      <c r="C386" t="s">
        <v>108</v>
      </c>
      <c r="D386" t="s">
        <v>949</v>
      </c>
      <c r="E386">
        <v>99.757000000000005</v>
      </c>
      <c r="F386" t="s">
        <v>1322</v>
      </c>
      <c r="G386" s="129">
        <v>4013179</v>
      </c>
      <c r="H386">
        <v>0.43594319844344098</v>
      </c>
      <c r="I386">
        <v>4322159</v>
      </c>
      <c r="J386">
        <v>0</v>
      </c>
      <c r="K386">
        <v>0.78500915143357197</v>
      </c>
      <c r="L386" s="130">
        <v>334281.20159999997</v>
      </c>
      <c r="M386" s="129">
        <v>51423.5</v>
      </c>
      <c r="N386">
        <v>79</v>
      </c>
      <c r="O386">
        <v>80.716489999999993</v>
      </c>
      <c r="P386">
        <v>781.73263099999997</v>
      </c>
      <c r="Q386">
        <v>-4.0590510000000002</v>
      </c>
      <c r="R386">
        <v>15327.4</v>
      </c>
      <c r="S386">
        <v>4050.6500160000001</v>
      </c>
      <c r="T386">
        <v>4903.5033299154302</v>
      </c>
      <c r="U386">
        <v>0.31562386628072497</v>
      </c>
      <c r="V386">
        <v>0.10695797718605</v>
      </c>
      <c r="W386">
        <v>7.0867719715629995E-2</v>
      </c>
      <c r="X386">
        <v>12661.6</v>
      </c>
      <c r="Y386">
        <v>240.98</v>
      </c>
      <c r="Z386">
        <v>86260.683334716596</v>
      </c>
      <c r="AA386">
        <v>16.84</v>
      </c>
      <c r="AB386">
        <v>16.809071358619001</v>
      </c>
      <c r="AC386">
        <v>26.67</v>
      </c>
      <c r="AD386">
        <v>151.88039055118099</v>
      </c>
      <c r="AE386">
        <v>0.27939999999999998</v>
      </c>
      <c r="AF386">
        <v>0.114208624295738</v>
      </c>
      <c r="AG386">
        <v>0.17650875384474299</v>
      </c>
      <c r="AH386">
        <v>0.296855407588966</v>
      </c>
      <c r="AI386">
        <v>158.65577066927699</v>
      </c>
      <c r="AJ386">
        <v>6.9708141487165003</v>
      </c>
      <c r="AK386">
        <v>1.39268157763293</v>
      </c>
      <c r="AL386">
        <v>3.53003810730107</v>
      </c>
      <c r="AM386">
        <v>1.5</v>
      </c>
      <c r="AN386" s="129">
        <v>1.1124922757954601</v>
      </c>
      <c r="AO386">
        <v>25</v>
      </c>
      <c r="AP386">
        <v>0.117074701820465</v>
      </c>
      <c r="AQ386">
        <v>118.72</v>
      </c>
      <c r="AR386">
        <v>4.5210419471419501</v>
      </c>
      <c r="AS386">
        <v>130312.68</v>
      </c>
      <c r="AT386">
        <v>0.36362613812701799</v>
      </c>
      <c r="AU386">
        <v>62085991.159999996</v>
      </c>
    </row>
    <row r="387" spans="1:47" ht="15" x14ac:dyDescent="0.25">
      <c r="A387" t="s">
        <v>1888</v>
      </c>
      <c r="B387" t="s">
        <v>750</v>
      </c>
      <c r="C387" t="s">
        <v>370</v>
      </c>
      <c r="D387" t="s">
        <v>946</v>
      </c>
      <c r="E387">
        <v>88.433999999999997</v>
      </c>
      <c r="F387" t="s">
        <v>1053</v>
      </c>
      <c r="G387" s="129">
        <v>-2300107</v>
      </c>
      <c r="H387">
        <v>0.474978777428403</v>
      </c>
      <c r="I387">
        <v>-3294123</v>
      </c>
      <c r="J387">
        <v>0</v>
      </c>
      <c r="K387">
        <v>0.77446210516877001</v>
      </c>
      <c r="L387" s="130">
        <v>260192.89369999999</v>
      </c>
      <c r="M387" s="129">
        <v>46395</v>
      </c>
      <c r="N387">
        <v>89</v>
      </c>
      <c r="O387">
        <v>39.657411000000003</v>
      </c>
      <c r="P387">
        <v>30.54</v>
      </c>
      <c r="Q387">
        <v>199.18026900000001</v>
      </c>
      <c r="R387">
        <v>17054.599999999999</v>
      </c>
      <c r="S387">
        <v>1354.7169940000001</v>
      </c>
      <c r="T387">
        <v>1624.0967175670501</v>
      </c>
      <c r="U387">
        <v>0.43302019506518402</v>
      </c>
      <c r="V387">
        <v>0.17514022858710801</v>
      </c>
      <c r="W387">
        <v>2.57159614548985E-3</v>
      </c>
      <c r="X387">
        <v>14225.9</v>
      </c>
      <c r="Y387">
        <v>95.43</v>
      </c>
      <c r="Z387">
        <v>70433.840092214203</v>
      </c>
      <c r="AA387">
        <v>13.24</v>
      </c>
      <c r="AB387">
        <v>14.1959236508436</v>
      </c>
      <c r="AC387">
        <v>14</v>
      </c>
      <c r="AD387">
        <v>96.765499571428606</v>
      </c>
      <c r="AE387">
        <v>0.1991</v>
      </c>
      <c r="AF387">
        <v>0.117248167377309</v>
      </c>
      <c r="AG387">
        <v>0.18102802544379601</v>
      </c>
      <c r="AH387">
        <v>0.30977823983370201</v>
      </c>
      <c r="AI387">
        <v>186.92022106574399</v>
      </c>
      <c r="AJ387">
        <v>9.8501923198433001</v>
      </c>
      <c r="AK387">
        <v>1.8140414810602501</v>
      </c>
      <c r="AL387">
        <v>4.7384321786244596</v>
      </c>
      <c r="AM387">
        <v>1.55</v>
      </c>
      <c r="AN387" s="129">
        <v>1.09851464483419</v>
      </c>
      <c r="AO387">
        <v>160</v>
      </c>
      <c r="AP387">
        <v>0</v>
      </c>
      <c r="AQ387">
        <v>4.42</v>
      </c>
      <c r="AR387">
        <v>5.7876373872594504</v>
      </c>
      <c r="AS387">
        <v>-32402.97</v>
      </c>
      <c r="AT387">
        <v>0.52379943792157102</v>
      </c>
      <c r="AU387">
        <v>23104186.789999999</v>
      </c>
    </row>
    <row r="388" spans="1:47" ht="15" x14ac:dyDescent="0.25">
      <c r="A388" t="s">
        <v>1889</v>
      </c>
      <c r="B388" t="s">
        <v>434</v>
      </c>
      <c r="C388" t="s">
        <v>292</v>
      </c>
      <c r="D388" t="s">
        <v>946</v>
      </c>
      <c r="E388">
        <v>82.875</v>
      </c>
      <c r="F388" t="s">
        <v>1323</v>
      </c>
      <c r="G388" s="129">
        <v>-6800251</v>
      </c>
      <c r="H388">
        <v>0.38768203640587201</v>
      </c>
      <c r="I388">
        <v>-6336789</v>
      </c>
      <c r="J388">
        <v>0</v>
      </c>
      <c r="K388">
        <v>0.840746676411673</v>
      </c>
      <c r="L388" s="130">
        <v>226119.2242</v>
      </c>
      <c r="M388" s="129">
        <v>45539.5</v>
      </c>
      <c r="N388">
        <v>95</v>
      </c>
      <c r="O388">
        <v>186.747907</v>
      </c>
      <c r="P388">
        <v>136.76050000000001</v>
      </c>
      <c r="Q388">
        <v>35.113397999999997</v>
      </c>
      <c r="R388">
        <v>13470.7</v>
      </c>
      <c r="S388">
        <v>2937.5414580000001</v>
      </c>
      <c r="T388">
        <v>3648.7568672504199</v>
      </c>
      <c r="U388">
        <v>0.43706227719901702</v>
      </c>
      <c r="V388">
        <v>0.16264902294359401</v>
      </c>
      <c r="W388">
        <v>7.6021483677048401E-3</v>
      </c>
      <c r="X388">
        <v>10845</v>
      </c>
      <c r="Y388">
        <v>184.38</v>
      </c>
      <c r="Z388">
        <v>70136.214502657604</v>
      </c>
      <c r="AA388">
        <v>13.2604166666667</v>
      </c>
      <c r="AB388">
        <v>15.931996192645601</v>
      </c>
      <c r="AC388">
        <v>18.809999999999999</v>
      </c>
      <c r="AD388">
        <v>156.16913652312601</v>
      </c>
      <c r="AE388">
        <v>0.3024</v>
      </c>
      <c r="AF388">
        <v>0.11427443545140099</v>
      </c>
      <c r="AG388">
        <v>0.18174205100481899</v>
      </c>
      <c r="AH388">
        <v>0.29697700872070498</v>
      </c>
      <c r="AI388">
        <v>190.29348453198901</v>
      </c>
      <c r="AJ388">
        <v>5.2730465388778098</v>
      </c>
      <c r="AK388">
        <v>1.1259267793093</v>
      </c>
      <c r="AL388">
        <v>3.5235813558260798</v>
      </c>
      <c r="AM388">
        <v>1.5</v>
      </c>
      <c r="AN388" s="129">
        <v>1.0322396900107</v>
      </c>
      <c r="AO388">
        <v>118</v>
      </c>
      <c r="AP388">
        <v>9.0128755364806898E-2</v>
      </c>
      <c r="AQ388">
        <v>11.28</v>
      </c>
      <c r="AR388">
        <v>4.64782618839312</v>
      </c>
      <c r="AS388">
        <v>-90615.559999999896</v>
      </c>
      <c r="AT388">
        <v>0.350111370808325</v>
      </c>
      <c r="AU388">
        <v>39570734.869999997</v>
      </c>
    </row>
    <row r="389" spans="1:47" ht="15" x14ac:dyDescent="0.25">
      <c r="A389" t="s">
        <v>1890</v>
      </c>
      <c r="B389" t="s">
        <v>470</v>
      </c>
      <c r="C389" t="s">
        <v>159</v>
      </c>
      <c r="D389" t="s">
        <v>949</v>
      </c>
      <c r="E389">
        <v>92.953000000000003</v>
      </c>
      <c r="F389" t="s">
        <v>1085</v>
      </c>
      <c r="G389" s="129">
        <v>808116</v>
      </c>
      <c r="H389">
        <v>0.80545690566470896</v>
      </c>
      <c r="I389">
        <v>791246</v>
      </c>
      <c r="J389">
        <v>2.7980749705329801E-2</v>
      </c>
      <c r="K389">
        <v>0.70933248138926097</v>
      </c>
      <c r="L389" s="130">
        <v>499073.0061</v>
      </c>
      <c r="M389" s="129">
        <v>44501</v>
      </c>
      <c r="N389">
        <v>83</v>
      </c>
      <c r="O389">
        <v>13.347194999999999</v>
      </c>
      <c r="P389">
        <v>8</v>
      </c>
      <c r="Q389">
        <v>58.288245000000003</v>
      </c>
      <c r="R389">
        <v>17637.2</v>
      </c>
      <c r="S389">
        <v>909.12438099999997</v>
      </c>
      <c r="T389">
        <v>1076.1998443724201</v>
      </c>
      <c r="U389">
        <v>0.24589104491302799</v>
      </c>
      <c r="V389">
        <v>0.14547363899153901</v>
      </c>
      <c r="W389">
        <v>1.09995950048116E-3</v>
      </c>
      <c r="X389">
        <v>14899.1</v>
      </c>
      <c r="Y389">
        <v>70</v>
      </c>
      <c r="Z389">
        <v>69813.215714285703</v>
      </c>
      <c r="AA389">
        <v>12.04</v>
      </c>
      <c r="AB389">
        <v>12.9874911571429</v>
      </c>
      <c r="AC389">
        <v>5</v>
      </c>
      <c r="AD389">
        <v>181.82487620000001</v>
      </c>
      <c r="AE389">
        <v>0.45169999999999999</v>
      </c>
      <c r="AF389">
        <v>0.12315829237636899</v>
      </c>
      <c r="AG389">
        <v>0.16180159673481201</v>
      </c>
      <c r="AH389">
        <v>0.29007429747607699</v>
      </c>
      <c r="AI389">
        <v>205.30744076480801</v>
      </c>
      <c r="AJ389">
        <v>8.88890163407447</v>
      </c>
      <c r="AK389">
        <v>2.1961547281007201</v>
      </c>
      <c r="AL389">
        <v>3.6170603803911101</v>
      </c>
      <c r="AM389">
        <v>0.5</v>
      </c>
      <c r="AN389" s="129">
        <v>1.1272594678238299</v>
      </c>
      <c r="AO389">
        <v>114</v>
      </c>
      <c r="AP389">
        <v>0</v>
      </c>
      <c r="AQ389">
        <v>4</v>
      </c>
      <c r="AR389">
        <v>5.4499356717740897</v>
      </c>
      <c r="AS389">
        <v>-131339.31</v>
      </c>
      <c r="AT389">
        <v>0.58531900463659203</v>
      </c>
      <c r="AU389">
        <v>16034400.939999999</v>
      </c>
    </row>
    <row r="390" spans="1:47" ht="15" x14ac:dyDescent="0.25">
      <c r="A390" t="s">
        <v>1891</v>
      </c>
      <c r="B390" t="s">
        <v>641</v>
      </c>
      <c r="C390" t="s">
        <v>251</v>
      </c>
      <c r="D390" t="s">
        <v>946</v>
      </c>
      <c r="E390">
        <v>88.852999999999994</v>
      </c>
      <c r="F390" t="s">
        <v>1186</v>
      </c>
      <c r="G390" s="129">
        <v>710692</v>
      </c>
      <c r="H390">
        <v>0.22345771165551201</v>
      </c>
      <c r="I390">
        <v>1042550</v>
      </c>
      <c r="J390">
        <v>0</v>
      </c>
      <c r="K390">
        <v>0.72340959148251205</v>
      </c>
      <c r="L390" s="130">
        <v>279274.01140000002</v>
      </c>
      <c r="M390" s="129">
        <v>46483</v>
      </c>
      <c r="N390">
        <v>144</v>
      </c>
      <c r="O390">
        <v>28.237874000000001</v>
      </c>
      <c r="P390">
        <v>130.16568000000001</v>
      </c>
      <c r="Q390">
        <v>65.732512</v>
      </c>
      <c r="R390">
        <v>14027.2</v>
      </c>
      <c r="S390">
        <v>2130.9861569999998</v>
      </c>
      <c r="T390">
        <v>2883.0777498915099</v>
      </c>
      <c r="U390">
        <v>0.99639076679370497</v>
      </c>
      <c r="V390">
        <v>0.15148415391606901</v>
      </c>
      <c r="W390">
        <v>1.13455734663414E-3</v>
      </c>
      <c r="X390">
        <v>10368</v>
      </c>
      <c r="Y390">
        <v>125.38</v>
      </c>
      <c r="Z390">
        <v>69146.278513319499</v>
      </c>
      <c r="AA390">
        <v>17.174242424242401</v>
      </c>
      <c r="AB390">
        <v>16.9962207449354</v>
      </c>
      <c r="AC390">
        <v>18.32</v>
      </c>
      <c r="AD390">
        <v>116.320205076419</v>
      </c>
      <c r="AE390">
        <v>0.32919999999999999</v>
      </c>
      <c r="AF390">
        <v>0.10452050368045</v>
      </c>
      <c r="AG390">
        <v>2.0250188736723302E-3</v>
      </c>
      <c r="AH390">
        <v>0.29911972531248698</v>
      </c>
      <c r="AI390">
        <v>194.97874194778299</v>
      </c>
      <c r="AJ390">
        <v>9.15048849931528</v>
      </c>
      <c r="AK390">
        <v>2.0577030640413798</v>
      </c>
      <c r="AL390">
        <v>3.0547708166364602</v>
      </c>
      <c r="AM390">
        <v>6.2</v>
      </c>
      <c r="AN390" s="129">
        <v>1.6069862032167199</v>
      </c>
      <c r="AO390">
        <v>172</v>
      </c>
      <c r="AP390">
        <v>2.7477102414654501E-2</v>
      </c>
      <c r="AQ390">
        <v>6.77</v>
      </c>
      <c r="AR390">
        <v>2.8851829547310199</v>
      </c>
      <c r="AS390">
        <v>-341587.74</v>
      </c>
      <c r="AT390">
        <v>0.66811529477450504</v>
      </c>
      <c r="AU390">
        <v>29891713.719999999</v>
      </c>
    </row>
    <row r="391" spans="1:47" ht="15" x14ac:dyDescent="0.25">
      <c r="A391" t="s">
        <v>1892</v>
      </c>
      <c r="B391" t="s">
        <v>620</v>
      </c>
      <c r="C391" t="s">
        <v>140</v>
      </c>
      <c r="D391" t="s">
        <v>949</v>
      </c>
      <c r="E391">
        <v>88.983000000000004</v>
      </c>
      <c r="F391" t="s">
        <v>1324</v>
      </c>
      <c r="G391" s="129">
        <v>-1018972</v>
      </c>
      <c r="H391">
        <v>0.39122298734503502</v>
      </c>
      <c r="I391">
        <v>-933011</v>
      </c>
      <c r="J391">
        <v>0</v>
      </c>
      <c r="K391">
        <v>0.85924363556876404</v>
      </c>
      <c r="L391" s="130">
        <v>204847.69380000001</v>
      </c>
      <c r="M391" s="129">
        <v>45501</v>
      </c>
      <c r="N391">
        <v>283</v>
      </c>
      <c r="O391">
        <v>140.014172</v>
      </c>
      <c r="P391">
        <v>194.78973400000001</v>
      </c>
      <c r="Q391">
        <v>-97.896677999999994</v>
      </c>
      <c r="R391">
        <v>15623.4</v>
      </c>
      <c r="S391">
        <v>4639.9904329999999</v>
      </c>
      <c r="T391">
        <v>6034.0235609002902</v>
      </c>
      <c r="U391">
        <v>0.48510032348163701</v>
      </c>
      <c r="V391">
        <v>0.17633753427180801</v>
      </c>
      <c r="W391">
        <v>1.7683521590140298E-2</v>
      </c>
      <c r="X391">
        <v>12013.9</v>
      </c>
      <c r="Y391">
        <v>299.27</v>
      </c>
      <c r="Z391">
        <v>80447.1744244328</v>
      </c>
      <c r="AA391">
        <v>15.8608414239482</v>
      </c>
      <c r="AB391">
        <v>15.504362057673699</v>
      </c>
      <c r="AC391">
        <v>26</v>
      </c>
      <c r="AD391">
        <v>178.46117050000001</v>
      </c>
      <c r="AE391" t="s">
        <v>943</v>
      </c>
      <c r="AF391">
        <v>0.10639489271854401</v>
      </c>
      <c r="AG391">
        <v>0.18876538201131801</v>
      </c>
      <c r="AH391">
        <v>0.29964291481553401</v>
      </c>
      <c r="AI391">
        <v>151.659795458893</v>
      </c>
      <c r="AJ391">
        <v>6.02679708682677</v>
      </c>
      <c r="AK391">
        <v>0.96187092511013195</v>
      </c>
      <c r="AL391">
        <v>3.3362727440670699</v>
      </c>
      <c r="AM391">
        <v>1.7</v>
      </c>
      <c r="AN391" s="129">
        <v>1.1039281095534901</v>
      </c>
      <c r="AO391">
        <v>45</v>
      </c>
      <c r="AP391">
        <v>3.2471835652750199E-2</v>
      </c>
      <c r="AQ391">
        <v>62.51</v>
      </c>
      <c r="AR391">
        <v>4.8674081122636101</v>
      </c>
      <c r="AS391">
        <v>-16483.510000000198</v>
      </c>
      <c r="AT391">
        <v>0.78072718445768097</v>
      </c>
      <c r="AU391">
        <v>72492298.510000005</v>
      </c>
    </row>
    <row r="392" spans="1:47" ht="15" x14ac:dyDescent="0.25">
      <c r="A392" t="s">
        <v>1893</v>
      </c>
      <c r="B392" t="s">
        <v>628</v>
      </c>
      <c r="C392" t="s">
        <v>378</v>
      </c>
      <c r="D392" t="s">
        <v>949</v>
      </c>
      <c r="E392">
        <v>90.632000000000005</v>
      </c>
      <c r="F392" t="s">
        <v>1150</v>
      </c>
      <c r="G392" s="129">
        <v>-3545393</v>
      </c>
      <c r="H392">
        <v>0.31771044169446999</v>
      </c>
      <c r="I392">
        <v>-3729171</v>
      </c>
      <c r="J392">
        <v>1.94519750627801E-2</v>
      </c>
      <c r="K392">
        <v>0.68907380059231005</v>
      </c>
      <c r="L392" s="130">
        <v>317978.56849999999</v>
      </c>
      <c r="M392" s="129">
        <v>41502</v>
      </c>
      <c r="N392">
        <v>92</v>
      </c>
      <c r="O392">
        <v>47.489725999999997</v>
      </c>
      <c r="P392">
        <v>45.697142999999997</v>
      </c>
      <c r="Q392">
        <v>32.905862999999997</v>
      </c>
      <c r="R392">
        <v>16225.8</v>
      </c>
      <c r="S392">
        <v>978.32742800000005</v>
      </c>
      <c r="T392">
        <v>1184.8923691011501</v>
      </c>
      <c r="U392">
        <v>0.406261600794044</v>
      </c>
      <c r="V392">
        <v>0.16243914711138999</v>
      </c>
      <c r="W392">
        <v>1.0221526774980699E-3</v>
      </c>
      <c r="X392">
        <v>13397.2</v>
      </c>
      <c r="Y392">
        <v>73</v>
      </c>
      <c r="Z392">
        <v>66854.863013698603</v>
      </c>
      <c r="AA392">
        <v>16.472972972973</v>
      </c>
      <c r="AB392">
        <v>13.4017455890411</v>
      </c>
      <c r="AC392">
        <v>11.16</v>
      </c>
      <c r="AD392">
        <v>87.663748028673794</v>
      </c>
      <c r="AE392">
        <v>0.1837</v>
      </c>
      <c r="AF392">
        <v>0.11102524265970699</v>
      </c>
      <c r="AG392">
        <v>0.19353160524683499</v>
      </c>
      <c r="AH392">
        <v>0.30840000477926499</v>
      </c>
      <c r="AI392">
        <v>134.16776044839699</v>
      </c>
      <c r="AJ392">
        <v>14.561628523541099</v>
      </c>
      <c r="AK392">
        <v>3.1636952613134199</v>
      </c>
      <c r="AL392">
        <v>8.2901132104220601</v>
      </c>
      <c r="AM392">
        <v>1</v>
      </c>
      <c r="AN392" s="129">
        <v>1.42945971620945</v>
      </c>
      <c r="AO392">
        <v>101</v>
      </c>
      <c r="AP392">
        <v>8.2372322899505801E-2</v>
      </c>
      <c r="AQ392">
        <v>5.4</v>
      </c>
      <c r="AR392">
        <v>3.6020446766027199</v>
      </c>
      <c r="AS392">
        <v>-87052.63</v>
      </c>
      <c r="AT392">
        <v>0.489622489773548</v>
      </c>
      <c r="AU392">
        <v>15874193.029999999</v>
      </c>
    </row>
    <row r="393" spans="1:47" ht="15" x14ac:dyDescent="0.25">
      <c r="A393" t="s">
        <v>1894</v>
      </c>
      <c r="B393" t="s">
        <v>564</v>
      </c>
      <c r="C393" t="s">
        <v>199</v>
      </c>
      <c r="D393" t="s">
        <v>949</v>
      </c>
      <c r="E393">
        <v>87.442999999999998</v>
      </c>
      <c r="F393" t="s">
        <v>1325</v>
      </c>
      <c r="G393" s="129">
        <v>713747</v>
      </c>
      <c r="H393">
        <v>0.44755779462112599</v>
      </c>
      <c r="I393">
        <v>702189</v>
      </c>
      <c r="J393">
        <v>0</v>
      </c>
      <c r="K393">
        <v>0.61025597633071005</v>
      </c>
      <c r="L393" s="130">
        <v>432854.57169999997</v>
      </c>
      <c r="M393" s="129">
        <v>51030</v>
      </c>
      <c r="N393">
        <v>174</v>
      </c>
      <c r="O393">
        <v>24.093834000000001</v>
      </c>
      <c r="P393">
        <v>68.004874000000001</v>
      </c>
      <c r="Q393">
        <v>21.827732000000001</v>
      </c>
      <c r="R393">
        <v>16678.2</v>
      </c>
      <c r="S393">
        <v>1128.375133</v>
      </c>
      <c r="T393">
        <v>1340.66937390775</v>
      </c>
      <c r="U393">
        <v>0.349634988810056</v>
      </c>
      <c r="V393">
        <v>0.13544079582264201</v>
      </c>
      <c r="W393">
        <v>1.61858760139834E-2</v>
      </c>
      <c r="X393">
        <v>14037.2</v>
      </c>
      <c r="Y393">
        <v>82.87</v>
      </c>
      <c r="Z393">
        <v>59317.936527090598</v>
      </c>
      <c r="AA393">
        <v>9.7021276595744705</v>
      </c>
      <c r="AB393">
        <v>13.6162077108724</v>
      </c>
      <c r="AC393">
        <v>12</v>
      </c>
      <c r="AD393">
        <v>94.031261083333305</v>
      </c>
      <c r="AE393">
        <v>0.1991</v>
      </c>
      <c r="AF393">
        <v>0.11235790088320199</v>
      </c>
      <c r="AG393">
        <v>0.13019512452429899</v>
      </c>
      <c r="AH393">
        <v>0.246585808851397</v>
      </c>
      <c r="AI393">
        <v>217.17688810499499</v>
      </c>
      <c r="AJ393">
        <v>8.7739678523772007</v>
      </c>
      <c r="AK393">
        <v>1.5946044797740899</v>
      </c>
      <c r="AL393">
        <v>3.4511480594310702</v>
      </c>
      <c r="AM393">
        <v>0</v>
      </c>
      <c r="AN393" s="129">
        <v>1.04954451339451</v>
      </c>
      <c r="AO393">
        <v>137</v>
      </c>
      <c r="AP393">
        <v>0</v>
      </c>
      <c r="AQ393">
        <v>4.84</v>
      </c>
      <c r="AR393">
        <v>3.2277755312298799</v>
      </c>
      <c r="AS393">
        <v>-188939.28</v>
      </c>
      <c r="AT393">
        <v>0.467353439984041</v>
      </c>
      <c r="AU393">
        <v>18819217.670000002</v>
      </c>
    </row>
    <row r="394" spans="1:47" ht="15" x14ac:dyDescent="0.25">
      <c r="A394" t="s">
        <v>1895</v>
      </c>
      <c r="B394" t="s">
        <v>621</v>
      </c>
      <c r="C394" t="s">
        <v>140</v>
      </c>
      <c r="D394" t="s">
        <v>946</v>
      </c>
      <c r="E394">
        <v>53.003</v>
      </c>
      <c r="F394" t="s">
        <v>1180</v>
      </c>
      <c r="G394" s="129">
        <v>-887426</v>
      </c>
      <c r="H394">
        <v>0.57625740488030097</v>
      </c>
      <c r="I394">
        <v>-887426</v>
      </c>
      <c r="J394">
        <v>0</v>
      </c>
      <c r="K394">
        <v>0.76676389745947904</v>
      </c>
      <c r="L394" s="130">
        <v>125788.8919</v>
      </c>
      <c r="M394" s="129">
        <v>29081</v>
      </c>
      <c r="N394">
        <v>38</v>
      </c>
      <c r="O394">
        <v>145.284053</v>
      </c>
      <c r="P394">
        <v>50.540697999999999</v>
      </c>
      <c r="Q394">
        <v>258.35997400000002</v>
      </c>
      <c r="R394">
        <v>20546.2</v>
      </c>
      <c r="S394">
        <v>1629.136158</v>
      </c>
      <c r="T394">
        <v>2241.3508820114198</v>
      </c>
      <c r="U394">
        <v>0.99803510652913796</v>
      </c>
      <c r="V394">
        <v>0.14772221082824899</v>
      </c>
      <c r="W394">
        <v>4.8973565903753E-2</v>
      </c>
      <c r="X394">
        <v>14934.1</v>
      </c>
      <c r="Y394">
        <v>116.33</v>
      </c>
      <c r="Z394">
        <v>78010.408321155293</v>
      </c>
      <c r="AA394">
        <v>13.7293233082707</v>
      </c>
      <c r="AB394">
        <v>14.0044370153873</v>
      </c>
      <c r="AC394">
        <v>17</v>
      </c>
      <c r="AD394">
        <v>95.831538705882394</v>
      </c>
      <c r="AE394">
        <v>0.3483</v>
      </c>
      <c r="AF394">
        <v>0.10061533989227001</v>
      </c>
      <c r="AG394">
        <v>0.18082735629862101</v>
      </c>
      <c r="AH394">
        <v>0.29149170375319899</v>
      </c>
      <c r="AI394">
        <v>144.52751468548499</v>
      </c>
      <c r="AJ394">
        <v>10.161039306873899</v>
      </c>
      <c r="AK394">
        <v>1.5984891805228201</v>
      </c>
      <c r="AL394">
        <v>4.6889310483956601</v>
      </c>
      <c r="AM394">
        <v>0.5</v>
      </c>
      <c r="AN394" s="129">
        <v>0.91993982077992298</v>
      </c>
      <c r="AO394">
        <v>6</v>
      </c>
      <c r="AP394">
        <v>0.01</v>
      </c>
      <c r="AQ394">
        <v>124</v>
      </c>
      <c r="AR394">
        <v>4.5291585885739103</v>
      </c>
      <c r="AS394">
        <v>21034.4199999999</v>
      </c>
      <c r="AT394">
        <v>0.64000516496765103</v>
      </c>
      <c r="AU394">
        <v>33472530.690000001</v>
      </c>
    </row>
    <row r="395" spans="1:47" ht="15" x14ac:dyDescent="0.25">
      <c r="A395" t="s">
        <v>1896</v>
      </c>
      <c r="B395" t="s">
        <v>513</v>
      </c>
      <c r="C395" t="s">
        <v>144</v>
      </c>
      <c r="D395" t="s">
        <v>949</v>
      </c>
      <c r="E395">
        <v>72.991</v>
      </c>
      <c r="F395" t="s">
        <v>1326</v>
      </c>
      <c r="G395" s="129">
        <v>4709152</v>
      </c>
      <c r="H395">
        <v>0.28514936426084297</v>
      </c>
      <c r="I395">
        <v>3955662</v>
      </c>
      <c r="J395">
        <v>0</v>
      </c>
      <c r="K395">
        <v>0.76025905929482596</v>
      </c>
      <c r="L395" s="130">
        <v>250878.2775</v>
      </c>
      <c r="M395" t="s">
        <v>943</v>
      </c>
      <c r="N395">
        <v>268</v>
      </c>
      <c r="O395">
        <v>422.88496800000001</v>
      </c>
      <c r="P395">
        <v>2586.8685879999998</v>
      </c>
      <c r="Q395">
        <v>-344.56845700000002</v>
      </c>
      <c r="R395">
        <v>14795.4</v>
      </c>
      <c r="S395">
        <v>7585.2893279999998</v>
      </c>
      <c r="T395">
        <v>10978.660796340901</v>
      </c>
      <c r="U395">
        <v>0</v>
      </c>
      <c r="V395">
        <v>0</v>
      </c>
      <c r="W395">
        <v>0</v>
      </c>
      <c r="X395">
        <v>10222.299999999999</v>
      </c>
      <c r="Y395">
        <v>525.16999999999996</v>
      </c>
      <c r="Z395">
        <v>76090.3798579508</v>
      </c>
      <c r="AA395">
        <v>14.2120141342756</v>
      </c>
      <c r="AB395">
        <v>14.443493207913599</v>
      </c>
      <c r="AC395">
        <v>58.02</v>
      </c>
      <c r="AD395">
        <v>130.73576918303999</v>
      </c>
      <c r="AE395">
        <v>0.29480000000000001</v>
      </c>
      <c r="AF395">
        <v>0.13367556695170599</v>
      </c>
      <c r="AG395">
        <v>0.112233779774996</v>
      </c>
      <c r="AH395">
        <v>0.280600493043826</v>
      </c>
      <c r="AI395">
        <v>181.45530651273299</v>
      </c>
      <c r="AJ395">
        <v>5.0607838542972203</v>
      </c>
      <c r="AK395">
        <v>1.2207925727500399</v>
      </c>
      <c r="AL395">
        <v>2.3542103442989699</v>
      </c>
      <c r="AM395">
        <v>2</v>
      </c>
      <c r="AN395" s="129">
        <v>1.1575434248385701</v>
      </c>
      <c r="AO395">
        <v>52</v>
      </c>
      <c r="AP395">
        <v>0.25317796610169502</v>
      </c>
      <c r="AQ395">
        <v>77.75</v>
      </c>
      <c r="AR395">
        <v>3.16075310858144</v>
      </c>
      <c r="AS395">
        <v>110937.37</v>
      </c>
      <c r="AT395">
        <v>0.60915057205228995</v>
      </c>
      <c r="AU395">
        <v>112227117.13</v>
      </c>
    </row>
    <row r="396" spans="1:47" ht="15" x14ac:dyDescent="0.25">
      <c r="A396" t="s">
        <v>1897</v>
      </c>
      <c r="B396" t="s">
        <v>691</v>
      </c>
      <c r="C396" t="s">
        <v>249</v>
      </c>
      <c r="D396" t="s">
        <v>948</v>
      </c>
      <c r="E396">
        <v>85.128</v>
      </c>
      <c r="F396" t="s">
        <v>1327</v>
      </c>
      <c r="G396" s="129">
        <v>-1263546</v>
      </c>
      <c r="H396">
        <v>0.24816761946994101</v>
      </c>
      <c r="I396">
        <v>-1263546</v>
      </c>
      <c r="J396">
        <v>0</v>
      </c>
      <c r="K396">
        <v>0.78404591596350703</v>
      </c>
      <c r="L396" s="130">
        <v>112590.2228</v>
      </c>
      <c r="M396" s="129">
        <v>37491.5</v>
      </c>
      <c r="N396">
        <v>57</v>
      </c>
      <c r="O396">
        <v>45.638424999999998</v>
      </c>
      <c r="P396">
        <v>27.485139</v>
      </c>
      <c r="Q396">
        <v>-111.124657</v>
      </c>
      <c r="R396">
        <v>19609.900000000001</v>
      </c>
      <c r="S396">
        <v>1092.61709</v>
      </c>
      <c r="T396">
        <v>1493.1553596434301</v>
      </c>
      <c r="U396">
        <v>0.99812209600345903</v>
      </c>
      <c r="V396">
        <v>0.14809702546388001</v>
      </c>
      <c r="W396">
        <v>0</v>
      </c>
      <c r="X396">
        <v>14349.6</v>
      </c>
      <c r="Y396">
        <v>104.18</v>
      </c>
      <c r="Z396">
        <v>70328.547513918194</v>
      </c>
      <c r="AA396">
        <v>18.787037037036999</v>
      </c>
      <c r="AB396">
        <v>10.4877816279516</v>
      </c>
      <c r="AC396">
        <v>9.39</v>
      </c>
      <c r="AD396">
        <v>116.359647497338</v>
      </c>
      <c r="AE396">
        <v>0.22589999999999999</v>
      </c>
      <c r="AF396">
        <v>0.103981432847207</v>
      </c>
      <c r="AG396">
        <v>0.196695849378969</v>
      </c>
      <c r="AH396">
        <v>0.30256645551177602</v>
      </c>
      <c r="AI396">
        <v>226.65122325699701</v>
      </c>
      <c r="AJ396">
        <v>9.0587414948131002</v>
      </c>
      <c r="AK396">
        <v>2.7441579612587499</v>
      </c>
      <c r="AL396">
        <v>4.8340870931138804</v>
      </c>
      <c r="AM396">
        <v>0.5</v>
      </c>
      <c r="AN396" s="129">
        <v>1.1329257102294299</v>
      </c>
      <c r="AO396">
        <v>184</v>
      </c>
      <c r="AP396">
        <v>5.6417489421720698E-3</v>
      </c>
      <c r="AQ396">
        <v>3.76</v>
      </c>
      <c r="AR396">
        <v>4.3352590221563601</v>
      </c>
      <c r="AS396">
        <v>-277925.83</v>
      </c>
      <c r="AT396">
        <v>0.67834580751635698</v>
      </c>
      <c r="AU396">
        <v>21426111.27</v>
      </c>
    </row>
    <row r="397" spans="1:47" ht="15" x14ac:dyDescent="0.25">
      <c r="A397" t="s">
        <v>1898</v>
      </c>
      <c r="B397" t="s">
        <v>713</v>
      </c>
      <c r="C397" t="s">
        <v>99</v>
      </c>
      <c r="D397" t="s">
        <v>946</v>
      </c>
      <c r="E397">
        <v>99.096000000000004</v>
      </c>
      <c r="F397" t="s">
        <v>1328</v>
      </c>
      <c r="G397" s="129">
        <v>-8820227</v>
      </c>
      <c r="H397">
        <v>0.23010162038941701</v>
      </c>
      <c r="I397">
        <v>-8890869</v>
      </c>
      <c r="J397">
        <v>7.4288959245242302E-3</v>
      </c>
      <c r="K397">
        <v>0.67070698800328798</v>
      </c>
      <c r="L397" s="130">
        <v>248796.34770000001</v>
      </c>
      <c r="M397" s="129">
        <v>45121.5</v>
      </c>
      <c r="N397">
        <v>134</v>
      </c>
      <c r="O397">
        <v>38.875999999999998</v>
      </c>
      <c r="P397">
        <v>106.17</v>
      </c>
      <c r="Q397">
        <v>53.686135999999998</v>
      </c>
      <c r="R397">
        <v>16114.8</v>
      </c>
      <c r="S397">
        <v>1599.5601879999999</v>
      </c>
      <c r="T397">
        <v>1917.99955361816</v>
      </c>
      <c r="U397">
        <v>0.35700995516400003</v>
      </c>
      <c r="V397">
        <v>0.14609779160120001</v>
      </c>
      <c r="W397">
        <v>6.2517184880072805E-4</v>
      </c>
      <c r="X397">
        <v>13439.3</v>
      </c>
      <c r="Y397">
        <v>113.25</v>
      </c>
      <c r="Z397">
        <v>65411.0543046358</v>
      </c>
      <c r="AA397">
        <v>15.5967741935484</v>
      </c>
      <c r="AB397">
        <v>14.124151770419401</v>
      </c>
      <c r="AC397">
        <v>19.25</v>
      </c>
      <c r="AD397">
        <v>83.094035740259699</v>
      </c>
      <c r="AE397" t="s">
        <v>943</v>
      </c>
      <c r="AF397">
        <v>0.10017261053234899</v>
      </c>
      <c r="AG397">
        <v>0.20468957067986901</v>
      </c>
      <c r="AH397">
        <v>0.307053657120613</v>
      </c>
      <c r="AI397">
        <v>225.752680461187</v>
      </c>
      <c r="AJ397">
        <v>8.1943285194057101</v>
      </c>
      <c r="AK397">
        <v>1.4920222649921799</v>
      </c>
      <c r="AL397">
        <v>3.2641701444178302</v>
      </c>
      <c r="AM397">
        <v>1.5</v>
      </c>
      <c r="AN397" s="129">
        <v>1.0101325676425199</v>
      </c>
      <c r="AO397">
        <v>32</v>
      </c>
      <c r="AP397">
        <v>5.7518488085456003E-2</v>
      </c>
      <c r="AQ397">
        <v>35.130000000000003</v>
      </c>
      <c r="AR397">
        <v>4.9744514974057097</v>
      </c>
      <c r="AS397">
        <v>-43668.41</v>
      </c>
      <c r="AT397">
        <v>0.462932807683064</v>
      </c>
      <c r="AU397">
        <v>25776527.170000002</v>
      </c>
    </row>
    <row r="398" spans="1:47" ht="15" x14ac:dyDescent="0.25">
      <c r="A398" t="s">
        <v>1899</v>
      </c>
      <c r="B398" t="s">
        <v>435</v>
      </c>
      <c r="C398" t="s">
        <v>292</v>
      </c>
      <c r="D398" t="s">
        <v>945</v>
      </c>
      <c r="E398">
        <v>82.706999999999994</v>
      </c>
      <c r="F398" t="s">
        <v>1329</v>
      </c>
      <c r="G398" s="129">
        <v>-243325</v>
      </c>
      <c r="H398">
        <v>0.33303151653441398</v>
      </c>
      <c r="I398">
        <v>-1117383</v>
      </c>
      <c r="J398">
        <v>0</v>
      </c>
      <c r="K398">
        <v>0.72850462021648699</v>
      </c>
      <c r="L398" s="130">
        <v>196791.16940000001</v>
      </c>
      <c r="M398" s="129">
        <v>41919</v>
      </c>
      <c r="N398">
        <v>170</v>
      </c>
      <c r="O398">
        <v>81.386775</v>
      </c>
      <c r="P398">
        <v>41.77</v>
      </c>
      <c r="Q398">
        <v>112.50599200000001</v>
      </c>
      <c r="R398">
        <v>14729.6</v>
      </c>
      <c r="S398">
        <v>1531.705641</v>
      </c>
      <c r="T398">
        <v>1866.5179453473399</v>
      </c>
      <c r="U398">
        <v>0.440761148179384</v>
      </c>
      <c r="V398">
        <v>0.15824363475070599</v>
      </c>
      <c r="W398">
        <v>1.1512256355266599E-2</v>
      </c>
      <c r="X398">
        <v>12087.4</v>
      </c>
      <c r="Y398">
        <v>104.01</v>
      </c>
      <c r="Z398">
        <v>64393.988174213999</v>
      </c>
      <c r="AA398">
        <v>12.0833333333333</v>
      </c>
      <c r="AB398">
        <v>14.7265228439573</v>
      </c>
      <c r="AC398">
        <v>16.54</v>
      </c>
      <c r="AD398">
        <v>92.606145163240598</v>
      </c>
      <c r="AE398">
        <v>0.35599999999999998</v>
      </c>
      <c r="AF398">
        <v>0.116707653626292</v>
      </c>
      <c r="AG398">
        <v>0.147034354460923</v>
      </c>
      <c r="AH398">
        <v>0.268864590929141</v>
      </c>
      <c r="AI398">
        <v>158.27257764861901</v>
      </c>
      <c r="AJ398">
        <v>9.3248551522726402</v>
      </c>
      <c r="AK398">
        <v>1.73334814191489</v>
      </c>
      <c r="AL398">
        <v>3.1009190395459201</v>
      </c>
      <c r="AM398">
        <v>1</v>
      </c>
      <c r="AN398" s="129">
        <v>1.0195088948880899</v>
      </c>
      <c r="AO398">
        <v>68</v>
      </c>
      <c r="AP398">
        <v>5.9701492537313397E-2</v>
      </c>
      <c r="AQ398">
        <v>12.63</v>
      </c>
      <c r="AR398">
        <v>3.9224967137741098</v>
      </c>
      <c r="AS398">
        <v>112018.11</v>
      </c>
      <c r="AT398">
        <v>0.45461302400030401</v>
      </c>
      <c r="AU398">
        <v>22561403.559999999</v>
      </c>
    </row>
    <row r="399" spans="1:47" ht="15" x14ac:dyDescent="0.25">
      <c r="A399" t="s">
        <v>1900</v>
      </c>
      <c r="B399" t="s">
        <v>769</v>
      </c>
      <c r="C399" t="s">
        <v>266</v>
      </c>
      <c r="D399" t="s">
        <v>946</v>
      </c>
      <c r="E399">
        <v>90.349000000000004</v>
      </c>
      <c r="F399" t="s">
        <v>1330</v>
      </c>
      <c r="G399" s="129">
        <v>-6393743</v>
      </c>
      <c r="H399">
        <v>0.30717356513433702</v>
      </c>
      <c r="I399">
        <v>-6606899</v>
      </c>
      <c r="J399">
        <v>0</v>
      </c>
      <c r="K399">
        <v>0.79075260820037896</v>
      </c>
      <c r="L399" s="130">
        <v>227050.6557</v>
      </c>
      <c r="M399" s="129">
        <v>40405</v>
      </c>
      <c r="N399">
        <v>110</v>
      </c>
      <c r="O399">
        <v>35.199700999999997</v>
      </c>
      <c r="P399">
        <v>28.103065999999998</v>
      </c>
      <c r="Q399">
        <v>135.72173599999999</v>
      </c>
      <c r="R399">
        <v>15947.4</v>
      </c>
      <c r="S399">
        <v>1217.089248</v>
      </c>
      <c r="T399">
        <v>1395.81572799781</v>
      </c>
      <c r="U399">
        <v>0.438333882150933</v>
      </c>
      <c r="V399">
        <v>0.110228013451319</v>
      </c>
      <c r="W399">
        <v>3.0855272168175498E-3</v>
      </c>
      <c r="X399">
        <v>13905.4</v>
      </c>
      <c r="Y399">
        <v>85</v>
      </c>
      <c r="Z399">
        <v>65566.011764705894</v>
      </c>
      <c r="AA399">
        <v>15.483146067415699</v>
      </c>
      <c r="AB399">
        <v>14.3186970352941</v>
      </c>
      <c r="AC399">
        <v>13</v>
      </c>
      <c r="AD399">
        <v>93.622249846153807</v>
      </c>
      <c r="AE399">
        <v>0.245</v>
      </c>
      <c r="AF399">
        <v>0.10497637133250901</v>
      </c>
      <c r="AG399">
        <v>0.198454069715371</v>
      </c>
      <c r="AH399">
        <v>0.30343044104787997</v>
      </c>
      <c r="AI399">
        <v>201.57930110972401</v>
      </c>
      <c r="AJ399">
        <v>9.1546838672862094</v>
      </c>
      <c r="AK399">
        <v>1.68496816662591</v>
      </c>
      <c r="AL399">
        <v>3.75516067498166</v>
      </c>
      <c r="AM399">
        <v>4.5</v>
      </c>
      <c r="AN399" s="129">
        <v>1.6862133801406201</v>
      </c>
      <c r="AO399">
        <v>92</v>
      </c>
      <c r="AP399">
        <v>3.7572254335260097E-2</v>
      </c>
      <c r="AQ399">
        <v>7.18</v>
      </c>
      <c r="AR399">
        <v>4.52106251566721</v>
      </c>
      <c r="AS399">
        <v>-154203.23000000001</v>
      </c>
      <c r="AT399">
        <v>0.48685373354349498</v>
      </c>
      <c r="AU399">
        <v>19409369.539999999</v>
      </c>
    </row>
    <row r="400" spans="1:47" ht="15" x14ac:dyDescent="0.25">
      <c r="A400" t="s">
        <v>1901</v>
      </c>
      <c r="B400" t="s">
        <v>781</v>
      </c>
      <c r="C400" t="s">
        <v>123</v>
      </c>
      <c r="D400" t="s">
        <v>948</v>
      </c>
      <c r="E400">
        <v>80.155000000000001</v>
      </c>
      <c r="F400" t="s">
        <v>1331</v>
      </c>
      <c r="G400" s="129">
        <v>-2775994</v>
      </c>
      <c r="H400">
        <v>0.25721553488350701</v>
      </c>
      <c r="I400">
        <v>-2775993</v>
      </c>
      <c r="J400">
        <v>3.4458785966026903E-2</v>
      </c>
      <c r="K400">
        <v>0.68715790899891804</v>
      </c>
      <c r="L400" s="130">
        <v>198481.4466</v>
      </c>
      <c r="M400" s="129">
        <v>44042</v>
      </c>
      <c r="N400">
        <v>21</v>
      </c>
      <c r="O400">
        <v>16.949279000000001</v>
      </c>
      <c r="P400">
        <v>22</v>
      </c>
      <c r="Q400">
        <v>107.241972</v>
      </c>
      <c r="R400">
        <v>19156.900000000001</v>
      </c>
      <c r="S400">
        <v>810.67628300000001</v>
      </c>
      <c r="T400">
        <v>1043.9830092110999</v>
      </c>
      <c r="U400">
        <v>0.62329988750885901</v>
      </c>
      <c r="V400">
        <v>0.15118036948911201</v>
      </c>
      <c r="W400">
        <v>1.23353799903876E-3</v>
      </c>
      <c r="X400">
        <v>14875.8</v>
      </c>
      <c r="Y400">
        <v>56.57</v>
      </c>
      <c r="Z400">
        <v>71132.002121265701</v>
      </c>
      <c r="AA400">
        <v>14.7540983606557</v>
      </c>
      <c r="AB400">
        <v>14.3304981969242</v>
      </c>
      <c r="AC400">
        <v>10</v>
      </c>
      <c r="AD400">
        <v>81.067628299999996</v>
      </c>
      <c r="AE400">
        <v>0.21049999999999999</v>
      </c>
      <c r="AF400">
        <v>0.119037001402281</v>
      </c>
      <c r="AG400">
        <v>0.158506682339453</v>
      </c>
      <c r="AH400">
        <v>0.28510026223178703</v>
      </c>
      <c r="AI400">
        <v>162.901028153059</v>
      </c>
      <c r="AJ400">
        <v>9.9990644404058795</v>
      </c>
      <c r="AK400">
        <v>2.7556627290625499</v>
      </c>
      <c r="AL400">
        <v>2.7979117825231001</v>
      </c>
      <c r="AM400">
        <v>1.75</v>
      </c>
      <c r="AN400" s="129">
        <v>0.76714526473299105</v>
      </c>
      <c r="AO400">
        <v>8</v>
      </c>
      <c r="AP400">
        <v>2.1413276231263399E-2</v>
      </c>
      <c r="AQ400">
        <v>56</v>
      </c>
      <c r="AR400">
        <v>3.5034790643741101</v>
      </c>
      <c r="AS400">
        <v>3318.9099999999198</v>
      </c>
      <c r="AT400">
        <v>0.63862318106901705</v>
      </c>
      <c r="AU400">
        <v>15530072.720000001</v>
      </c>
    </row>
    <row r="401" spans="1:47" ht="15" x14ac:dyDescent="0.25">
      <c r="A401" t="s">
        <v>1902</v>
      </c>
      <c r="B401" t="s">
        <v>259</v>
      </c>
      <c r="C401" t="s">
        <v>97</v>
      </c>
      <c r="D401" t="s">
        <v>945</v>
      </c>
      <c r="E401">
        <v>93.816000000000003</v>
      </c>
      <c r="F401" t="s">
        <v>1332</v>
      </c>
      <c r="G401" s="129">
        <v>-109108</v>
      </c>
      <c r="H401">
        <v>0.179689786506536</v>
      </c>
      <c r="I401">
        <v>-109108</v>
      </c>
      <c r="J401">
        <v>0</v>
      </c>
      <c r="K401">
        <v>0.81414345531226495</v>
      </c>
      <c r="L401" s="130">
        <v>256696.50829999999</v>
      </c>
      <c r="M401" s="129">
        <v>46680</v>
      </c>
      <c r="N401">
        <v>113</v>
      </c>
      <c r="O401">
        <v>51.181004999999999</v>
      </c>
      <c r="P401">
        <v>104.677485</v>
      </c>
      <c r="Q401">
        <v>233.37320099999999</v>
      </c>
      <c r="R401">
        <v>14278.5</v>
      </c>
      <c r="S401">
        <v>2063.7239509999999</v>
      </c>
      <c r="T401">
        <v>2847.79512525472</v>
      </c>
      <c r="U401">
        <v>0.95035067265156703</v>
      </c>
      <c r="V401">
        <v>0.198206390831387</v>
      </c>
      <c r="W401">
        <v>8.4830420229008597E-3</v>
      </c>
      <c r="X401">
        <v>10347.299999999999</v>
      </c>
      <c r="Y401">
        <v>142.63</v>
      </c>
      <c r="Z401">
        <v>65403.310523732704</v>
      </c>
      <c r="AA401">
        <v>16.067114093959699</v>
      </c>
      <c r="AB401">
        <v>14.469073483839299</v>
      </c>
      <c r="AC401">
        <v>24.15</v>
      </c>
      <c r="AD401">
        <v>85.454407908902695</v>
      </c>
      <c r="AE401">
        <v>0.51300000000000001</v>
      </c>
      <c r="AF401">
        <v>0.105794313820174</v>
      </c>
      <c r="AG401">
        <v>0.18047131249600401</v>
      </c>
      <c r="AH401">
        <v>0.2889680311585</v>
      </c>
      <c r="AI401">
        <v>174.34841507055799</v>
      </c>
      <c r="AJ401">
        <v>6.5827103419333097</v>
      </c>
      <c r="AK401">
        <v>1.1438333884554801</v>
      </c>
      <c r="AL401">
        <v>4.3007645487719799</v>
      </c>
      <c r="AM401">
        <v>3.2</v>
      </c>
      <c r="AN401" s="129">
        <v>1.1861478530393601</v>
      </c>
      <c r="AO401">
        <v>25</v>
      </c>
      <c r="AP401">
        <v>6.7536454336147397E-2</v>
      </c>
      <c r="AQ401">
        <v>46.04</v>
      </c>
      <c r="AR401">
        <v>3.88676785348957</v>
      </c>
      <c r="AS401">
        <v>-277274.13</v>
      </c>
      <c r="AT401">
        <v>0.55130112376804696</v>
      </c>
      <c r="AU401">
        <v>29466928.43</v>
      </c>
    </row>
    <row r="402" spans="1:47" ht="15" x14ac:dyDescent="0.25">
      <c r="A402" t="s">
        <v>1903</v>
      </c>
      <c r="B402" t="s">
        <v>260</v>
      </c>
      <c r="C402" t="s">
        <v>116</v>
      </c>
      <c r="D402" t="s">
        <v>947</v>
      </c>
      <c r="E402">
        <v>86.700999999999993</v>
      </c>
      <c r="F402" t="s">
        <v>1333</v>
      </c>
      <c r="G402" s="129">
        <v>-410</v>
      </c>
      <c r="H402">
        <v>0.16345233073877499</v>
      </c>
      <c r="I402">
        <v>-284295</v>
      </c>
      <c r="J402">
        <v>0</v>
      </c>
      <c r="K402">
        <v>0.77889804242321703</v>
      </c>
      <c r="L402" s="130">
        <v>146337.84409999999</v>
      </c>
      <c r="M402" s="129">
        <v>38023</v>
      </c>
      <c r="N402">
        <v>117</v>
      </c>
      <c r="O402">
        <v>124.594948</v>
      </c>
      <c r="P402">
        <v>406.36</v>
      </c>
      <c r="Q402">
        <v>-36.137256999999998</v>
      </c>
      <c r="R402">
        <v>14384.8</v>
      </c>
      <c r="S402">
        <v>2378.3126379999999</v>
      </c>
      <c r="T402">
        <v>3316.7932225256</v>
      </c>
      <c r="U402">
        <v>1</v>
      </c>
      <c r="V402">
        <v>0.175217762098105</v>
      </c>
      <c r="W402">
        <v>3.9152409364609397E-2</v>
      </c>
      <c r="X402">
        <v>10314.700000000001</v>
      </c>
      <c r="Y402">
        <v>163.18</v>
      </c>
      <c r="Z402">
        <v>70186.313028557401</v>
      </c>
      <c r="AA402">
        <v>15.1965317919075</v>
      </c>
      <c r="AB402">
        <v>14.5747802304204</v>
      </c>
      <c r="AC402">
        <v>16</v>
      </c>
      <c r="AD402">
        <v>148.64453987499999</v>
      </c>
      <c r="AE402">
        <v>0.22589999999999999</v>
      </c>
      <c r="AF402">
        <v>9.6749690605424904E-2</v>
      </c>
      <c r="AG402">
        <v>0.20950193552308199</v>
      </c>
      <c r="AH402">
        <v>0.31378638994964198</v>
      </c>
      <c r="AI402">
        <v>170.01507435962299</v>
      </c>
      <c r="AJ402">
        <v>7.8462884043239898</v>
      </c>
      <c r="AK402">
        <v>1.8523749285889199</v>
      </c>
      <c r="AL402">
        <v>4.0673899280077404</v>
      </c>
      <c r="AM402">
        <v>3</v>
      </c>
      <c r="AN402" s="129">
        <v>1.21611370260741</v>
      </c>
      <c r="AO402">
        <v>32</v>
      </c>
      <c r="AP402">
        <v>4.0758293838862598E-2</v>
      </c>
      <c r="AQ402">
        <v>31.44</v>
      </c>
      <c r="AR402">
        <v>3.8789887697743</v>
      </c>
      <c r="AS402">
        <v>-347361.97</v>
      </c>
      <c r="AT402">
        <v>0.68678710205989502</v>
      </c>
      <c r="AU402">
        <v>34211666.859999999</v>
      </c>
    </row>
    <row r="403" spans="1:47" ht="15" x14ac:dyDescent="0.25">
      <c r="A403" t="s">
        <v>1904</v>
      </c>
      <c r="B403" t="s">
        <v>768</v>
      </c>
      <c r="C403" t="s">
        <v>266</v>
      </c>
      <c r="D403" t="s">
        <v>946</v>
      </c>
      <c r="E403">
        <v>98.864999999999995</v>
      </c>
      <c r="F403" t="s">
        <v>1334</v>
      </c>
      <c r="G403" s="129">
        <v>-2013955</v>
      </c>
      <c r="H403">
        <v>0.28326436397490501</v>
      </c>
      <c r="I403">
        <v>-2013955</v>
      </c>
      <c r="J403">
        <v>0</v>
      </c>
      <c r="K403">
        <v>0.70926351488625405</v>
      </c>
      <c r="L403" s="130">
        <v>209420.73800000001</v>
      </c>
      <c r="M403" s="129">
        <v>41110</v>
      </c>
      <c r="N403">
        <v>120</v>
      </c>
      <c r="O403">
        <v>36.128653</v>
      </c>
      <c r="P403">
        <v>18.361827000000002</v>
      </c>
      <c r="Q403">
        <v>43.850630000000002</v>
      </c>
      <c r="R403">
        <v>13553.6</v>
      </c>
      <c r="S403">
        <v>1214.484052</v>
      </c>
      <c r="T403">
        <v>1421.5067718376799</v>
      </c>
      <c r="U403">
        <v>0.33538361934784799</v>
      </c>
      <c r="V403">
        <v>0.141394563162201</v>
      </c>
      <c r="W403">
        <v>8.1624258331553599E-3</v>
      </c>
      <c r="X403">
        <v>11579.7</v>
      </c>
      <c r="Y403">
        <v>75.73</v>
      </c>
      <c r="Z403">
        <v>63438.677142479799</v>
      </c>
      <c r="AA403">
        <v>13.3928571428571</v>
      </c>
      <c r="AB403">
        <v>16.037026964214999</v>
      </c>
      <c r="AC403">
        <v>12.75</v>
      </c>
      <c r="AD403">
        <v>95.253651137254906</v>
      </c>
      <c r="AE403">
        <v>0.3024</v>
      </c>
      <c r="AF403">
        <v>0.10546719423581</v>
      </c>
      <c r="AG403">
        <v>0.22639789111669401</v>
      </c>
      <c r="AH403">
        <v>0.33449494773939897</v>
      </c>
      <c r="AI403">
        <v>145.57622202518601</v>
      </c>
      <c r="AJ403">
        <v>9.0243815045248894</v>
      </c>
      <c r="AK403">
        <v>2.1098186651583699</v>
      </c>
      <c r="AL403">
        <v>3.8616426470588201</v>
      </c>
      <c r="AM403">
        <v>2.5</v>
      </c>
      <c r="AN403" s="129">
        <v>1.20559171281494</v>
      </c>
      <c r="AO403">
        <v>73</v>
      </c>
      <c r="AP403">
        <v>3.4165571616294299E-2</v>
      </c>
      <c r="AQ403">
        <v>9.89</v>
      </c>
      <c r="AR403">
        <v>4.6933509934805304</v>
      </c>
      <c r="AS403">
        <v>-57127.570000000102</v>
      </c>
      <c r="AT403">
        <v>0.44924884329033199</v>
      </c>
      <c r="AU403">
        <v>16460626.779999999</v>
      </c>
    </row>
    <row r="404" spans="1:47" ht="15" x14ac:dyDescent="0.25">
      <c r="A404" t="s">
        <v>1905</v>
      </c>
      <c r="B404" t="s">
        <v>261</v>
      </c>
      <c r="C404" t="s">
        <v>144</v>
      </c>
      <c r="D404" t="s">
        <v>949</v>
      </c>
      <c r="E404">
        <v>79.656999999999996</v>
      </c>
      <c r="F404" t="s">
        <v>1335</v>
      </c>
      <c r="G404" s="129">
        <v>-630531</v>
      </c>
      <c r="H404">
        <v>0.42892375938937999</v>
      </c>
      <c r="I404">
        <v>-830531</v>
      </c>
      <c r="J404">
        <v>0</v>
      </c>
      <c r="K404">
        <v>0.75928738518535599</v>
      </c>
      <c r="L404" s="130">
        <v>340172.51030000002</v>
      </c>
      <c r="M404" s="129">
        <v>42768</v>
      </c>
      <c r="N404">
        <v>74</v>
      </c>
      <c r="O404">
        <v>81.138233999999997</v>
      </c>
      <c r="P404">
        <v>230.3</v>
      </c>
      <c r="Q404">
        <v>19.600256999999999</v>
      </c>
      <c r="R404">
        <v>19006.7</v>
      </c>
      <c r="S404">
        <v>1689.9782789999999</v>
      </c>
      <c r="T404">
        <v>2416.4374922131901</v>
      </c>
      <c r="U404">
        <v>0.85834457106652595</v>
      </c>
      <c r="V404">
        <v>0.18276595494633599</v>
      </c>
      <c r="W404">
        <v>6.7498227886987006E-2</v>
      </c>
      <c r="X404">
        <v>13292.6</v>
      </c>
      <c r="Y404">
        <v>132.97999999999999</v>
      </c>
      <c r="Z404">
        <v>85493.470296285202</v>
      </c>
      <c r="AA404">
        <v>16.369047619047599</v>
      </c>
      <c r="AB404">
        <v>12.7085146563393</v>
      </c>
      <c r="AC404">
        <v>20.21</v>
      </c>
      <c r="AD404">
        <v>83.620894557149896</v>
      </c>
      <c r="AE404">
        <v>0.245</v>
      </c>
      <c r="AF404">
        <v>0.121624865617286</v>
      </c>
      <c r="AG404">
        <v>0.10969827973308</v>
      </c>
      <c r="AH404">
        <v>0.233087886260818</v>
      </c>
      <c r="AI404">
        <v>351.52641154153002</v>
      </c>
      <c r="AJ404">
        <v>5.0999910953554499</v>
      </c>
      <c r="AK404">
        <v>1.28756340982238</v>
      </c>
      <c r="AL404">
        <v>2.1801699120645299</v>
      </c>
      <c r="AM404">
        <v>2.5499999999999998</v>
      </c>
      <c r="AN404" s="129">
        <v>0.209016955165157</v>
      </c>
      <c r="AO404">
        <v>3</v>
      </c>
      <c r="AP404">
        <v>0.22680412371134001</v>
      </c>
      <c r="AQ404">
        <v>9.33</v>
      </c>
      <c r="AR404" t="s">
        <v>943</v>
      </c>
      <c r="AS404" t="s">
        <v>943</v>
      </c>
      <c r="AT404" t="s">
        <v>943</v>
      </c>
      <c r="AU404">
        <v>32120842.190000001</v>
      </c>
    </row>
    <row r="405" spans="1:47" ht="15" x14ac:dyDescent="0.25">
      <c r="A405" t="s">
        <v>1906</v>
      </c>
      <c r="B405" t="s">
        <v>542</v>
      </c>
      <c r="C405" t="s">
        <v>207</v>
      </c>
      <c r="D405" t="s">
        <v>947</v>
      </c>
      <c r="E405">
        <v>82.76</v>
      </c>
      <c r="F405" t="s">
        <v>1336</v>
      </c>
      <c r="G405" s="129">
        <v>-3959924</v>
      </c>
      <c r="H405">
        <v>0.39371405814470001</v>
      </c>
      <c r="I405">
        <v>-3959191</v>
      </c>
      <c r="J405">
        <v>0</v>
      </c>
      <c r="K405">
        <v>0.61895805482174904</v>
      </c>
      <c r="L405" s="130">
        <v>248260.11960000001</v>
      </c>
      <c r="M405" s="129">
        <v>36349</v>
      </c>
      <c r="N405">
        <v>64</v>
      </c>
      <c r="O405">
        <v>34.435751000000003</v>
      </c>
      <c r="P405">
        <v>24.298052999999999</v>
      </c>
      <c r="Q405">
        <v>-5.8524679999999902</v>
      </c>
      <c r="R405">
        <v>16958.7</v>
      </c>
      <c r="S405">
        <v>1055.3954940000001</v>
      </c>
      <c r="T405">
        <v>1471.3343604629999</v>
      </c>
      <c r="U405">
        <v>1</v>
      </c>
      <c r="V405">
        <v>0.18391530009696999</v>
      </c>
      <c r="W405">
        <v>0</v>
      </c>
      <c r="X405">
        <v>12164.6</v>
      </c>
      <c r="Y405">
        <v>85.53</v>
      </c>
      <c r="Z405">
        <v>70205.312872676295</v>
      </c>
      <c r="AA405">
        <v>16.724137931034502</v>
      </c>
      <c r="AB405">
        <v>12.3394773062083</v>
      </c>
      <c r="AC405">
        <v>8</v>
      </c>
      <c r="AD405">
        <v>131.92443675000001</v>
      </c>
      <c r="AE405">
        <v>0.1991</v>
      </c>
      <c r="AF405">
        <v>0.10200124138713899</v>
      </c>
      <c r="AG405">
        <v>0.17608145221237001</v>
      </c>
      <c r="AH405">
        <v>0.28043159840520199</v>
      </c>
      <c r="AI405">
        <v>210.34768602110401</v>
      </c>
      <c r="AJ405">
        <v>7.3050995945945898</v>
      </c>
      <c r="AK405">
        <v>2.48446648648649</v>
      </c>
      <c r="AL405">
        <v>3.2939727927927902</v>
      </c>
      <c r="AM405">
        <v>1</v>
      </c>
      <c r="AN405" s="129">
        <v>1.45805358045398</v>
      </c>
      <c r="AO405">
        <v>161</v>
      </c>
      <c r="AP405">
        <v>2.1505376344085999E-2</v>
      </c>
      <c r="AQ405">
        <v>3.92</v>
      </c>
      <c r="AR405">
        <v>2.7389962316168202</v>
      </c>
      <c r="AS405">
        <v>162851.56</v>
      </c>
      <c r="AT405">
        <v>0.674244345830459</v>
      </c>
      <c r="AU405">
        <v>17898155.710000001</v>
      </c>
    </row>
    <row r="406" spans="1:47" ht="15" x14ac:dyDescent="0.25">
      <c r="A406" t="s">
        <v>1907</v>
      </c>
      <c r="B406" t="s">
        <v>514</v>
      </c>
      <c r="C406" t="s">
        <v>144</v>
      </c>
      <c r="D406" t="s">
        <v>949</v>
      </c>
      <c r="E406">
        <v>93.724999999999994</v>
      </c>
      <c r="F406" t="s">
        <v>1337</v>
      </c>
      <c r="G406" s="129">
        <v>-1031232</v>
      </c>
      <c r="H406">
        <v>0.368767906192843</v>
      </c>
      <c r="I406">
        <v>-1049723</v>
      </c>
      <c r="J406">
        <v>0</v>
      </c>
      <c r="K406">
        <v>0.89543320063601095</v>
      </c>
      <c r="L406" s="130">
        <v>214807.91529999999</v>
      </c>
      <c r="M406" s="129">
        <v>49439</v>
      </c>
      <c r="N406">
        <v>226</v>
      </c>
      <c r="O406">
        <v>162.42894899999999</v>
      </c>
      <c r="P406">
        <v>2571.8341850000002</v>
      </c>
      <c r="Q406">
        <v>-102.41682299999999</v>
      </c>
      <c r="R406">
        <v>14462</v>
      </c>
      <c r="S406">
        <v>7116.2982670000001</v>
      </c>
      <c r="T406">
        <v>9359.8572720506709</v>
      </c>
      <c r="U406">
        <v>0.39519162624778198</v>
      </c>
      <c r="V406">
        <v>0.182603066404046</v>
      </c>
      <c r="W406">
        <v>2.43159390609618E-2</v>
      </c>
      <c r="X406">
        <v>10995.4</v>
      </c>
      <c r="Y406">
        <v>438.55</v>
      </c>
      <c r="Z406">
        <v>86194.135902405702</v>
      </c>
      <c r="AA406">
        <v>13.210407239819</v>
      </c>
      <c r="AB406">
        <v>16.226880098050401</v>
      </c>
      <c r="AC406">
        <v>38.049999999999997</v>
      </c>
      <c r="AD406">
        <v>187.02492160315401</v>
      </c>
      <c r="AE406" t="s">
        <v>943</v>
      </c>
      <c r="AF406">
        <v>0.114876448806327</v>
      </c>
      <c r="AG406">
        <v>0.143916400615092</v>
      </c>
      <c r="AH406">
        <v>0.26026549378823899</v>
      </c>
      <c r="AI406">
        <v>138.68080889420699</v>
      </c>
      <c r="AJ406">
        <v>6.8187112293721501</v>
      </c>
      <c r="AK406">
        <v>1.12069142177377</v>
      </c>
      <c r="AL406">
        <v>4.90561143344675</v>
      </c>
      <c r="AM406">
        <v>4.5599999999999996</v>
      </c>
      <c r="AN406" s="129">
        <v>0.97225383026567802</v>
      </c>
      <c r="AO406">
        <v>28</v>
      </c>
      <c r="AP406">
        <v>0.34018077239112599</v>
      </c>
      <c r="AQ406">
        <v>56.89</v>
      </c>
      <c r="AR406">
        <v>8.0780122970091206</v>
      </c>
      <c r="AS406">
        <v>117185.83</v>
      </c>
      <c r="AT406">
        <v>0.216435872195606</v>
      </c>
      <c r="AU406">
        <v>102915615.56999999</v>
      </c>
    </row>
    <row r="407" spans="1:47" ht="15" x14ac:dyDescent="0.25">
      <c r="A407" t="s">
        <v>1908</v>
      </c>
      <c r="B407" t="s">
        <v>262</v>
      </c>
      <c r="C407" t="s">
        <v>140</v>
      </c>
      <c r="D407" t="s">
        <v>948</v>
      </c>
      <c r="E407">
        <v>108.15600000000001</v>
      </c>
      <c r="F407" t="s">
        <v>1338</v>
      </c>
      <c r="G407" s="129">
        <v>-3650599</v>
      </c>
      <c r="H407">
        <v>0.38791438794208299</v>
      </c>
      <c r="I407">
        <v>-3149865</v>
      </c>
      <c r="J407">
        <v>0</v>
      </c>
      <c r="K407">
        <v>0.80210987435624304</v>
      </c>
      <c r="L407" s="130">
        <v>240335.32440000001</v>
      </c>
      <c r="M407" s="129">
        <v>78270</v>
      </c>
      <c r="N407">
        <v>46</v>
      </c>
      <c r="O407">
        <v>20.684363999999999</v>
      </c>
      <c r="P407">
        <v>65.741394999999997</v>
      </c>
      <c r="Q407">
        <v>-2</v>
      </c>
      <c r="R407">
        <v>17930.3</v>
      </c>
      <c r="S407">
        <v>1965.418625</v>
      </c>
      <c r="T407">
        <v>2236.4356836522602</v>
      </c>
      <c r="U407">
        <v>6.4236921027447796E-2</v>
      </c>
      <c r="V407">
        <v>0.115204949785189</v>
      </c>
      <c r="W407">
        <v>1.36823726293934E-2</v>
      </c>
      <c r="X407">
        <v>15757.5</v>
      </c>
      <c r="Y407">
        <v>142.09</v>
      </c>
      <c r="Z407">
        <v>87810.731085931504</v>
      </c>
      <c r="AA407">
        <v>18.651315789473699</v>
      </c>
      <c r="AB407">
        <v>13.8322093391512</v>
      </c>
      <c r="AC407">
        <v>14.99</v>
      </c>
      <c r="AD407">
        <v>131.11531854569699</v>
      </c>
      <c r="AE407">
        <v>0.26800000000000002</v>
      </c>
      <c r="AF407">
        <v>0.10987049384938299</v>
      </c>
      <c r="AG407">
        <v>0.170286071789226</v>
      </c>
      <c r="AH407">
        <v>0.281889477648821</v>
      </c>
      <c r="AI407">
        <v>123.43477207050501</v>
      </c>
      <c r="AJ407">
        <v>13.839719457050901</v>
      </c>
      <c r="AK407">
        <v>2.3172537623505298</v>
      </c>
      <c r="AL407">
        <v>6.4314682544589701</v>
      </c>
      <c r="AM407">
        <v>2.8</v>
      </c>
      <c r="AN407" s="129"/>
      <c r="AO407">
        <v>2</v>
      </c>
      <c r="AP407">
        <v>0.32432432432432401</v>
      </c>
      <c r="AQ407" t="s">
        <v>943</v>
      </c>
      <c r="AR407">
        <v>9.7807169010849506</v>
      </c>
      <c r="AS407">
        <v>-137420.06</v>
      </c>
      <c r="AT407">
        <v>0.209209034707979</v>
      </c>
      <c r="AU407">
        <v>35240615.920000002</v>
      </c>
    </row>
    <row r="408" spans="1:47" ht="15" x14ac:dyDescent="0.25">
      <c r="A408" t="s">
        <v>1909</v>
      </c>
      <c r="B408" t="s">
        <v>263</v>
      </c>
      <c r="C408" t="s">
        <v>172</v>
      </c>
      <c r="D408" t="s">
        <v>948</v>
      </c>
      <c r="E408">
        <v>82.131</v>
      </c>
      <c r="F408" t="s">
        <v>1339</v>
      </c>
      <c r="G408" s="129">
        <v>3057696</v>
      </c>
      <c r="H408">
        <v>0.70764250856331801</v>
      </c>
      <c r="I408">
        <v>2979690</v>
      </c>
      <c r="J408">
        <v>0</v>
      </c>
      <c r="K408">
        <v>0.66716497680033104</v>
      </c>
      <c r="L408" s="130">
        <v>327009.68609999999</v>
      </c>
      <c r="M408" s="129">
        <v>39552</v>
      </c>
      <c r="N408">
        <v>69</v>
      </c>
      <c r="O408">
        <v>20.112414000000001</v>
      </c>
      <c r="P408">
        <v>89.779762000000005</v>
      </c>
      <c r="Q408">
        <v>-21.012871000000001</v>
      </c>
      <c r="R408">
        <v>23963.200000000001</v>
      </c>
      <c r="S408">
        <v>750.84638800000005</v>
      </c>
      <c r="T408">
        <v>1001.68784508228</v>
      </c>
      <c r="U408">
        <v>0.70328887031950404</v>
      </c>
      <c r="V408">
        <v>0.17909312896634699</v>
      </c>
      <c r="W408">
        <v>1.8796248108208301E-2</v>
      </c>
      <c r="X408">
        <v>17962.400000000001</v>
      </c>
      <c r="Y408">
        <v>73.09</v>
      </c>
      <c r="Z408">
        <v>72416.200574634</v>
      </c>
      <c r="AA408">
        <v>10.714285714285699</v>
      </c>
      <c r="AB408">
        <v>10.272901737583799</v>
      </c>
      <c r="AC408">
        <v>11.33</v>
      </c>
      <c r="AD408">
        <v>66.270643248014096</v>
      </c>
      <c r="AE408">
        <v>0.6048</v>
      </c>
      <c r="AF408">
        <v>0.11491480009280999</v>
      </c>
      <c r="AG408">
        <v>0.166757660098835</v>
      </c>
      <c r="AH408">
        <v>0.28668054358160699</v>
      </c>
      <c r="AI408">
        <v>360.05766867989502</v>
      </c>
      <c r="AJ408">
        <v>5.9861574341219503</v>
      </c>
      <c r="AK408">
        <v>1.24376081938834</v>
      </c>
      <c r="AL408">
        <v>3.1278532114163999</v>
      </c>
      <c r="AM408">
        <v>3.3</v>
      </c>
      <c r="AN408" s="129">
        <v>1.42591790428538</v>
      </c>
      <c r="AO408">
        <v>36</v>
      </c>
      <c r="AP408">
        <v>0.129707112970711</v>
      </c>
      <c r="AQ408">
        <v>5.56</v>
      </c>
      <c r="AR408">
        <v>5.5523438763236301</v>
      </c>
      <c r="AS408">
        <v>-210445.68</v>
      </c>
      <c r="AT408">
        <v>0.4567142197163</v>
      </c>
      <c r="AU408">
        <v>17992708.510000002</v>
      </c>
    </row>
    <row r="409" spans="1:47" ht="15" x14ac:dyDescent="0.25">
      <c r="A409" t="s">
        <v>1910</v>
      </c>
      <c r="B409" t="s">
        <v>698</v>
      </c>
      <c r="C409" t="s">
        <v>180</v>
      </c>
      <c r="D409" t="s">
        <v>946</v>
      </c>
      <c r="E409">
        <v>90.778000000000006</v>
      </c>
      <c r="F409" t="s">
        <v>1340</v>
      </c>
      <c r="G409" s="129">
        <v>-428283</v>
      </c>
      <c r="H409">
        <v>0.32570743462602503</v>
      </c>
      <c r="I409">
        <v>-52939</v>
      </c>
      <c r="J409">
        <v>0</v>
      </c>
      <c r="K409">
        <v>0.75124321113764203</v>
      </c>
      <c r="L409" s="130">
        <v>281975.96759999997</v>
      </c>
      <c r="M409" s="129">
        <v>40677</v>
      </c>
      <c r="N409">
        <v>24</v>
      </c>
      <c r="O409">
        <v>11.711862</v>
      </c>
      <c r="P409">
        <v>16</v>
      </c>
      <c r="Q409">
        <v>147.57366500000001</v>
      </c>
      <c r="R409">
        <v>18397.099999999999</v>
      </c>
      <c r="S409">
        <v>619.50175100000001</v>
      </c>
      <c r="T409">
        <v>734.46215643457299</v>
      </c>
      <c r="U409">
        <v>0.443163880581187</v>
      </c>
      <c r="V409">
        <v>0.14757834477856099</v>
      </c>
      <c r="W409">
        <v>0</v>
      </c>
      <c r="X409">
        <v>15517.5</v>
      </c>
      <c r="Y409">
        <v>47.8</v>
      </c>
      <c r="Z409">
        <v>61261.722175732197</v>
      </c>
      <c r="AA409">
        <v>12.28</v>
      </c>
      <c r="AB409">
        <v>12.960287677824301</v>
      </c>
      <c r="AC409">
        <v>9</v>
      </c>
      <c r="AD409">
        <v>68.833527888888895</v>
      </c>
      <c r="AE409">
        <v>0.5091</v>
      </c>
      <c r="AF409">
        <v>0.10893220575047501</v>
      </c>
      <c r="AG409">
        <v>0.15514535832838</v>
      </c>
      <c r="AH409">
        <v>0.26886738697179902</v>
      </c>
      <c r="AI409">
        <v>272.44959312471701</v>
      </c>
      <c r="AJ409">
        <v>10.119734748167801</v>
      </c>
      <c r="AK409">
        <v>1.9675069764135</v>
      </c>
      <c r="AL409">
        <v>3.1314268617100098</v>
      </c>
      <c r="AM409">
        <v>2</v>
      </c>
      <c r="AN409" s="129">
        <v>1.15831917891475</v>
      </c>
      <c r="AO409">
        <v>63</v>
      </c>
      <c r="AP409">
        <v>1.27388535031847E-2</v>
      </c>
      <c r="AQ409">
        <v>4.92</v>
      </c>
      <c r="AR409">
        <v>4.9861453803244897</v>
      </c>
      <c r="AS409">
        <v>-50279.19</v>
      </c>
      <c r="AT409">
        <v>0.62222943131313602</v>
      </c>
      <c r="AU409">
        <v>11397033.15</v>
      </c>
    </row>
    <row r="410" spans="1:47" ht="15" x14ac:dyDescent="0.25">
      <c r="A410" t="s">
        <v>1911</v>
      </c>
      <c r="B410" t="s">
        <v>473</v>
      </c>
      <c r="C410" t="s">
        <v>161</v>
      </c>
      <c r="D410" t="s">
        <v>949</v>
      </c>
      <c r="E410">
        <v>103.077</v>
      </c>
      <c r="F410" t="s">
        <v>1341</v>
      </c>
      <c r="G410" s="129">
        <v>-46867548</v>
      </c>
      <c r="H410">
        <v>0.39432504102835603</v>
      </c>
      <c r="I410">
        <v>-46586839</v>
      </c>
      <c r="J410">
        <v>2.2777771641950698E-3</v>
      </c>
      <c r="K410">
        <v>0.81786256525701995</v>
      </c>
      <c r="L410" s="130">
        <v>297562.8553</v>
      </c>
      <c r="M410" s="129">
        <v>82762.5</v>
      </c>
      <c r="N410">
        <v>383</v>
      </c>
      <c r="O410">
        <v>117.870656</v>
      </c>
      <c r="P410">
        <v>987.62134600000002</v>
      </c>
      <c r="Q410">
        <v>-23.646203</v>
      </c>
      <c r="R410">
        <v>16780.400000000001</v>
      </c>
      <c r="S410">
        <v>23231.687432999999</v>
      </c>
      <c r="T410">
        <v>28736.174867482601</v>
      </c>
      <c r="U410">
        <v>0.125969800706039</v>
      </c>
      <c r="V410">
        <v>0.14664129735840201</v>
      </c>
      <c r="W410">
        <v>4.49916687719926E-2</v>
      </c>
      <c r="X410">
        <v>13566.1</v>
      </c>
      <c r="Y410">
        <v>1551.98</v>
      </c>
      <c r="Z410">
        <v>91413.127752934903</v>
      </c>
      <c r="AA410">
        <v>11.6835138387485</v>
      </c>
      <c r="AB410">
        <v>14.9690636689906</v>
      </c>
      <c r="AC410">
        <v>159.5</v>
      </c>
      <c r="AD410">
        <v>145.65321274608101</v>
      </c>
      <c r="AE410" t="s">
        <v>943</v>
      </c>
      <c r="AF410">
        <v>0.116897618692288</v>
      </c>
      <c r="AG410">
        <v>0.13530491046722701</v>
      </c>
      <c r="AH410">
        <v>0.26935761190270402</v>
      </c>
      <c r="AI410">
        <v>149.68878218722401</v>
      </c>
      <c r="AJ410">
        <v>8.9040212616854006</v>
      </c>
      <c r="AK410">
        <v>1.2469777913762199</v>
      </c>
      <c r="AL410">
        <v>4.1722841804353301</v>
      </c>
      <c r="AM410">
        <v>1.5</v>
      </c>
      <c r="AN410" s="129">
        <v>1.0574196567795699</v>
      </c>
      <c r="AO410">
        <v>95</v>
      </c>
      <c r="AP410">
        <v>3.71653011234057E-2</v>
      </c>
      <c r="AQ410">
        <v>117.83</v>
      </c>
      <c r="AR410">
        <v>5.2020594206031401</v>
      </c>
      <c r="AS410">
        <v>-355410.68999999901</v>
      </c>
      <c r="AT410">
        <v>0.47310070822343497</v>
      </c>
      <c r="AU410">
        <v>389837579.87</v>
      </c>
    </row>
    <row r="411" spans="1:47" ht="15" x14ac:dyDescent="0.25">
      <c r="A411" t="s">
        <v>1912</v>
      </c>
      <c r="B411" t="s">
        <v>459</v>
      </c>
      <c r="C411" t="s">
        <v>108</v>
      </c>
      <c r="D411" t="s">
        <v>949</v>
      </c>
      <c r="E411">
        <v>92.677999999999997</v>
      </c>
      <c r="F411" t="s">
        <v>1342</v>
      </c>
      <c r="G411" s="129">
        <v>-1202022</v>
      </c>
      <c r="H411">
        <v>0.18506372376538599</v>
      </c>
      <c r="I411">
        <v>-1114191</v>
      </c>
      <c r="J411">
        <v>3.1128974390234E-3</v>
      </c>
      <c r="K411">
        <v>0.831152745739834</v>
      </c>
      <c r="L411" s="130">
        <v>210940.005</v>
      </c>
      <c r="M411" s="129">
        <v>49825</v>
      </c>
      <c r="N411">
        <v>41</v>
      </c>
      <c r="O411">
        <v>47.671917000000001</v>
      </c>
      <c r="P411">
        <v>286.525442</v>
      </c>
      <c r="Q411">
        <v>-7</v>
      </c>
      <c r="R411">
        <v>16576.599999999999</v>
      </c>
      <c r="S411">
        <v>3295.27153</v>
      </c>
      <c r="T411">
        <v>4216.1331814861296</v>
      </c>
      <c r="U411">
        <v>0.24861937735370801</v>
      </c>
      <c r="V411">
        <v>0.18854513030068901</v>
      </c>
      <c r="W411">
        <v>1.4512698138717601E-2</v>
      </c>
      <c r="X411">
        <v>12956</v>
      </c>
      <c r="Y411">
        <v>211.61</v>
      </c>
      <c r="Z411">
        <v>83608.552809413595</v>
      </c>
      <c r="AA411">
        <v>14.5045454545455</v>
      </c>
      <c r="AB411">
        <v>15.572380936628701</v>
      </c>
      <c r="AC411">
        <v>20</v>
      </c>
      <c r="AD411">
        <v>164.7635765</v>
      </c>
      <c r="AE411">
        <v>0.35599999999999998</v>
      </c>
      <c r="AF411">
        <v>0.111593843315188</v>
      </c>
      <c r="AG411">
        <v>0.200025150256636</v>
      </c>
      <c r="AH411">
        <v>0.326353398298313</v>
      </c>
      <c r="AI411">
        <v>178.68178529130199</v>
      </c>
      <c r="AJ411">
        <v>8.5400593235451492</v>
      </c>
      <c r="AK411">
        <v>1.54937668667895</v>
      </c>
      <c r="AL411">
        <v>4.6893529436740504</v>
      </c>
      <c r="AM411">
        <v>1</v>
      </c>
      <c r="AN411" s="129">
        <v>0.99629355671876996</v>
      </c>
      <c r="AO411">
        <v>16</v>
      </c>
      <c r="AP411">
        <v>6.0042507970244401E-2</v>
      </c>
      <c r="AQ411">
        <v>110.25</v>
      </c>
      <c r="AR411">
        <v>4.4292715646940799</v>
      </c>
      <c r="AS411">
        <v>168395.78</v>
      </c>
      <c r="AT411">
        <v>0.37490756405807402</v>
      </c>
      <c r="AU411">
        <v>54624375.609999999</v>
      </c>
    </row>
    <row r="412" spans="1:47" ht="15" x14ac:dyDescent="0.25">
      <c r="A412" t="s">
        <v>1913</v>
      </c>
      <c r="B412" t="s">
        <v>678</v>
      </c>
      <c r="C412" t="s">
        <v>227</v>
      </c>
      <c r="D412" t="s">
        <v>945</v>
      </c>
      <c r="E412">
        <v>95.337000000000003</v>
      </c>
      <c r="F412" t="s">
        <v>1343</v>
      </c>
      <c r="G412" s="129">
        <v>618398</v>
      </c>
      <c r="H412">
        <v>0.44414673938942401</v>
      </c>
      <c r="I412">
        <v>589804</v>
      </c>
      <c r="J412">
        <v>7.3620719762190106E-5</v>
      </c>
      <c r="K412">
        <v>0.70244287424762597</v>
      </c>
      <c r="L412" s="130">
        <v>246760.99340000001</v>
      </c>
      <c r="M412" s="129">
        <v>42507.5</v>
      </c>
      <c r="N412">
        <v>105</v>
      </c>
      <c r="O412">
        <v>99.834463</v>
      </c>
      <c r="P412">
        <v>110.68934900000001</v>
      </c>
      <c r="Q412">
        <v>336.88621000000001</v>
      </c>
      <c r="R412">
        <v>12530.8</v>
      </c>
      <c r="S412">
        <v>1908.206285</v>
      </c>
      <c r="T412">
        <v>2260.5098506119798</v>
      </c>
      <c r="U412">
        <v>0.40494689860011701</v>
      </c>
      <c r="V412">
        <v>0.11514608285654999</v>
      </c>
      <c r="W412">
        <v>8.4945428214015101E-3</v>
      </c>
      <c r="X412">
        <v>10577.8</v>
      </c>
      <c r="Y412">
        <v>106.19</v>
      </c>
      <c r="Z412">
        <v>69650.464262171605</v>
      </c>
      <c r="AA412">
        <v>16.551724137931</v>
      </c>
      <c r="AB412">
        <v>17.969736180431301</v>
      </c>
      <c r="AC412">
        <v>10.52</v>
      </c>
      <c r="AD412">
        <v>181.38843013307999</v>
      </c>
      <c r="AE412">
        <v>0.22589999999999999</v>
      </c>
      <c r="AF412">
        <v>0.12959750056163499</v>
      </c>
      <c r="AG412">
        <v>0.15286212633774399</v>
      </c>
      <c r="AH412">
        <v>0.292843716432094</v>
      </c>
      <c r="AI412">
        <v>177.50072550463301</v>
      </c>
      <c r="AJ412">
        <v>6.5165852592793803</v>
      </c>
      <c r="AK412">
        <v>1.154336980526</v>
      </c>
      <c r="AL412">
        <v>2.7736749058185799</v>
      </c>
      <c r="AM412">
        <v>1</v>
      </c>
      <c r="AN412" s="129">
        <v>1.0427006228178901</v>
      </c>
      <c r="AO412">
        <v>40</v>
      </c>
      <c r="AP412">
        <v>1.8626309662398099E-2</v>
      </c>
      <c r="AQ412">
        <v>21.03</v>
      </c>
      <c r="AR412">
        <v>4.4380787186855502</v>
      </c>
      <c r="AS412">
        <v>-52665.9</v>
      </c>
      <c r="AT412">
        <v>0.47751068427535798</v>
      </c>
      <c r="AU412">
        <v>23911295.460000001</v>
      </c>
    </row>
    <row r="413" spans="1:47" ht="15" x14ac:dyDescent="0.25">
      <c r="A413" t="s">
        <v>1914</v>
      </c>
      <c r="B413" t="s">
        <v>460</v>
      </c>
      <c r="C413" t="s">
        <v>108</v>
      </c>
      <c r="D413" t="s">
        <v>948</v>
      </c>
      <c r="E413">
        <v>105.348</v>
      </c>
      <c r="F413" t="s">
        <v>1344</v>
      </c>
      <c r="G413" s="129">
        <v>-5543776</v>
      </c>
      <c r="H413">
        <v>0.34805072583283903</v>
      </c>
      <c r="I413">
        <v>-4993993</v>
      </c>
      <c r="J413">
        <v>0</v>
      </c>
      <c r="K413">
        <v>0.88788146035511195</v>
      </c>
      <c r="L413" s="130">
        <v>638670.8051</v>
      </c>
      <c r="M413" s="129">
        <v>93655</v>
      </c>
      <c r="N413">
        <v>14</v>
      </c>
      <c r="O413">
        <v>17.144691999999999</v>
      </c>
      <c r="P413">
        <v>84.06</v>
      </c>
      <c r="Q413">
        <v>-2.0281479999999998</v>
      </c>
      <c r="R413">
        <v>30465.4</v>
      </c>
      <c r="S413">
        <v>1986.7771419999999</v>
      </c>
      <c r="T413">
        <v>2467.5891293004302</v>
      </c>
      <c r="U413">
        <v>0.12578501419058499</v>
      </c>
      <c r="V413">
        <v>0.13656583733738201</v>
      </c>
      <c r="W413">
        <v>2.8114459251212798E-2</v>
      </c>
      <c r="X413">
        <v>24529.200000000001</v>
      </c>
      <c r="Y413">
        <v>176.4</v>
      </c>
      <c r="Z413">
        <v>103987.26757369599</v>
      </c>
      <c r="AA413">
        <v>19.497175141242899</v>
      </c>
      <c r="AB413">
        <v>11.262908968253999</v>
      </c>
      <c r="AC413">
        <v>32.6</v>
      </c>
      <c r="AD413">
        <v>60.944084110429401</v>
      </c>
      <c r="AE413" t="s">
        <v>943</v>
      </c>
      <c r="AF413">
        <v>0.109193814296957</v>
      </c>
      <c r="AG413">
        <v>0.16613701631876801</v>
      </c>
      <c r="AH413">
        <v>0.29007815595036701</v>
      </c>
      <c r="AI413">
        <v>241.79360122716801</v>
      </c>
      <c r="AJ413">
        <v>12.707874601885999</v>
      </c>
      <c r="AK413">
        <v>2.5375950998147299</v>
      </c>
      <c r="AL413">
        <v>6.8831828514332098</v>
      </c>
      <c r="AM413">
        <v>2.5</v>
      </c>
      <c r="AN413" s="129">
        <v>0.74119346448421397</v>
      </c>
      <c r="AO413">
        <v>25</v>
      </c>
      <c r="AP413">
        <v>7.2442120985810293E-2</v>
      </c>
      <c r="AQ413">
        <v>51.4</v>
      </c>
      <c r="AR413">
        <v>6.7191263376177899</v>
      </c>
      <c r="AS413">
        <v>24474.99</v>
      </c>
      <c r="AT413">
        <v>0.319582340397637</v>
      </c>
      <c r="AU413">
        <v>60528049.899999999</v>
      </c>
    </row>
    <row r="414" spans="1:47" ht="15" x14ac:dyDescent="0.25">
      <c r="A414" t="s">
        <v>1915</v>
      </c>
      <c r="B414" t="s">
        <v>264</v>
      </c>
      <c r="C414" t="s">
        <v>236</v>
      </c>
      <c r="D414" t="s">
        <v>949</v>
      </c>
      <c r="E414">
        <v>88.394999999999996</v>
      </c>
      <c r="F414" t="s">
        <v>1345</v>
      </c>
      <c r="G414" s="129">
        <v>-9509129</v>
      </c>
      <c r="H414">
        <v>0.30732335918741899</v>
      </c>
      <c r="I414">
        <v>-9285337</v>
      </c>
      <c r="J414">
        <v>0</v>
      </c>
      <c r="K414">
        <v>0.83541814357905497</v>
      </c>
      <c r="L414" s="130">
        <v>215248.5398</v>
      </c>
      <c r="M414" s="129">
        <v>43238</v>
      </c>
      <c r="N414">
        <v>73</v>
      </c>
      <c r="O414">
        <v>75.187302000000003</v>
      </c>
      <c r="P414">
        <v>119.41</v>
      </c>
      <c r="Q414">
        <v>236.75783999999999</v>
      </c>
      <c r="R414">
        <v>16525.2</v>
      </c>
      <c r="S414">
        <v>3320.6461479999998</v>
      </c>
      <c r="T414">
        <v>4116.1753829121799</v>
      </c>
      <c r="U414">
        <v>0.50675290259803996</v>
      </c>
      <c r="V414">
        <v>0.13608396343951601</v>
      </c>
      <c r="W414">
        <v>8.8170553847280904E-3</v>
      </c>
      <c r="X414">
        <v>13331.4</v>
      </c>
      <c r="Y414">
        <v>220.1</v>
      </c>
      <c r="Z414">
        <v>81957.941390277105</v>
      </c>
      <c r="AA414">
        <v>10.538461538461499</v>
      </c>
      <c r="AB414">
        <v>15.086988405270301</v>
      </c>
      <c r="AC414">
        <v>24.5</v>
      </c>
      <c r="AD414">
        <v>135.53657746938799</v>
      </c>
      <c r="AE414">
        <v>0.31769999999999998</v>
      </c>
      <c r="AF414">
        <v>0.11644869379527201</v>
      </c>
      <c r="AG414">
        <v>0.16468436049947899</v>
      </c>
      <c r="AH414">
        <v>0.28479568106186898</v>
      </c>
      <c r="AI414">
        <v>217.594398136998</v>
      </c>
      <c r="AJ414">
        <v>6.5694133310451504</v>
      </c>
      <c r="AK414">
        <v>0.83739319137393198</v>
      </c>
      <c r="AL414">
        <v>3.8159191008561302</v>
      </c>
      <c r="AM414">
        <v>2</v>
      </c>
      <c r="AN414" s="129">
        <v>0.82905635144392897</v>
      </c>
      <c r="AO414">
        <v>61</v>
      </c>
      <c r="AP414">
        <v>1.9288728149487601E-2</v>
      </c>
      <c r="AQ414">
        <v>24.31</v>
      </c>
      <c r="AR414">
        <v>4.2920025718279797</v>
      </c>
      <c r="AS414">
        <v>82230.629999999903</v>
      </c>
      <c r="AT414">
        <v>0.54151609451563099</v>
      </c>
      <c r="AU414">
        <v>54874209.049999997</v>
      </c>
    </row>
    <row r="415" spans="1:47" ht="15" x14ac:dyDescent="0.25">
      <c r="A415" t="s">
        <v>1916</v>
      </c>
      <c r="B415" t="s">
        <v>265</v>
      </c>
      <c r="C415" t="s">
        <v>266</v>
      </c>
      <c r="D415" t="s">
        <v>945</v>
      </c>
      <c r="E415">
        <v>89.965000000000003</v>
      </c>
      <c r="F415" t="s">
        <v>1346</v>
      </c>
      <c r="G415" s="129">
        <v>-6146275</v>
      </c>
      <c r="H415">
        <v>0.25705863474736901</v>
      </c>
      <c r="I415">
        <v>-6358628</v>
      </c>
      <c r="J415">
        <v>0</v>
      </c>
      <c r="K415">
        <v>0.78217796666923101</v>
      </c>
      <c r="L415" s="130">
        <v>218335.36170000001</v>
      </c>
      <c r="M415" s="129">
        <v>41940.5</v>
      </c>
      <c r="N415">
        <v>110</v>
      </c>
      <c r="O415">
        <v>44.102905</v>
      </c>
      <c r="P415">
        <v>77.981382999999994</v>
      </c>
      <c r="Q415">
        <v>-58.134363999999998</v>
      </c>
      <c r="R415">
        <v>15439.2</v>
      </c>
      <c r="S415">
        <v>1411.8256759999999</v>
      </c>
      <c r="T415">
        <v>1707.0885875469901</v>
      </c>
      <c r="U415">
        <v>0.49412955711112899</v>
      </c>
      <c r="V415">
        <v>0.13935890410878199</v>
      </c>
      <c r="W415">
        <v>5.2324707119152901E-2</v>
      </c>
      <c r="X415">
        <v>12768.8</v>
      </c>
      <c r="Y415">
        <v>99.45</v>
      </c>
      <c r="Z415">
        <v>63866.9405731523</v>
      </c>
      <c r="AA415">
        <v>14.211538461538501</v>
      </c>
      <c r="AB415">
        <v>14.196336611362501</v>
      </c>
      <c r="AC415">
        <v>12.33</v>
      </c>
      <c r="AD415">
        <v>114.503298945661</v>
      </c>
      <c r="AE415">
        <v>0.245</v>
      </c>
      <c r="AF415">
        <v>0.122096061317176</v>
      </c>
      <c r="AG415">
        <v>0.168394643818784</v>
      </c>
      <c r="AH415">
        <v>0.29565139881507102</v>
      </c>
      <c r="AI415">
        <v>174.46913183919199</v>
      </c>
      <c r="AJ415">
        <v>8.5185171321857691</v>
      </c>
      <c r="AK415">
        <v>1.72355634946411</v>
      </c>
      <c r="AL415">
        <v>4.4235748213705701</v>
      </c>
      <c r="AM415">
        <v>4.8</v>
      </c>
      <c r="AN415" s="129">
        <v>0.798995640147659</v>
      </c>
      <c r="AO415">
        <v>25</v>
      </c>
      <c r="AP415">
        <v>0.22063492063492099</v>
      </c>
      <c r="AQ415">
        <v>18.8</v>
      </c>
      <c r="AR415">
        <v>5.6346381633590301</v>
      </c>
      <c r="AS415">
        <v>-244032.72</v>
      </c>
      <c r="AT415">
        <v>0.65208711598281899</v>
      </c>
      <c r="AU415">
        <v>21797453.640000001</v>
      </c>
    </row>
    <row r="416" spans="1:47" ht="15" x14ac:dyDescent="0.25">
      <c r="A416" t="s">
        <v>1917</v>
      </c>
      <c r="B416" t="s">
        <v>714</v>
      </c>
      <c r="C416" t="s">
        <v>99</v>
      </c>
      <c r="D416" t="s">
        <v>946</v>
      </c>
      <c r="E416">
        <v>83.036000000000001</v>
      </c>
      <c r="F416" t="s">
        <v>1347</v>
      </c>
      <c r="G416" s="129">
        <v>726717</v>
      </c>
      <c r="H416">
        <v>0.33188349256356803</v>
      </c>
      <c r="I416">
        <v>494303</v>
      </c>
      <c r="J416">
        <v>0</v>
      </c>
      <c r="K416">
        <v>0.69250760584438398</v>
      </c>
      <c r="L416" s="130">
        <v>173361.71710000001</v>
      </c>
      <c r="M416" s="129">
        <v>41946.5</v>
      </c>
      <c r="N416">
        <v>33</v>
      </c>
      <c r="O416">
        <v>16.834154000000002</v>
      </c>
      <c r="P416">
        <v>17.441189999999999</v>
      </c>
      <c r="Q416">
        <v>68.303383999999994</v>
      </c>
      <c r="R416">
        <v>13711.9</v>
      </c>
      <c r="S416">
        <v>857.26948300000004</v>
      </c>
      <c r="T416">
        <v>1122.10871581996</v>
      </c>
      <c r="U416">
        <v>0.99531768005323895</v>
      </c>
      <c r="V416">
        <v>0.12840669145806999</v>
      </c>
      <c r="W416">
        <v>6.04077259565765E-4</v>
      </c>
      <c r="X416">
        <v>10475.6</v>
      </c>
      <c r="Y416">
        <v>58.95</v>
      </c>
      <c r="Z416">
        <v>57575.043256997502</v>
      </c>
      <c r="AA416">
        <v>11.6103896103896</v>
      </c>
      <c r="AB416">
        <v>14.5423152332485</v>
      </c>
      <c r="AC416">
        <v>7</v>
      </c>
      <c r="AD416">
        <v>122.467069</v>
      </c>
      <c r="AE416">
        <v>0.40960000000000002</v>
      </c>
      <c r="AF416">
        <v>0.16601449743670099</v>
      </c>
      <c r="AG416">
        <v>0.21488644101780499</v>
      </c>
      <c r="AH416">
        <v>0.38344962450103198</v>
      </c>
      <c r="AI416">
        <v>147.42505420550501</v>
      </c>
      <c r="AJ416">
        <v>8.2412691580354895</v>
      </c>
      <c r="AK416">
        <v>1.67719202740875</v>
      </c>
      <c r="AL416">
        <v>4.5191168907210599</v>
      </c>
      <c r="AM416">
        <v>1.1000000000000001</v>
      </c>
      <c r="AN416" s="129">
        <v>1.0790417573754501</v>
      </c>
      <c r="AO416">
        <v>35</v>
      </c>
      <c r="AP416">
        <v>1.0775862068965501E-2</v>
      </c>
      <c r="AQ416">
        <v>13</v>
      </c>
      <c r="AR416">
        <v>3.0165613811290002</v>
      </c>
      <c r="AS416">
        <v>-103779.63</v>
      </c>
      <c r="AT416">
        <v>0.70975348133324401</v>
      </c>
      <c r="AU416">
        <v>11754794.460000001</v>
      </c>
    </row>
    <row r="417" spans="1:47" ht="15" x14ac:dyDescent="0.25">
      <c r="A417" t="s">
        <v>1918</v>
      </c>
      <c r="B417" t="s">
        <v>782</v>
      </c>
      <c r="C417" t="s">
        <v>123</v>
      </c>
      <c r="D417" t="s">
        <v>949</v>
      </c>
      <c r="E417">
        <v>87.623999999999995</v>
      </c>
      <c r="F417" t="s">
        <v>1348</v>
      </c>
      <c r="G417" s="129">
        <v>303382</v>
      </c>
      <c r="H417">
        <v>0.15542760729541899</v>
      </c>
      <c r="I417">
        <v>-267065</v>
      </c>
      <c r="J417">
        <v>1.5151865102441001E-2</v>
      </c>
      <c r="K417">
        <v>0.79652182268723704</v>
      </c>
      <c r="L417" s="130">
        <v>254708.1452</v>
      </c>
      <c r="M417" s="129">
        <v>49002</v>
      </c>
      <c r="N417">
        <v>70</v>
      </c>
      <c r="O417">
        <v>32.544483999999997</v>
      </c>
      <c r="P417">
        <v>65.378575999999995</v>
      </c>
      <c r="Q417">
        <v>97.976785000000007</v>
      </c>
      <c r="R417">
        <v>13949</v>
      </c>
      <c r="S417">
        <v>1526.150654</v>
      </c>
      <c r="T417">
        <v>1840.0373196032699</v>
      </c>
      <c r="U417">
        <v>0.29474947169927301</v>
      </c>
      <c r="V417">
        <v>0.165476228928052</v>
      </c>
      <c r="W417">
        <v>1.84912216405603E-3</v>
      </c>
      <c r="X417">
        <v>11569.5</v>
      </c>
      <c r="Y417">
        <v>84.74</v>
      </c>
      <c r="Z417">
        <v>70726.881519943301</v>
      </c>
      <c r="AA417">
        <v>15.7816091954023</v>
      </c>
      <c r="AB417">
        <v>18.0098023837621</v>
      </c>
      <c r="AC417">
        <v>8</v>
      </c>
      <c r="AD417">
        <v>190.76883175</v>
      </c>
      <c r="AE417">
        <v>0.21049999999999999</v>
      </c>
      <c r="AF417">
        <v>0.105003670411983</v>
      </c>
      <c r="AG417">
        <v>0.17856793577150701</v>
      </c>
      <c r="AH417">
        <v>0.28697612845037701</v>
      </c>
      <c r="AI417">
        <v>164.39202731554201</v>
      </c>
      <c r="AJ417">
        <v>6.6178306966881504</v>
      </c>
      <c r="AK417">
        <v>1.9956144798255799</v>
      </c>
      <c r="AL417">
        <v>2.8625092172970299</v>
      </c>
      <c r="AM417">
        <v>0.5</v>
      </c>
      <c r="AN417" s="129">
        <v>1.7295275451107199</v>
      </c>
      <c r="AO417">
        <v>102</v>
      </c>
      <c r="AP417">
        <v>5.1351351351351403E-2</v>
      </c>
      <c r="AQ417">
        <v>10.49</v>
      </c>
      <c r="AR417">
        <v>4.0131106035186397</v>
      </c>
      <c r="AS417">
        <v>-52939.9</v>
      </c>
      <c r="AT417">
        <v>0.51388184322143005</v>
      </c>
      <c r="AU417">
        <v>21288224.73</v>
      </c>
    </row>
    <row r="418" spans="1:47" ht="15" x14ac:dyDescent="0.25">
      <c r="A418" t="s">
        <v>1919</v>
      </c>
      <c r="B418" t="s">
        <v>577</v>
      </c>
      <c r="C418" t="s">
        <v>236</v>
      </c>
      <c r="D418" t="s">
        <v>948</v>
      </c>
      <c r="E418">
        <v>108.3</v>
      </c>
      <c r="F418" t="s">
        <v>1349</v>
      </c>
      <c r="G418" s="129">
        <v>1060496</v>
      </c>
      <c r="H418">
        <v>0.14604141551536901</v>
      </c>
      <c r="I418">
        <v>1067644</v>
      </c>
      <c r="J418">
        <v>0</v>
      </c>
      <c r="K418">
        <v>0.83424660308614496</v>
      </c>
      <c r="L418" s="130">
        <v>173298.69140000001</v>
      </c>
      <c r="M418" s="129">
        <v>80091</v>
      </c>
      <c r="N418">
        <v>14</v>
      </c>
      <c r="O418">
        <v>9.9788289999999993</v>
      </c>
      <c r="P418">
        <v>37.530985999999999</v>
      </c>
      <c r="Q418">
        <v>-2.1691639999999999</v>
      </c>
      <c r="R418">
        <v>16913.2</v>
      </c>
      <c r="S418">
        <v>1022.010942</v>
      </c>
      <c r="T418">
        <v>1138.34266264395</v>
      </c>
      <c r="U418">
        <v>3.3723958896714E-2</v>
      </c>
      <c r="V418">
        <v>7.8760623484596698E-2</v>
      </c>
      <c r="W418">
        <v>1.84868284903353E-2</v>
      </c>
      <c r="X418">
        <v>15184.8</v>
      </c>
      <c r="Y418">
        <v>69.680000000000007</v>
      </c>
      <c r="Z418">
        <v>89668.696039035596</v>
      </c>
      <c r="AA418">
        <v>16.845238095238098</v>
      </c>
      <c r="AB418">
        <v>14.667206400688899</v>
      </c>
      <c r="AC418">
        <v>11.2</v>
      </c>
      <c r="AD418">
        <v>91.250976964285698</v>
      </c>
      <c r="AE418">
        <v>0.29480000000000001</v>
      </c>
      <c r="AF418">
        <v>0.12397679166580899</v>
      </c>
      <c r="AG418">
        <v>0.12923719507447601</v>
      </c>
      <c r="AH418">
        <v>0.25647140592494999</v>
      </c>
      <c r="AI418">
        <v>199.24444214022901</v>
      </c>
      <c r="AJ418">
        <v>7.1853208760988103</v>
      </c>
      <c r="AK418">
        <v>1.47358252713254</v>
      </c>
      <c r="AL418">
        <v>3.1612348868044999</v>
      </c>
      <c r="AM418">
        <v>4</v>
      </c>
      <c r="AN418" s="129"/>
      <c r="AO418">
        <v>2</v>
      </c>
      <c r="AP418">
        <v>0</v>
      </c>
      <c r="AQ418" t="s">
        <v>943</v>
      </c>
      <c r="AR418" t="s">
        <v>943</v>
      </c>
      <c r="AS418" t="s">
        <v>943</v>
      </c>
      <c r="AT418" t="s">
        <v>943</v>
      </c>
      <c r="AU418">
        <v>17285496.390000001</v>
      </c>
    </row>
    <row r="419" spans="1:47" ht="15" x14ac:dyDescent="0.25">
      <c r="A419" t="s">
        <v>1920</v>
      </c>
      <c r="B419" t="s">
        <v>669</v>
      </c>
      <c r="C419" t="s">
        <v>663</v>
      </c>
      <c r="D419" t="s">
        <v>945</v>
      </c>
      <c r="E419">
        <v>97.676000000000002</v>
      </c>
      <c r="F419" t="s">
        <v>1350</v>
      </c>
      <c r="G419" s="129">
        <v>-2122986</v>
      </c>
      <c r="H419">
        <v>0.351139479906726</v>
      </c>
      <c r="I419">
        <v>-2279136</v>
      </c>
      <c r="J419">
        <v>0</v>
      </c>
      <c r="K419">
        <v>0.64895050885898697</v>
      </c>
      <c r="L419" s="130">
        <v>235185.26149999999</v>
      </c>
      <c r="M419" s="129">
        <v>47517</v>
      </c>
      <c r="N419">
        <v>37</v>
      </c>
      <c r="O419">
        <v>15.460101999999999</v>
      </c>
      <c r="P419">
        <v>263.08999999999997</v>
      </c>
      <c r="Q419">
        <v>-3.3329289999999898</v>
      </c>
      <c r="R419">
        <v>14397.5</v>
      </c>
      <c r="S419">
        <v>1390.0243399999999</v>
      </c>
      <c r="T419">
        <v>1664.8345777444599</v>
      </c>
      <c r="U419">
        <v>0.25227780112109399</v>
      </c>
      <c r="V419">
        <v>0.177059531921578</v>
      </c>
      <c r="W419">
        <v>1.36920336229508E-3</v>
      </c>
      <c r="X419">
        <v>12021</v>
      </c>
      <c r="Y419">
        <v>95.77</v>
      </c>
      <c r="Z419">
        <v>66264.462879816201</v>
      </c>
      <c r="AA419">
        <v>16.5794392523364</v>
      </c>
      <c r="AB419">
        <v>14.5141937976402</v>
      </c>
      <c r="AC419">
        <v>8</v>
      </c>
      <c r="AD419">
        <v>173.75304249999999</v>
      </c>
      <c r="AE419">
        <v>0.21049999999999999</v>
      </c>
      <c r="AF419">
        <v>0.11105835857851699</v>
      </c>
      <c r="AG419">
        <v>0.18840495326231299</v>
      </c>
      <c r="AH419">
        <v>0.30344679160557197</v>
      </c>
      <c r="AI419">
        <v>170.75672214488</v>
      </c>
      <c r="AJ419">
        <v>11.4014523332041</v>
      </c>
      <c r="AK419">
        <v>1.65293841318526</v>
      </c>
      <c r="AL419">
        <v>4.2452288966784097</v>
      </c>
      <c r="AM419">
        <v>2</v>
      </c>
      <c r="AN419" s="129">
        <v>0.81848361971980998</v>
      </c>
      <c r="AO419">
        <v>61</v>
      </c>
      <c r="AP419">
        <v>0.16112531969309499</v>
      </c>
      <c r="AQ419">
        <v>12.72</v>
      </c>
      <c r="AR419">
        <v>5.1514047846277702</v>
      </c>
      <c r="AS419">
        <v>-134840.28</v>
      </c>
      <c r="AT419">
        <v>0.68649477349759502</v>
      </c>
      <c r="AU419">
        <v>20012919.18</v>
      </c>
    </row>
    <row r="420" spans="1:47" ht="15" x14ac:dyDescent="0.25">
      <c r="A420" t="s">
        <v>1921</v>
      </c>
      <c r="B420" t="s">
        <v>670</v>
      </c>
      <c r="C420" t="s">
        <v>663</v>
      </c>
      <c r="D420" t="s">
        <v>945</v>
      </c>
      <c r="E420">
        <v>103.09</v>
      </c>
      <c r="F420" t="s">
        <v>1351</v>
      </c>
      <c r="G420" s="129">
        <v>-1968238</v>
      </c>
      <c r="H420">
        <v>0.52127997272029003</v>
      </c>
      <c r="I420">
        <v>-1817370</v>
      </c>
      <c r="J420">
        <v>0</v>
      </c>
      <c r="K420">
        <v>0.69891045830318599</v>
      </c>
      <c r="L420" s="130">
        <v>272106.82579999999</v>
      </c>
      <c r="M420" s="129">
        <v>50191</v>
      </c>
      <c r="N420">
        <v>6</v>
      </c>
      <c r="O420">
        <v>1.551196</v>
      </c>
      <c r="P420">
        <v>0</v>
      </c>
      <c r="Q420">
        <v>39.669035000000001</v>
      </c>
      <c r="R420">
        <v>14793</v>
      </c>
      <c r="S420">
        <v>478.33455300000003</v>
      </c>
      <c r="T420">
        <v>562.323906839644</v>
      </c>
      <c r="U420">
        <v>0.131315913947785</v>
      </c>
      <c r="V420">
        <v>0.13488810205187099</v>
      </c>
      <c r="W420">
        <v>0</v>
      </c>
      <c r="X420">
        <v>12583.5</v>
      </c>
      <c r="Y420">
        <v>33.33</v>
      </c>
      <c r="Z420">
        <v>65391.384338433803</v>
      </c>
      <c r="AA420">
        <v>18.735294117647101</v>
      </c>
      <c r="AB420">
        <v>14.3514717371737</v>
      </c>
      <c r="AC420">
        <v>9</v>
      </c>
      <c r="AD420">
        <v>53.1482836666667</v>
      </c>
      <c r="AE420">
        <v>0.17230000000000001</v>
      </c>
      <c r="AF420">
        <v>0.10683737460552099</v>
      </c>
      <c r="AG420">
        <v>0.187005816917101</v>
      </c>
      <c r="AH420">
        <v>0.31257255381814297</v>
      </c>
      <c r="AI420">
        <v>277.107307361925</v>
      </c>
      <c r="AJ420">
        <v>5.0882821576763497</v>
      </c>
      <c r="AK420">
        <v>1.07884745379102</v>
      </c>
      <c r="AL420">
        <v>2.9474974726518299</v>
      </c>
      <c r="AM420">
        <v>0.5</v>
      </c>
      <c r="AN420" s="129">
        <v>1.3898308536733901</v>
      </c>
      <c r="AO420">
        <v>43</v>
      </c>
      <c r="AP420">
        <v>0</v>
      </c>
      <c r="AQ420">
        <v>5.74</v>
      </c>
      <c r="AR420">
        <v>4.7977012795275602</v>
      </c>
      <c r="AS420">
        <v>4096.7300000000396</v>
      </c>
      <c r="AT420">
        <v>0.70801213197463997</v>
      </c>
      <c r="AU420">
        <v>7076000.5</v>
      </c>
    </row>
    <row r="421" spans="1:47" ht="15" x14ac:dyDescent="0.25">
      <c r="A421" t="s">
        <v>1922</v>
      </c>
      <c r="B421" t="s">
        <v>267</v>
      </c>
      <c r="C421" t="s">
        <v>268</v>
      </c>
      <c r="D421" t="s">
        <v>945</v>
      </c>
      <c r="E421">
        <v>67.212999999999994</v>
      </c>
      <c r="F421" t="s">
        <v>1352</v>
      </c>
      <c r="G421" s="129">
        <v>21491</v>
      </c>
      <c r="H421">
        <v>0.24219835712603499</v>
      </c>
      <c r="I421">
        <v>-47887</v>
      </c>
      <c r="J421">
        <v>0</v>
      </c>
      <c r="K421">
        <v>0.83452077263614199</v>
      </c>
      <c r="L421" s="130">
        <v>73132.7405</v>
      </c>
      <c r="M421" s="129">
        <v>32675</v>
      </c>
      <c r="N421">
        <v>47</v>
      </c>
      <c r="O421">
        <v>134.82245599999999</v>
      </c>
      <c r="P421">
        <v>205.84646799999999</v>
      </c>
      <c r="Q421">
        <v>-54.015092000000003</v>
      </c>
      <c r="R421">
        <v>17187.099999999999</v>
      </c>
      <c r="S421">
        <v>2651.279481</v>
      </c>
      <c r="T421">
        <v>3891.48943523466</v>
      </c>
      <c r="U421">
        <v>1</v>
      </c>
      <c r="V421">
        <v>0.190766747008216</v>
      </c>
      <c r="W421">
        <v>0.31664264556649402</v>
      </c>
      <c r="X421">
        <v>11709.6</v>
      </c>
      <c r="Y421">
        <v>184.7</v>
      </c>
      <c r="Z421">
        <v>83234.749323226803</v>
      </c>
      <c r="AA421">
        <v>16.291005291005298</v>
      </c>
      <c r="AB421">
        <v>14.3545180346508</v>
      </c>
      <c r="AC421">
        <v>24</v>
      </c>
      <c r="AD421">
        <v>110.469978375</v>
      </c>
      <c r="AE421">
        <v>0.40189999999999998</v>
      </c>
      <c r="AF421">
        <v>0.10247663699661901</v>
      </c>
      <c r="AG421">
        <v>0.188727188469372</v>
      </c>
      <c r="AH421">
        <v>0.29637753771849601</v>
      </c>
      <c r="AI421">
        <v>191.05718715438601</v>
      </c>
      <c r="AJ421">
        <v>9.5212026548427993</v>
      </c>
      <c r="AK421">
        <v>1.5658711943239101</v>
      </c>
      <c r="AL421">
        <v>4.7269592100223896</v>
      </c>
      <c r="AM421">
        <v>1</v>
      </c>
      <c r="AN421" s="129">
        <v>1.04347147692778</v>
      </c>
      <c r="AO421">
        <v>5</v>
      </c>
      <c r="AP421">
        <v>0.17931034482758601</v>
      </c>
      <c r="AQ421">
        <v>215.8</v>
      </c>
      <c r="AR421">
        <v>3.5710077541701799</v>
      </c>
      <c r="AS421">
        <v>156434.23999999999</v>
      </c>
      <c r="AT421">
        <v>0.65087861294058402</v>
      </c>
      <c r="AU421">
        <v>45567855.060000002</v>
      </c>
    </row>
    <row r="422" spans="1:47" ht="15" x14ac:dyDescent="0.25">
      <c r="A422" t="s">
        <v>1923</v>
      </c>
      <c r="B422" t="s">
        <v>681</v>
      </c>
      <c r="C422" t="s">
        <v>142</v>
      </c>
      <c r="D422" t="s">
        <v>945</v>
      </c>
      <c r="E422">
        <v>77.091999999999999</v>
      </c>
      <c r="F422" t="s">
        <v>1352</v>
      </c>
      <c r="G422" s="129">
        <v>771490</v>
      </c>
      <c r="H422">
        <v>0.28566907362481497</v>
      </c>
      <c r="I422">
        <v>771490</v>
      </c>
      <c r="J422">
        <v>6.35208447441909E-3</v>
      </c>
      <c r="K422">
        <v>0.695179992035872</v>
      </c>
      <c r="L422" s="130">
        <v>165398.42259999999</v>
      </c>
      <c r="M422" s="129">
        <v>39312.5</v>
      </c>
      <c r="N422">
        <v>40</v>
      </c>
      <c r="O422">
        <v>26.839780999999999</v>
      </c>
      <c r="P422">
        <v>37.499473999999999</v>
      </c>
      <c r="Q422">
        <v>-37.335087999999999</v>
      </c>
      <c r="R422">
        <v>18745.900000000001</v>
      </c>
      <c r="S422">
        <v>706.12299499999995</v>
      </c>
      <c r="T422">
        <v>945.76273703425295</v>
      </c>
      <c r="U422">
        <v>0.99334636595427706</v>
      </c>
      <c r="V422">
        <v>0.128563193158722</v>
      </c>
      <c r="W422">
        <v>0</v>
      </c>
      <c r="X422">
        <v>13996</v>
      </c>
      <c r="Y422">
        <v>51.52</v>
      </c>
      <c r="Z422">
        <v>58762.655279503102</v>
      </c>
      <c r="AA422">
        <v>9.1754385964912295</v>
      </c>
      <c r="AB422">
        <v>13.7058034743789</v>
      </c>
      <c r="AC422">
        <v>9</v>
      </c>
      <c r="AD422">
        <v>78.458110555555507</v>
      </c>
      <c r="AE422">
        <v>0.3216</v>
      </c>
      <c r="AF422">
        <v>0.113755800115348</v>
      </c>
      <c r="AG422">
        <v>0.175073127737955</v>
      </c>
      <c r="AH422">
        <v>0.29316680075072699</v>
      </c>
      <c r="AI422">
        <v>222.25589750125599</v>
      </c>
      <c r="AJ422">
        <v>8.4379742576780892</v>
      </c>
      <c r="AK422">
        <v>2.56849216260991</v>
      </c>
      <c r="AL422">
        <v>3.7578827577418101</v>
      </c>
      <c r="AM422">
        <v>2.5</v>
      </c>
      <c r="AN422" s="129">
        <v>1.32746012728189</v>
      </c>
      <c r="AO422">
        <v>109</v>
      </c>
      <c r="AP422">
        <v>8.2262210796915203E-2</v>
      </c>
      <c r="AQ422">
        <v>3.18</v>
      </c>
      <c r="AR422">
        <v>4.9016116694735699</v>
      </c>
      <c r="AS422">
        <v>-123526.18</v>
      </c>
      <c r="AT422">
        <v>0.45981916916455701</v>
      </c>
      <c r="AU422">
        <v>13236940.08</v>
      </c>
    </row>
    <row r="423" spans="1:47" ht="15" x14ac:dyDescent="0.25">
      <c r="A423" t="s">
        <v>1924</v>
      </c>
      <c r="B423" t="s">
        <v>671</v>
      </c>
      <c r="C423" t="s">
        <v>663</v>
      </c>
      <c r="D423" t="s">
        <v>947</v>
      </c>
      <c r="E423">
        <v>93.037999999999997</v>
      </c>
      <c r="F423" t="s">
        <v>1353</v>
      </c>
      <c r="G423" s="129">
        <v>-5189267</v>
      </c>
      <c r="H423">
        <v>0.44083050555394798</v>
      </c>
      <c r="I423">
        <v>-5278095</v>
      </c>
      <c r="J423">
        <v>0</v>
      </c>
      <c r="K423">
        <v>0.59478095321822</v>
      </c>
      <c r="L423" s="130">
        <v>261502.4424</v>
      </c>
      <c r="M423" s="129">
        <v>46231</v>
      </c>
      <c r="N423">
        <v>67</v>
      </c>
      <c r="O423">
        <v>5.9783710000000001</v>
      </c>
      <c r="P423">
        <v>41</v>
      </c>
      <c r="Q423">
        <v>-41.706674</v>
      </c>
      <c r="R423">
        <v>17826</v>
      </c>
      <c r="S423">
        <v>495.44775399999997</v>
      </c>
      <c r="T423">
        <v>609.25863979492397</v>
      </c>
      <c r="U423">
        <v>0.33901525971999902</v>
      </c>
      <c r="V423">
        <v>0.16184571098086001</v>
      </c>
      <c r="W423">
        <v>6.04288540179758E-3</v>
      </c>
      <c r="X423">
        <v>14496</v>
      </c>
      <c r="Y423">
        <v>40.880000000000003</v>
      </c>
      <c r="Z423">
        <v>62068.100048923698</v>
      </c>
      <c r="AA423">
        <v>15.285714285714301</v>
      </c>
      <c r="AB423">
        <v>12.119563454011701</v>
      </c>
      <c r="AC423">
        <v>5</v>
      </c>
      <c r="AD423">
        <v>99.089550799999998</v>
      </c>
      <c r="AE423">
        <v>0.39429999999999998</v>
      </c>
      <c r="AF423">
        <v>0.10636496569508801</v>
      </c>
      <c r="AG423">
        <v>0.16837199544138501</v>
      </c>
      <c r="AH423">
        <v>0.27985302779276999</v>
      </c>
      <c r="AI423">
        <v>246.970541317662</v>
      </c>
      <c r="AJ423">
        <v>7.8641790276313497</v>
      </c>
      <c r="AK423">
        <v>1.5600751056300599</v>
      </c>
      <c r="AL423">
        <v>4.2537932020823597</v>
      </c>
      <c r="AM423">
        <v>0</v>
      </c>
      <c r="AN423" s="129">
        <v>1.29133178415338</v>
      </c>
      <c r="AO423">
        <v>68</v>
      </c>
      <c r="AP423">
        <v>9.6551724137931005E-2</v>
      </c>
      <c r="AQ423">
        <v>4.21</v>
      </c>
      <c r="AR423">
        <v>4.3710731831145804</v>
      </c>
      <c r="AS423">
        <v>48711.57</v>
      </c>
      <c r="AT423">
        <v>0.64363777273050005</v>
      </c>
      <c r="AU423">
        <v>8831829.7599999998</v>
      </c>
    </row>
    <row r="424" spans="1:47" ht="15" x14ac:dyDescent="0.25">
      <c r="A424" t="s">
        <v>1925</v>
      </c>
      <c r="B424" t="s">
        <v>607</v>
      </c>
      <c r="C424" t="s">
        <v>138</v>
      </c>
      <c r="D424" t="s">
        <v>946</v>
      </c>
      <c r="E424">
        <v>92.415000000000006</v>
      </c>
      <c r="F424" t="s">
        <v>1354</v>
      </c>
      <c r="G424" s="129">
        <v>1021507</v>
      </c>
      <c r="H424">
        <v>0.46062099316136601</v>
      </c>
      <c r="I424">
        <v>1204659</v>
      </c>
      <c r="J424">
        <v>0</v>
      </c>
      <c r="K424">
        <v>0.68764755845412695</v>
      </c>
      <c r="L424" s="130">
        <v>272734.40210000001</v>
      </c>
      <c r="M424" s="129">
        <v>39466</v>
      </c>
      <c r="N424">
        <v>58</v>
      </c>
      <c r="O424">
        <v>15.025968000000001</v>
      </c>
      <c r="P424">
        <v>2</v>
      </c>
      <c r="Q424">
        <v>48.906125000000003</v>
      </c>
      <c r="R424">
        <v>15191.8</v>
      </c>
      <c r="S424">
        <v>961.17716900000005</v>
      </c>
      <c r="T424">
        <v>1120.1759622127699</v>
      </c>
      <c r="U424">
        <v>0.331093156666521</v>
      </c>
      <c r="V424">
        <v>0.12061587263939701</v>
      </c>
      <c r="W424">
        <v>9.3307875896914898E-4</v>
      </c>
      <c r="X424">
        <v>13035.4</v>
      </c>
      <c r="Y424">
        <v>54.83</v>
      </c>
      <c r="Z424">
        <v>63462.126390662102</v>
      </c>
      <c r="AA424">
        <v>15.03125</v>
      </c>
      <c r="AB424">
        <v>17.5301325734087</v>
      </c>
      <c r="AC424">
        <v>10</v>
      </c>
      <c r="AD424">
        <v>96.117716900000005</v>
      </c>
      <c r="AE424">
        <v>0.1837</v>
      </c>
      <c r="AF424">
        <v>0.10689401470434599</v>
      </c>
      <c r="AG424">
        <v>0.16599568761363101</v>
      </c>
      <c r="AH424">
        <v>0.27599313023717997</v>
      </c>
      <c r="AI424">
        <v>236.192668034544</v>
      </c>
      <c r="AJ424">
        <v>7.4448532968025303</v>
      </c>
      <c r="AK424">
        <v>0.90099646291344904</v>
      </c>
      <c r="AL424">
        <v>4.2674993282618896</v>
      </c>
      <c r="AM424">
        <v>2</v>
      </c>
      <c r="AN424" s="129">
        <v>1.3298167955137601</v>
      </c>
      <c r="AO424">
        <v>161</v>
      </c>
      <c r="AP424">
        <v>0</v>
      </c>
      <c r="AQ424">
        <v>2.78</v>
      </c>
      <c r="AR424">
        <v>4.4401291538568497</v>
      </c>
      <c r="AS424">
        <v>-25143.54</v>
      </c>
      <c r="AT424">
        <v>0.643250586591677</v>
      </c>
      <c r="AU424">
        <v>14601966.32</v>
      </c>
    </row>
    <row r="425" spans="1:47" ht="15" x14ac:dyDescent="0.25">
      <c r="A425" t="s">
        <v>1926</v>
      </c>
      <c r="B425" t="s">
        <v>269</v>
      </c>
      <c r="C425" t="s">
        <v>108</v>
      </c>
      <c r="D425" t="s">
        <v>949</v>
      </c>
      <c r="E425">
        <v>82.197999999999993</v>
      </c>
      <c r="F425" t="s">
        <v>1355</v>
      </c>
      <c r="G425" s="129">
        <v>6024945</v>
      </c>
      <c r="H425">
        <v>0.288322599037935</v>
      </c>
      <c r="I425">
        <v>-1898049</v>
      </c>
      <c r="J425">
        <v>0</v>
      </c>
      <c r="K425">
        <v>0.84451712095528797</v>
      </c>
      <c r="L425" s="130">
        <v>238461.9325</v>
      </c>
      <c r="M425" s="129">
        <v>41201</v>
      </c>
      <c r="N425">
        <v>430</v>
      </c>
      <c r="O425">
        <v>1697.2659530000001</v>
      </c>
      <c r="P425">
        <v>2579.8288990000001</v>
      </c>
      <c r="Q425">
        <v>-182.69740400000001</v>
      </c>
      <c r="R425">
        <v>18679.7</v>
      </c>
      <c r="S425">
        <v>8940.6810270000005</v>
      </c>
      <c r="T425">
        <v>13152.701632340701</v>
      </c>
      <c r="U425">
        <v>0.99992394315400102</v>
      </c>
      <c r="V425">
        <v>0.19071878270241299</v>
      </c>
      <c r="W425">
        <v>0.10093190409934499</v>
      </c>
      <c r="X425">
        <v>12697.7</v>
      </c>
      <c r="Y425">
        <v>613.80999999999995</v>
      </c>
      <c r="Z425">
        <v>85876.505856861302</v>
      </c>
      <c r="AA425">
        <v>16.026234567901199</v>
      </c>
      <c r="AB425">
        <v>14.565877106922301</v>
      </c>
      <c r="AC425">
        <v>37</v>
      </c>
      <c r="AD425">
        <v>241.64002775675701</v>
      </c>
      <c r="AE425">
        <v>0.14249999999999999</v>
      </c>
      <c r="AF425">
        <v>9.9645614748912106E-2</v>
      </c>
      <c r="AG425">
        <v>0.174420651665638</v>
      </c>
      <c r="AH425">
        <v>0.28158354871577601</v>
      </c>
      <c r="AI425">
        <v>147.66481390098201</v>
      </c>
      <c r="AJ425">
        <v>7.0249450623530603</v>
      </c>
      <c r="AK425">
        <v>1.43304233978476</v>
      </c>
      <c r="AL425">
        <v>3.6023106609181501</v>
      </c>
      <c r="AM425">
        <v>3</v>
      </c>
      <c r="AN425" s="129">
        <v>0.61511816285996102</v>
      </c>
      <c r="AO425">
        <v>29</v>
      </c>
      <c r="AP425">
        <v>0.19010494752623699</v>
      </c>
      <c r="AQ425">
        <v>95.9</v>
      </c>
      <c r="AR425">
        <v>4.0723418857269502</v>
      </c>
      <c r="AS425">
        <v>-1109135.72</v>
      </c>
      <c r="AT425">
        <v>0.58968972965886501</v>
      </c>
      <c r="AU425">
        <v>167009160.30000001</v>
      </c>
    </row>
    <row r="426" spans="1:47" ht="15" x14ac:dyDescent="0.25">
      <c r="A426" t="s">
        <v>1927</v>
      </c>
      <c r="B426" t="s">
        <v>531</v>
      </c>
      <c r="C426" t="s">
        <v>245</v>
      </c>
      <c r="D426" t="s">
        <v>945</v>
      </c>
      <c r="E426">
        <v>94.384</v>
      </c>
      <c r="F426" t="s">
        <v>1356</v>
      </c>
      <c r="G426" s="129">
        <v>-3558949</v>
      </c>
      <c r="H426">
        <v>0.74682651410853296</v>
      </c>
      <c r="I426">
        <v>-3558949</v>
      </c>
      <c r="J426">
        <v>0</v>
      </c>
      <c r="K426">
        <v>0.67961783801444497</v>
      </c>
      <c r="L426" s="130">
        <v>387881.7022</v>
      </c>
      <c r="M426" s="129">
        <v>41776</v>
      </c>
      <c r="N426">
        <v>24</v>
      </c>
      <c r="O426">
        <v>16.848813</v>
      </c>
      <c r="P426">
        <v>21</v>
      </c>
      <c r="Q426">
        <v>67.596451999999999</v>
      </c>
      <c r="R426">
        <v>18251.7</v>
      </c>
      <c r="S426">
        <v>833.35048300000005</v>
      </c>
      <c r="T426">
        <v>996.99106081532705</v>
      </c>
      <c r="U426">
        <v>0.444784942903789</v>
      </c>
      <c r="V426">
        <v>0.14911372529917899</v>
      </c>
      <c r="W426">
        <v>2.625230373809E-2</v>
      </c>
      <c r="X426">
        <v>15255.9</v>
      </c>
      <c r="Y426">
        <v>65.47</v>
      </c>
      <c r="Z426">
        <v>73267.4142355277</v>
      </c>
      <c r="AA426">
        <v>13</v>
      </c>
      <c r="AB426">
        <v>12.7287380937834</v>
      </c>
      <c r="AC426">
        <v>8.6199999999999992</v>
      </c>
      <c r="AD426">
        <v>96.676390139211094</v>
      </c>
      <c r="AE426">
        <v>0.3024</v>
      </c>
      <c r="AF426">
        <v>0.12414794738479799</v>
      </c>
      <c r="AG426">
        <v>0.17395200645907499</v>
      </c>
      <c r="AH426">
        <v>0.302690339894917</v>
      </c>
      <c r="AI426">
        <v>197.16674238730801</v>
      </c>
      <c r="AJ426">
        <v>7.8400745546500801</v>
      </c>
      <c r="AK426">
        <v>2.1417019761546801</v>
      </c>
      <c r="AL426">
        <v>4.1552002629192604</v>
      </c>
      <c r="AM426">
        <v>2.4</v>
      </c>
      <c r="AN426" s="129">
        <v>1.37266388780997</v>
      </c>
      <c r="AO426">
        <v>146</v>
      </c>
      <c r="AP426">
        <v>5.8631921824104198E-2</v>
      </c>
      <c r="AQ426">
        <v>4.1399999999999997</v>
      </c>
      <c r="AR426">
        <v>4.7358807650847696</v>
      </c>
      <c r="AS426">
        <v>-5446.6500000000196</v>
      </c>
      <c r="AT426">
        <v>0.63002036776617298</v>
      </c>
      <c r="AU426">
        <v>15210024.800000001</v>
      </c>
    </row>
    <row r="427" spans="1:47" ht="15" x14ac:dyDescent="0.25">
      <c r="A427" t="s">
        <v>1928</v>
      </c>
      <c r="B427" t="s">
        <v>382</v>
      </c>
      <c r="C427" t="s">
        <v>383</v>
      </c>
      <c r="D427" t="s">
        <v>947</v>
      </c>
      <c r="E427">
        <v>82.721999999999994</v>
      </c>
      <c r="F427" t="s">
        <v>1357</v>
      </c>
      <c r="G427" s="129">
        <v>-1157023</v>
      </c>
      <c r="H427">
        <v>0.321931415918987</v>
      </c>
      <c r="I427">
        <v>-566414</v>
      </c>
      <c r="J427">
        <v>0</v>
      </c>
      <c r="K427">
        <v>0.83663945713674803</v>
      </c>
      <c r="L427" s="130">
        <v>176658.65539999999</v>
      </c>
      <c r="M427" s="129">
        <v>38540</v>
      </c>
      <c r="N427">
        <v>85</v>
      </c>
      <c r="O427">
        <v>41.175547000000002</v>
      </c>
      <c r="P427">
        <v>15.972856999999999</v>
      </c>
      <c r="Q427">
        <v>-186.54315299999999</v>
      </c>
      <c r="R427">
        <v>16461.8</v>
      </c>
      <c r="S427">
        <v>1295.313699</v>
      </c>
      <c r="T427">
        <v>1633.0669750766101</v>
      </c>
      <c r="U427">
        <v>0.63225315815948901</v>
      </c>
      <c r="V427">
        <v>0.17133292666582101</v>
      </c>
      <c r="W427">
        <v>3.4837361046082801E-2</v>
      </c>
      <c r="X427">
        <v>13057.1</v>
      </c>
      <c r="Y427">
        <v>100.55</v>
      </c>
      <c r="Z427">
        <v>61442.6276479363</v>
      </c>
      <c r="AA427">
        <v>15.046296296296299</v>
      </c>
      <c r="AB427">
        <v>12.8822844256589</v>
      </c>
      <c r="AC427">
        <v>12</v>
      </c>
      <c r="AD427">
        <v>107.94280825</v>
      </c>
      <c r="AE427">
        <v>0.32919999999999999</v>
      </c>
      <c r="AF427">
        <v>9.5302790649146804E-2</v>
      </c>
      <c r="AG427">
        <v>0.22993726980212001</v>
      </c>
      <c r="AH427">
        <v>0.33538065601284101</v>
      </c>
      <c r="AI427">
        <v>397.62491541440897</v>
      </c>
      <c r="AJ427">
        <v>3.4095208611219499</v>
      </c>
      <c r="AK427">
        <v>0.90448452477337105</v>
      </c>
      <c r="AL427">
        <v>1.7614363876058401</v>
      </c>
      <c r="AM427">
        <v>1</v>
      </c>
      <c r="AN427" s="129">
        <v>1.1812815907979901</v>
      </c>
      <c r="AO427">
        <v>178</v>
      </c>
      <c r="AP427">
        <v>1.1510791366906499E-2</v>
      </c>
      <c r="AQ427">
        <v>3.89</v>
      </c>
      <c r="AR427">
        <v>4.3016688473555398</v>
      </c>
      <c r="AS427">
        <v>-86807.33</v>
      </c>
      <c r="AT427">
        <v>0.52537251999079004</v>
      </c>
      <c r="AU427">
        <v>21323177.890000001</v>
      </c>
    </row>
    <row r="428" spans="1:47" ht="15" x14ac:dyDescent="0.25">
      <c r="A428" t="s">
        <v>1929</v>
      </c>
      <c r="B428" t="s">
        <v>476</v>
      </c>
      <c r="C428" t="s">
        <v>203</v>
      </c>
      <c r="D428" t="s">
        <v>949</v>
      </c>
      <c r="E428">
        <v>86.647000000000006</v>
      </c>
      <c r="F428" t="s">
        <v>1221</v>
      </c>
      <c r="G428" s="129">
        <v>-7173909</v>
      </c>
      <c r="H428">
        <v>0.34465454063789502</v>
      </c>
      <c r="I428">
        <v>-5973909</v>
      </c>
      <c r="J428">
        <v>0</v>
      </c>
      <c r="K428">
        <v>0.75113065294789305</v>
      </c>
      <c r="L428" s="130">
        <v>352265.68119999999</v>
      </c>
      <c r="M428" s="129">
        <v>41792</v>
      </c>
      <c r="N428">
        <v>44</v>
      </c>
      <c r="O428">
        <v>24.050691</v>
      </c>
      <c r="P428">
        <v>140.266347</v>
      </c>
      <c r="Q428">
        <v>124.820746</v>
      </c>
      <c r="R428">
        <v>16716.2</v>
      </c>
      <c r="S428">
        <v>1816.624998</v>
      </c>
      <c r="T428">
        <v>2168.1127263020599</v>
      </c>
      <c r="U428">
        <v>0.35901425319921698</v>
      </c>
      <c r="V428">
        <v>0.133495221780494</v>
      </c>
      <c r="W428">
        <v>5.7579803269887601E-3</v>
      </c>
      <c r="X428">
        <v>14006.2</v>
      </c>
      <c r="Y428">
        <v>120.65</v>
      </c>
      <c r="Z428">
        <v>80084.945710733504</v>
      </c>
      <c r="AA428">
        <v>16.0615384615385</v>
      </c>
      <c r="AB428">
        <v>15.056982992126001</v>
      </c>
      <c r="AC428">
        <v>17.579999999999998</v>
      </c>
      <c r="AD428">
        <v>103.334755290102</v>
      </c>
      <c r="AE428">
        <v>0.1991</v>
      </c>
      <c r="AF428">
        <v>0.107229462777492</v>
      </c>
      <c r="AG428">
        <v>0.15594129363790499</v>
      </c>
      <c r="AH428">
        <v>0.27229845468857899</v>
      </c>
      <c r="AI428">
        <v>193.08552969719699</v>
      </c>
      <c r="AJ428">
        <v>6.9099429245874697</v>
      </c>
      <c r="AK428">
        <v>1.0672924245361599</v>
      </c>
      <c r="AL428">
        <v>3.0515510713756302</v>
      </c>
      <c r="AM428">
        <v>2</v>
      </c>
      <c r="AN428" s="129">
        <v>1.16251659736143</v>
      </c>
      <c r="AO428">
        <v>49</v>
      </c>
      <c r="AP428">
        <v>7.1668533034714405E-2</v>
      </c>
      <c r="AQ428">
        <v>17.71</v>
      </c>
      <c r="AR428">
        <v>6.2495795520821202</v>
      </c>
      <c r="AS428">
        <v>-181806.37</v>
      </c>
      <c r="AT428">
        <v>0.44344442199634498</v>
      </c>
      <c r="AU428">
        <v>30366983.420000002</v>
      </c>
    </row>
    <row r="429" spans="1:47" ht="15" x14ac:dyDescent="0.25">
      <c r="A429" t="s">
        <v>1930</v>
      </c>
      <c r="B429" t="s">
        <v>398</v>
      </c>
      <c r="C429" t="s">
        <v>163</v>
      </c>
      <c r="D429" t="s">
        <v>949</v>
      </c>
      <c r="E429">
        <v>78.635999999999996</v>
      </c>
      <c r="F429" t="s">
        <v>1358</v>
      </c>
      <c r="G429" s="129">
        <v>194385</v>
      </c>
      <c r="H429">
        <v>0.32277559754840901</v>
      </c>
      <c r="I429">
        <v>70863</v>
      </c>
      <c r="J429">
        <v>9.2258709647305495E-3</v>
      </c>
      <c r="K429">
        <v>0.64945415474322599</v>
      </c>
      <c r="L429" s="130">
        <v>344802.4228</v>
      </c>
      <c r="M429" s="129">
        <v>36640</v>
      </c>
      <c r="N429">
        <v>37</v>
      </c>
      <c r="O429">
        <v>18.368711999999999</v>
      </c>
      <c r="P429">
        <v>12.109355000000001</v>
      </c>
      <c r="Q429">
        <v>256.45923699999997</v>
      </c>
      <c r="R429">
        <v>15462.6</v>
      </c>
      <c r="S429">
        <v>656.32426999999996</v>
      </c>
      <c r="T429">
        <v>876.93600336678105</v>
      </c>
      <c r="U429">
        <v>0.99716800660137095</v>
      </c>
      <c r="V429">
        <v>0.16361006275145101</v>
      </c>
      <c r="W429">
        <v>0</v>
      </c>
      <c r="X429">
        <v>11572.6</v>
      </c>
      <c r="Y429">
        <v>52.9</v>
      </c>
      <c r="Z429">
        <v>57307.228733459298</v>
      </c>
      <c r="AA429">
        <v>12.820895522388099</v>
      </c>
      <c r="AB429">
        <v>12.4068860113422</v>
      </c>
      <c r="AC429">
        <v>7</v>
      </c>
      <c r="AD429">
        <v>93.76061</v>
      </c>
      <c r="AE429">
        <v>0.35599999999999998</v>
      </c>
      <c r="AF429">
        <v>0.104382734990109</v>
      </c>
      <c r="AG429">
        <v>0.194626585460072</v>
      </c>
      <c r="AH429">
        <v>0.30318912246783403</v>
      </c>
      <c r="AI429">
        <v>240.10082698907399</v>
      </c>
      <c r="AJ429">
        <v>7.3106697380444698</v>
      </c>
      <c r="AK429">
        <v>1.87785492181947</v>
      </c>
      <c r="AL429">
        <v>3.7681840161437701</v>
      </c>
      <c r="AM429">
        <v>2</v>
      </c>
      <c r="AN429" s="129">
        <v>0.95882180603035005</v>
      </c>
      <c r="AO429">
        <v>34</v>
      </c>
      <c r="AP429">
        <v>3.4965034965035E-3</v>
      </c>
      <c r="AQ429">
        <v>8.2899999999999991</v>
      </c>
      <c r="AR429">
        <v>3.1335259289616002</v>
      </c>
      <c r="AS429">
        <v>140340.76999999999</v>
      </c>
      <c r="AT429">
        <v>0.74757253758115605</v>
      </c>
      <c r="AU429">
        <v>10148464.369999999</v>
      </c>
    </row>
    <row r="430" spans="1:47" ht="15" x14ac:dyDescent="0.25">
      <c r="A430" t="s">
        <v>1931</v>
      </c>
      <c r="B430" t="s">
        <v>553</v>
      </c>
      <c r="C430" t="s">
        <v>268</v>
      </c>
      <c r="D430" t="s">
        <v>948</v>
      </c>
      <c r="E430">
        <v>93.013000000000005</v>
      </c>
      <c r="F430" t="s">
        <v>1359</v>
      </c>
      <c r="G430" s="129">
        <v>-2604441</v>
      </c>
      <c r="H430">
        <v>0.41877112223664698</v>
      </c>
      <c r="I430">
        <v>-2554546</v>
      </c>
      <c r="J430">
        <v>0</v>
      </c>
      <c r="K430">
        <v>0.72999743840022702</v>
      </c>
      <c r="L430" s="130">
        <v>278719.98590000003</v>
      </c>
      <c r="M430" s="129">
        <v>46159</v>
      </c>
      <c r="N430">
        <v>42</v>
      </c>
      <c r="O430">
        <v>7.4742069999999998</v>
      </c>
      <c r="P430">
        <v>19</v>
      </c>
      <c r="Q430">
        <v>-22.594118000000002</v>
      </c>
      <c r="R430">
        <v>18539.400000000001</v>
      </c>
      <c r="S430">
        <v>1475.5207009999999</v>
      </c>
      <c r="T430">
        <v>1743.3828467221999</v>
      </c>
      <c r="U430">
        <v>0.300131629261364</v>
      </c>
      <c r="V430">
        <v>0.12177310753975</v>
      </c>
      <c r="W430">
        <v>3.4113570867481902E-2</v>
      </c>
      <c r="X430">
        <v>15690.9</v>
      </c>
      <c r="Y430">
        <v>94.9</v>
      </c>
      <c r="Z430">
        <v>85483.698630137005</v>
      </c>
      <c r="AA430">
        <v>18.1287128712871</v>
      </c>
      <c r="AB430">
        <v>15.5481633403583</v>
      </c>
      <c r="AC430">
        <v>11</v>
      </c>
      <c r="AD430">
        <v>134.13824554545499</v>
      </c>
      <c r="AE430">
        <v>0.27939999999999998</v>
      </c>
      <c r="AF430">
        <v>0.122625162608532</v>
      </c>
      <c r="AG430">
        <v>0.10589809558065</v>
      </c>
      <c r="AH430">
        <v>0.229628602726482</v>
      </c>
      <c r="AI430">
        <v>467.63152799711202</v>
      </c>
      <c r="AJ430">
        <v>6.2533281884058001</v>
      </c>
      <c r="AK430">
        <v>1.7628926231884099</v>
      </c>
      <c r="AL430">
        <v>3.4433373623188399</v>
      </c>
      <c r="AM430">
        <v>0</v>
      </c>
      <c r="AN430" s="129">
        <v>1.05223879465222</v>
      </c>
      <c r="AO430">
        <v>24</v>
      </c>
      <c r="AP430">
        <v>5.25606469002695E-2</v>
      </c>
      <c r="AQ430">
        <v>28.83</v>
      </c>
      <c r="AR430">
        <v>5.5037817514639897</v>
      </c>
      <c r="AS430">
        <v>21775.539999999899</v>
      </c>
      <c r="AT430">
        <v>0.305613393687581</v>
      </c>
      <c r="AU430">
        <v>27355299.440000001</v>
      </c>
    </row>
    <row r="431" spans="1:47" ht="15" x14ac:dyDescent="0.25">
      <c r="A431" t="s">
        <v>1932</v>
      </c>
      <c r="B431" t="s">
        <v>715</v>
      </c>
      <c r="C431" t="s">
        <v>99</v>
      </c>
      <c r="D431" t="s">
        <v>945</v>
      </c>
      <c r="E431">
        <v>91.971000000000004</v>
      </c>
      <c r="F431" t="s">
        <v>1223</v>
      </c>
      <c r="G431" s="129">
        <v>1135484</v>
      </c>
      <c r="H431">
        <v>0.32140659228608998</v>
      </c>
      <c r="I431">
        <v>946977</v>
      </c>
      <c r="J431">
        <v>8.1471966832436793E-3</v>
      </c>
      <c r="K431">
        <v>0.79815745503653801</v>
      </c>
      <c r="L431" s="130">
        <v>214282.15280000001</v>
      </c>
      <c r="M431" s="129">
        <v>41102.5</v>
      </c>
      <c r="N431">
        <v>129</v>
      </c>
      <c r="O431">
        <v>140.62023600000001</v>
      </c>
      <c r="P431">
        <v>212.220134</v>
      </c>
      <c r="Q431">
        <v>170.41577699999999</v>
      </c>
      <c r="R431">
        <v>13601.2</v>
      </c>
      <c r="S431">
        <v>4108.6283219999996</v>
      </c>
      <c r="T431">
        <v>4955.4467097959296</v>
      </c>
      <c r="U431">
        <v>0.42509249440937902</v>
      </c>
      <c r="V431">
        <v>0.14000121328083501</v>
      </c>
      <c r="W431">
        <v>9.4949510986698602E-3</v>
      </c>
      <c r="X431">
        <v>11277</v>
      </c>
      <c r="Y431">
        <v>245.89</v>
      </c>
      <c r="Z431">
        <v>76113.994469071506</v>
      </c>
      <c r="AA431">
        <v>16.151851851851902</v>
      </c>
      <c r="AB431">
        <v>16.7092127455366</v>
      </c>
      <c r="AC431">
        <v>23.54</v>
      </c>
      <c r="AD431">
        <v>174.53816151231899</v>
      </c>
      <c r="AE431">
        <v>0.245</v>
      </c>
      <c r="AF431">
        <v>0.10370456794652</v>
      </c>
      <c r="AG431">
        <v>0.16821692476464001</v>
      </c>
      <c r="AH431">
        <v>0.27360128116959198</v>
      </c>
      <c r="AI431">
        <v>173.35250214438801</v>
      </c>
      <c r="AJ431">
        <v>6.85896869177708</v>
      </c>
      <c r="AK431">
        <v>1.5916472373817301</v>
      </c>
      <c r="AL431">
        <v>4.0295449152744602</v>
      </c>
      <c r="AM431">
        <v>3</v>
      </c>
      <c r="AN431" s="129">
        <v>0.94111843699461195</v>
      </c>
      <c r="AO431">
        <v>24</v>
      </c>
      <c r="AP431">
        <v>3.8733705772811898E-2</v>
      </c>
      <c r="AQ431">
        <v>107.38</v>
      </c>
      <c r="AR431">
        <v>4.5716098656709798</v>
      </c>
      <c r="AS431">
        <v>-434585.46</v>
      </c>
      <c r="AT431">
        <v>0.54944263112528802</v>
      </c>
      <c r="AU431">
        <v>55882478.159999996</v>
      </c>
    </row>
    <row r="432" spans="1:47" ht="15" x14ac:dyDescent="0.25">
      <c r="A432" t="s">
        <v>1933</v>
      </c>
      <c r="B432" t="s">
        <v>384</v>
      </c>
      <c r="C432" t="s">
        <v>123</v>
      </c>
      <c r="D432" t="s">
        <v>948</v>
      </c>
      <c r="E432">
        <v>102.818</v>
      </c>
      <c r="F432" t="s">
        <v>1360</v>
      </c>
      <c r="G432" s="129">
        <v>797666</v>
      </c>
      <c r="H432">
        <v>0.344169705084025</v>
      </c>
      <c r="I432">
        <v>797666</v>
      </c>
      <c r="J432">
        <v>6.2588289886630396E-3</v>
      </c>
      <c r="K432">
        <v>0.82799714621823794</v>
      </c>
      <c r="L432" s="130">
        <v>245948.26139999999</v>
      </c>
      <c r="M432" s="129">
        <v>61959</v>
      </c>
      <c r="N432">
        <v>138</v>
      </c>
      <c r="O432">
        <v>104.05711599999999</v>
      </c>
      <c r="P432">
        <v>524.68521799999996</v>
      </c>
      <c r="Q432">
        <v>-83.843484000000004</v>
      </c>
      <c r="R432">
        <v>14632.2</v>
      </c>
      <c r="S432">
        <v>5449.342815</v>
      </c>
      <c r="T432">
        <v>6434.6895537590099</v>
      </c>
      <c r="U432">
        <v>0.13763590243129201</v>
      </c>
      <c r="V432">
        <v>0.112792692599208</v>
      </c>
      <c r="W432">
        <v>2.3405182299950401E-2</v>
      </c>
      <c r="X432">
        <v>12391.5</v>
      </c>
      <c r="Y432">
        <v>356.39</v>
      </c>
      <c r="Z432">
        <v>77266.564157243498</v>
      </c>
      <c r="AA432">
        <v>12.131720430107499</v>
      </c>
      <c r="AB432">
        <v>15.2903920283959</v>
      </c>
      <c r="AC432">
        <v>34.21</v>
      </c>
      <c r="AD432">
        <v>159.29093291435299</v>
      </c>
      <c r="AE432">
        <v>0.29480000000000001</v>
      </c>
      <c r="AF432">
        <v>0.110509388043586</v>
      </c>
      <c r="AG432">
        <v>0.15935540011388599</v>
      </c>
      <c r="AH432">
        <v>0.27230090797008899</v>
      </c>
      <c r="AI432">
        <v>154.148129144633</v>
      </c>
      <c r="AJ432">
        <v>7.3146466334764302</v>
      </c>
      <c r="AK432">
        <v>1.40627127663374</v>
      </c>
      <c r="AL432">
        <v>4.0096304907345903</v>
      </c>
      <c r="AM432">
        <v>2.4</v>
      </c>
      <c r="AN432" s="129">
        <v>1.1089887971845001</v>
      </c>
      <c r="AO432">
        <v>28</v>
      </c>
      <c r="AP432">
        <v>6.6156787762906302E-2</v>
      </c>
      <c r="AQ432">
        <v>89.61</v>
      </c>
      <c r="AR432">
        <v>5.5386893655926697</v>
      </c>
      <c r="AS432">
        <v>-220037.67</v>
      </c>
      <c r="AT432">
        <v>0.37920678656693702</v>
      </c>
      <c r="AU432">
        <v>79735653.019999996</v>
      </c>
    </row>
    <row r="433" spans="1:47" ht="15" x14ac:dyDescent="0.25">
      <c r="A433" t="s">
        <v>1934</v>
      </c>
      <c r="B433" t="s">
        <v>497</v>
      </c>
      <c r="C433" t="s">
        <v>391</v>
      </c>
      <c r="D433" t="s">
        <v>946</v>
      </c>
      <c r="E433">
        <v>98.21</v>
      </c>
      <c r="F433" t="s">
        <v>1361</v>
      </c>
      <c r="G433" s="129">
        <v>-107256</v>
      </c>
      <c r="H433">
        <v>0.43607602484439301</v>
      </c>
      <c r="I433">
        <v>-64758</v>
      </c>
      <c r="J433">
        <v>0</v>
      </c>
      <c r="K433">
        <v>0.83758455678638399</v>
      </c>
      <c r="L433" s="130">
        <v>301803.92550000001</v>
      </c>
      <c r="M433" s="129">
        <v>43373</v>
      </c>
      <c r="N433">
        <v>22</v>
      </c>
      <c r="O433">
        <v>0.86740300000000004</v>
      </c>
      <c r="P433">
        <v>0</v>
      </c>
      <c r="Q433">
        <v>187.00296900000001</v>
      </c>
      <c r="R433">
        <v>16855.7</v>
      </c>
      <c r="S433">
        <v>465.633083</v>
      </c>
      <c r="T433">
        <v>522.13978550933598</v>
      </c>
      <c r="U433">
        <v>0.23529478252300201</v>
      </c>
      <c r="V433">
        <v>0.104538618017397</v>
      </c>
      <c r="W433">
        <v>8.1319415184251398E-3</v>
      </c>
      <c r="X433">
        <v>15031.6</v>
      </c>
      <c r="Y433">
        <v>34.47</v>
      </c>
      <c r="Z433">
        <v>62581.5477226574</v>
      </c>
      <c r="AA433">
        <v>16.636363636363601</v>
      </c>
      <c r="AB433">
        <v>13.5083574992747</v>
      </c>
      <c r="AC433">
        <v>4</v>
      </c>
      <c r="AD433">
        <v>116.40827075</v>
      </c>
      <c r="AE433">
        <v>0.3024</v>
      </c>
      <c r="AF433">
        <v>0.123810440967961</v>
      </c>
      <c r="AG433">
        <v>2.7334484070911401E-2</v>
      </c>
      <c r="AH433">
        <v>0.29973871800048801</v>
      </c>
      <c r="AI433">
        <v>185.497987908217</v>
      </c>
      <c r="AJ433">
        <v>9.9038964271655807</v>
      </c>
      <c r="AK433">
        <v>1.42163602472966</v>
      </c>
      <c r="AL433">
        <v>5.0140153286868703</v>
      </c>
      <c r="AM433">
        <v>6.5</v>
      </c>
      <c r="AN433" s="129">
        <v>0.57744572738942401</v>
      </c>
      <c r="AO433">
        <v>36</v>
      </c>
      <c r="AP433">
        <v>0</v>
      </c>
      <c r="AQ433">
        <v>2.11</v>
      </c>
      <c r="AR433">
        <v>4.8638748821709701</v>
      </c>
      <c r="AS433">
        <v>-81943.38</v>
      </c>
      <c r="AT433">
        <v>0.67639094278015499</v>
      </c>
      <c r="AU433">
        <v>7848573.3399999999</v>
      </c>
    </row>
    <row r="434" spans="1:47" ht="15" x14ac:dyDescent="0.25">
      <c r="A434" t="s">
        <v>1935</v>
      </c>
      <c r="B434" t="s">
        <v>483</v>
      </c>
      <c r="C434" t="s">
        <v>215</v>
      </c>
      <c r="D434" t="s">
        <v>949</v>
      </c>
      <c r="E434">
        <v>90.102000000000004</v>
      </c>
      <c r="F434" t="s">
        <v>1362</v>
      </c>
      <c r="G434" s="129">
        <v>-3768701</v>
      </c>
      <c r="H434">
        <v>0.12854389291249299</v>
      </c>
      <c r="I434">
        <v>-3773802</v>
      </c>
      <c r="J434">
        <v>0</v>
      </c>
      <c r="K434">
        <v>0.79063249312580897</v>
      </c>
      <c r="L434" s="130">
        <v>178243.4026</v>
      </c>
      <c r="M434" s="129">
        <v>53261</v>
      </c>
      <c r="N434">
        <v>440</v>
      </c>
      <c r="O434">
        <v>226.303991</v>
      </c>
      <c r="P434">
        <v>699.09036000000003</v>
      </c>
      <c r="Q434">
        <v>-81.616319000000004</v>
      </c>
      <c r="R434">
        <v>14470.3</v>
      </c>
      <c r="S434">
        <v>11406.802111000001</v>
      </c>
      <c r="T434">
        <v>16453.861973309198</v>
      </c>
      <c r="U434">
        <v>0.99738034054512203</v>
      </c>
      <c r="V434">
        <v>0.16000596120098701</v>
      </c>
      <c r="W434">
        <v>8.0959209602615004E-2</v>
      </c>
      <c r="X434">
        <v>10031.700000000001</v>
      </c>
      <c r="Y434">
        <v>672.87</v>
      </c>
      <c r="Z434">
        <v>85622.832508508305</v>
      </c>
      <c r="AA434">
        <v>14.2005420054201</v>
      </c>
      <c r="AB434">
        <v>16.952460521348801</v>
      </c>
      <c r="AC434">
        <v>95</v>
      </c>
      <c r="AD434">
        <v>120.071601168421</v>
      </c>
      <c r="AE434" t="s">
        <v>943</v>
      </c>
      <c r="AF434">
        <v>0.115903484491532</v>
      </c>
      <c r="AG434">
        <v>0.12711882512099401</v>
      </c>
      <c r="AH434">
        <v>0.26572240697894201</v>
      </c>
      <c r="AI434">
        <v>144.784049370627</v>
      </c>
      <c r="AJ434">
        <v>6.6196299900152802</v>
      </c>
      <c r="AK434">
        <v>2.2106210207184498</v>
      </c>
      <c r="AL434">
        <v>4.1507930861392799</v>
      </c>
      <c r="AM434">
        <v>1.5</v>
      </c>
      <c r="AN434" s="129">
        <v>1.19231554857147</v>
      </c>
      <c r="AO434">
        <v>39</v>
      </c>
      <c r="AP434">
        <v>5.91650973006905E-2</v>
      </c>
      <c r="AQ434">
        <v>149.21</v>
      </c>
      <c r="AR434">
        <v>3.2892255816360398</v>
      </c>
      <c r="AS434">
        <v>-1350955.14</v>
      </c>
      <c r="AT434">
        <v>0.61389783420177302</v>
      </c>
      <c r="AU434">
        <v>165059647.09</v>
      </c>
    </row>
    <row r="435" spans="1:47" ht="15" x14ac:dyDescent="0.25">
      <c r="A435" t="s">
        <v>1936</v>
      </c>
      <c r="B435" t="s">
        <v>498</v>
      </c>
      <c r="C435" t="s">
        <v>391</v>
      </c>
      <c r="D435" t="s">
        <v>945</v>
      </c>
      <c r="E435">
        <v>94.649000000000001</v>
      </c>
      <c r="F435" t="s">
        <v>1363</v>
      </c>
      <c r="G435" s="129">
        <v>907048</v>
      </c>
      <c r="H435">
        <v>0.217899061317819</v>
      </c>
      <c r="I435">
        <v>730148</v>
      </c>
      <c r="J435">
        <v>0</v>
      </c>
      <c r="K435">
        <v>0.72855432316302604</v>
      </c>
      <c r="L435" s="130">
        <v>197473.70670000001</v>
      </c>
      <c r="M435" s="129">
        <v>41038</v>
      </c>
      <c r="N435">
        <v>49</v>
      </c>
      <c r="O435">
        <v>39.347799000000002</v>
      </c>
      <c r="P435">
        <v>20.56</v>
      </c>
      <c r="Q435">
        <v>-115.167349</v>
      </c>
      <c r="R435">
        <v>16366.2</v>
      </c>
      <c r="S435">
        <v>1058.894393</v>
      </c>
      <c r="T435">
        <v>1254.3707925721001</v>
      </c>
      <c r="U435">
        <v>0.43380063586756601</v>
      </c>
      <c r="V435">
        <v>0.13075241583605199</v>
      </c>
      <c r="W435">
        <v>1.7948827688239501E-2</v>
      </c>
      <c r="X435">
        <v>13815.7</v>
      </c>
      <c r="Y435">
        <v>72.38</v>
      </c>
      <c r="Z435">
        <v>74642.532467532496</v>
      </c>
      <c r="AA435">
        <v>18.097826086956498</v>
      </c>
      <c r="AB435">
        <v>14.6296545040066</v>
      </c>
      <c r="AC435">
        <v>10</v>
      </c>
      <c r="AD435">
        <v>105.88943930000001</v>
      </c>
      <c r="AE435">
        <v>0.3024</v>
      </c>
      <c r="AF435">
        <v>0.11101348430968599</v>
      </c>
      <c r="AG435">
        <v>0.199454135240106</v>
      </c>
      <c r="AH435">
        <v>0.31602651959405498</v>
      </c>
      <c r="AI435">
        <v>247.214454746858</v>
      </c>
      <c r="AJ435">
        <v>5.5685853446102396</v>
      </c>
      <c r="AK435">
        <v>1.53026725343235</v>
      </c>
      <c r="AL435">
        <v>2.0870292313216701</v>
      </c>
      <c r="AM435">
        <v>2.5</v>
      </c>
      <c r="AN435" s="129">
        <v>1.2473029665362101</v>
      </c>
      <c r="AO435">
        <v>74</v>
      </c>
      <c r="AP435">
        <v>1.0288065843621399E-2</v>
      </c>
      <c r="AQ435">
        <v>6.18</v>
      </c>
      <c r="AR435">
        <v>4.8663842081087001</v>
      </c>
      <c r="AS435">
        <v>-69701.679999999906</v>
      </c>
      <c r="AT435">
        <v>0.51581054021965</v>
      </c>
      <c r="AU435">
        <v>17330030.899999999</v>
      </c>
    </row>
    <row r="436" spans="1:47" ht="15" x14ac:dyDescent="0.25">
      <c r="A436" t="s">
        <v>1937</v>
      </c>
      <c r="B436" t="s">
        <v>270</v>
      </c>
      <c r="C436" t="s">
        <v>271</v>
      </c>
      <c r="D436" t="s">
        <v>949</v>
      </c>
      <c r="E436">
        <v>81.465000000000003</v>
      </c>
      <c r="F436" t="s">
        <v>1364</v>
      </c>
      <c r="G436" s="129">
        <v>203391</v>
      </c>
      <c r="H436">
        <v>0.41331116493826298</v>
      </c>
      <c r="I436">
        <v>696912</v>
      </c>
      <c r="J436">
        <v>0</v>
      </c>
      <c r="K436">
        <v>0.686483463391932</v>
      </c>
      <c r="L436" s="130">
        <v>153597.57089999999</v>
      </c>
      <c r="M436" s="129">
        <v>38508</v>
      </c>
      <c r="N436">
        <v>158</v>
      </c>
      <c r="O436">
        <v>96.358095000000006</v>
      </c>
      <c r="P436">
        <v>268.76686599999999</v>
      </c>
      <c r="Q436">
        <v>-102.28236699999999</v>
      </c>
      <c r="R436">
        <v>17840.7</v>
      </c>
      <c r="S436">
        <v>2861.3293610000001</v>
      </c>
      <c r="T436">
        <v>4061.43173619767</v>
      </c>
      <c r="U436">
        <v>0.99978034999795296</v>
      </c>
      <c r="V436">
        <v>0.20148459378983</v>
      </c>
      <c r="W436">
        <v>9.5894266399344404E-3</v>
      </c>
      <c r="X436">
        <v>12569</v>
      </c>
      <c r="Y436">
        <v>222.64</v>
      </c>
      <c r="Z436">
        <v>68957.112199065697</v>
      </c>
      <c r="AA436">
        <v>12.995633187772899</v>
      </c>
      <c r="AB436">
        <v>12.851820701581</v>
      </c>
      <c r="AC436">
        <v>27</v>
      </c>
      <c r="AD436">
        <v>105.975161518519</v>
      </c>
      <c r="AE436">
        <v>0.31390000000000001</v>
      </c>
      <c r="AF436">
        <v>0.107859808729334</v>
      </c>
      <c r="AG436">
        <v>0.13249499205698601</v>
      </c>
      <c r="AH436">
        <v>0.27648770856522298</v>
      </c>
      <c r="AI436">
        <v>195.63703767550999</v>
      </c>
      <c r="AJ436">
        <v>5.9976722188280398</v>
      </c>
      <c r="AK436">
        <v>1.4850830680514899</v>
      </c>
      <c r="AL436">
        <v>3.0424446659592501</v>
      </c>
      <c r="AM436">
        <v>4.5</v>
      </c>
      <c r="AN436" s="129">
        <v>1.3679495068393499</v>
      </c>
      <c r="AO436">
        <v>53</v>
      </c>
      <c r="AP436">
        <v>4.0131940626718002E-2</v>
      </c>
      <c r="AQ436">
        <v>32.85</v>
      </c>
      <c r="AR436">
        <v>3.8261693635599001</v>
      </c>
      <c r="AS436">
        <v>18265.8199999998</v>
      </c>
      <c r="AT436">
        <v>0.66674719776635105</v>
      </c>
      <c r="AU436">
        <v>51048015.520000003</v>
      </c>
    </row>
    <row r="437" spans="1:47" ht="15" x14ac:dyDescent="0.25">
      <c r="A437" t="s">
        <v>1938</v>
      </c>
      <c r="B437" t="s">
        <v>716</v>
      </c>
      <c r="C437" t="s">
        <v>99</v>
      </c>
      <c r="D437" t="s">
        <v>946</v>
      </c>
      <c r="E437">
        <v>90.835999999999999</v>
      </c>
      <c r="F437" t="s">
        <v>1365</v>
      </c>
      <c r="G437" s="129">
        <v>-18546515</v>
      </c>
      <c r="H437">
        <v>0.25870673042152598</v>
      </c>
      <c r="I437">
        <v>-18264552</v>
      </c>
      <c r="J437">
        <v>0</v>
      </c>
      <c r="K437">
        <v>0.74835193597124205</v>
      </c>
      <c r="L437" s="130">
        <v>219537.18049999999</v>
      </c>
      <c r="M437" s="129">
        <v>40381</v>
      </c>
      <c r="N437">
        <v>272</v>
      </c>
      <c r="O437">
        <v>211.408096</v>
      </c>
      <c r="P437">
        <v>520.89998400000002</v>
      </c>
      <c r="Q437">
        <v>-101.620958</v>
      </c>
      <c r="R437">
        <v>12617.9</v>
      </c>
      <c r="S437">
        <v>5716.4169259999999</v>
      </c>
      <c r="T437">
        <v>7192.7689206301902</v>
      </c>
      <c r="U437">
        <v>0.50473760545295798</v>
      </c>
      <c r="V437">
        <v>0.145108895788753</v>
      </c>
      <c r="W437">
        <v>1.39652256008312E-2</v>
      </c>
      <c r="X437">
        <v>10028</v>
      </c>
      <c r="Y437">
        <v>295.69</v>
      </c>
      <c r="Z437">
        <v>68433.2246609625</v>
      </c>
      <c r="AA437">
        <v>13.2441176470588</v>
      </c>
      <c r="AB437">
        <v>19.332466184179399</v>
      </c>
      <c r="AC437">
        <v>25</v>
      </c>
      <c r="AD437">
        <v>228.65667704000001</v>
      </c>
      <c r="AE437">
        <v>0.42109999999999997</v>
      </c>
      <c r="AF437">
        <v>9.88714626842956E-2</v>
      </c>
      <c r="AG437">
        <v>0.20294339524316801</v>
      </c>
      <c r="AH437">
        <v>0.304869308988093</v>
      </c>
      <c r="AI437">
        <v>167.78919599749301</v>
      </c>
      <c r="AJ437">
        <v>7.9705368382312303</v>
      </c>
      <c r="AK437">
        <v>1.17171880815678</v>
      </c>
      <c r="AL437">
        <v>4.2964758802818697</v>
      </c>
      <c r="AM437">
        <v>0</v>
      </c>
      <c r="AN437" s="129">
        <v>1.00779758487702</v>
      </c>
      <c r="AO437">
        <v>29</v>
      </c>
      <c r="AP437">
        <v>5.5505004549590502E-2</v>
      </c>
      <c r="AQ437">
        <v>106.24</v>
      </c>
      <c r="AR437">
        <v>4.3390614380701997</v>
      </c>
      <c r="AS437">
        <v>-146801.82999999999</v>
      </c>
      <c r="AT437">
        <v>0.53559191120949901</v>
      </c>
      <c r="AU437">
        <v>72129067.370000005</v>
      </c>
    </row>
    <row r="438" spans="1:47" ht="15" x14ac:dyDescent="0.25">
      <c r="A438" t="s">
        <v>1939</v>
      </c>
      <c r="B438" t="s">
        <v>595</v>
      </c>
      <c r="C438" t="s">
        <v>232</v>
      </c>
      <c r="D438" t="s">
        <v>945</v>
      </c>
      <c r="E438">
        <v>89.043000000000006</v>
      </c>
      <c r="F438" t="s">
        <v>1366</v>
      </c>
      <c r="G438" s="129">
        <v>817657</v>
      </c>
      <c r="H438">
        <v>0.479040515778002</v>
      </c>
      <c r="I438">
        <v>817657</v>
      </c>
      <c r="J438">
        <v>0</v>
      </c>
      <c r="K438">
        <v>0.66085059060368601</v>
      </c>
      <c r="L438" s="130">
        <v>233542.2579</v>
      </c>
      <c r="M438" s="129">
        <v>42661.5</v>
      </c>
      <c r="N438">
        <v>32</v>
      </c>
      <c r="O438">
        <v>65.288691</v>
      </c>
      <c r="P438">
        <v>28.94</v>
      </c>
      <c r="Q438">
        <v>156.576277</v>
      </c>
      <c r="R438">
        <v>12236.3</v>
      </c>
      <c r="S438">
        <v>1246.7975899999999</v>
      </c>
      <c r="T438">
        <v>1465.38567122879</v>
      </c>
      <c r="U438">
        <v>0.43034773270615601</v>
      </c>
      <c r="V438">
        <v>0.130069625816328</v>
      </c>
      <c r="W438">
        <v>1.2730335803745E-2</v>
      </c>
      <c r="X438">
        <v>10411</v>
      </c>
      <c r="Y438">
        <v>81.42</v>
      </c>
      <c r="Z438">
        <v>59999.7904691722</v>
      </c>
      <c r="AA438">
        <v>11.1477272727273</v>
      </c>
      <c r="AB438">
        <v>15.313161262589</v>
      </c>
      <c r="AC438">
        <v>10.5</v>
      </c>
      <c r="AD438">
        <v>118.74262761904799</v>
      </c>
      <c r="AE438">
        <v>0.1837</v>
      </c>
      <c r="AF438">
        <v>0.13194727902008699</v>
      </c>
      <c r="AG438">
        <v>0.14185648679245999</v>
      </c>
      <c r="AH438">
        <v>0.27671538035600901</v>
      </c>
      <c r="AI438">
        <v>150.815979681193</v>
      </c>
      <c r="AJ438">
        <v>9.6474614038726401</v>
      </c>
      <c r="AK438">
        <v>2.3059426070400999</v>
      </c>
      <c r="AL438">
        <v>3.8586957885948001</v>
      </c>
      <c r="AM438">
        <v>2.15</v>
      </c>
      <c r="AN438" s="129">
        <v>1.31158903508401</v>
      </c>
      <c r="AO438">
        <v>35</v>
      </c>
      <c r="AP438">
        <v>3.95569620253165E-2</v>
      </c>
      <c r="AQ438">
        <v>18</v>
      </c>
      <c r="AR438">
        <v>5.7343879649571701</v>
      </c>
      <c r="AS438">
        <v>-167281.85999999999</v>
      </c>
      <c r="AT438">
        <v>0.46389513259592802</v>
      </c>
      <c r="AU438">
        <v>15256149.539999999</v>
      </c>
    </row>
    <row r="439" spans="1:47" ht="15" x14ac:dyDescent="0.25">
      <c r="A439" t="s">
        <v>1940</v>
      </c>
      <c r="B439" t="s">
        <v>677</v>
      </c>
      <c r="C439" t="s">
        <v>227</v>
      </c>
      <c r="D439" t="s">
        <v>949</v>
      </c>
      <c r="E439">
        <v>85.94</v>
      </c>
      <c r="F439" t="s">
        <v>1173</v>
      </c>
      <c r="G439" s="129">
        <v>-2208535</v>
      </c>
      <c r="H439">
        <v>0.31422763004520599</v>
      </c>
      <c r="I439">
        <v>-2416438</v>
      </c>
      <c r="J439">
        <v>0</v>
      </c>
      <c r="K439">
        <v>0.72938182490736603</v>
      </c>
      <c r="L439" s="130">
        <v>187192.50450000001</v>
      </c>
      <c r="M439" s="129">
        <v>36450</v>
      </c>
      <c r="N439">
        <v>31</v>
      </c>
      <c r="O439">
        <v>33.682341000000001</v>
      </c>
      <c r="P439">
        <v>23.45</v>
      </c>
      <c r="Q439">
        <v>42.500252000000003</v>
      </c>
      <c r="R439">
        <v>19998.599999999999</v>
      </c>
      <c r="S439">
        <v>603.29530999999997</v>
      </c>
      <c r="T439">
        <v>761.15848416095196</v>
      </c>
      <c r="U439">
        <v>0.62865032715072799</v>
      </c>
      <c r="V439">
        <v>0.19583153729472899</v>
      </c>
      <c r="W439">
        <v>0</v>
      </c>
      <c r="X439">
        <v>15850.9</v>
      </c>
      <c r="Y439">
        <v>58.2</v>
      </c>
      <c r="Z439">
        <v>63243.663230240498</v>
      </c>
      <c r="AA439">
        <v>15.2881355932203</v>
      </c>
      <c r="AB439">
        <v>10.3658987972509</v>
      </c>
      <c r="AC439">
        <v>12</v>
      </c>
      <c r="AD439">
        <v>50.2746091666667</v>
      </c>
      <c r="AE439">
        <v>0.1991</v>
      </c>
      <c r="AF439">
        <v>0.10610352313848601</v>
      </c>
      <c r="AG439">
        <v>0.20609762024457301</v>
      </c>
      <c r="AH439">
        <v>0.31419242513905299</v>
      </c>
      <c r="AI439">
        <v>252.60597500749699</v>
      </c>
      <c r="AJ439">
        <v>7.4708307960838898</v>
      </c>
      <c r="AK439">
        <v>2.3806447675792</v>
      </c>
      <c r="AL439">
        <v>4.1288347463188</v>
      </c>
      <c r="AM439">
        <v>0</v>
      </c>
      <c r="AN439" s="129">
        <v>1.25458272840604</v>
      </c>
      <c r="AO439">
        <v>66</v>
      </c>
      <c r="AP439">
        <v>0</v>
      </c>
      <c r="AQ439">
        <v>4.21</v>
      </c>
      <c r="AR439">
        <v>4.6178047794299699</v>
      </c>
      <c r="AS439">
        <v>-129076.63</v>
      </c>
      <c r="AT439">
        <v>0.56383848087781596</v>
      </c>
      <c r="AU439">
        <v>12065042.630000001</v>
      </c>
    </row>
    <row r="440" spans="1:47" ht="15" x14ac:dyDescent="0.25">
      <c r="A440" t="s">
        <v>1941</v>
      </c>
      <c r="B440" t="s">
        <v>588</v>
      </c>
      <c r="C440" t="s">
        <v>135</v>
      </c>
      <c r="D440" t="s">
        <v>945</v>
      </c>
      <c r="E440">
        <v>97.171000000000006</v>
      </c>
      <c r="F440" t="s">
        <v>1367</v>
      </c>
      <c r="G440" s="129">
        <v>186403</v>
      </c>
      <c r="H440">
        <v>0.384763523236962</v>
      </c>
      <c r="I440">
        <v>1086402</v>
      </c>
      <c r="J440">
        <v>2.2780739466220699E-2</v>
      </c>
      <c r="K440">
        <v>0.62400074918043702</v>
      </c>
      <c r="L440" s="130">
        <v>326583.87209999998</v>
      </c>
      <c r="M440" s="129">
        <v>48814</v>
      </c>
      <c r="N440">
        <v>65</v>
      </c>
      <c r="O440">
        <v>45.252890000000001</v>
      </c>
      <c r="P440">
        <v>238.65458799999999</v>
      </c>
      <c r="Q440">
        <v>-40.310206999999998</v>
      </c>
      <c r="R440">
        <v>13171.7</v>
      </c>
      <c r="S440">
        <v>1709.949693</v>
      </c>
      <c r="T440">
        <v>1980.29361701225</v>
      </c>
      <c r="U440">
        <v>0.24280490747747399</v>
      </c>
      <c r="V440">
        <v>0.124361462135717</v>
      </c>
      <c r="W440">
        <v>7.9359053985923293E-3</v>
      </c>
      <c r="X440">
        <v>11373.5</v>
      </c>
      <c r="Y440">
        <v>111.07</v>
      </c>
      <c r="Z440">
        <v>68548.967317907605</v>
      </c>
      <c r="AA440">
        <v>14.8135593220339</v>
      </c>
      <c r="AB440">
        <v>15.395243477086501</v>
      </c>
      <c r="AC440">
        <v>13.25</v>
      </c>
      <c r="AD440">
        <v>129.05280701886801</v>
      </c>
      <c r="AE440">
        <v>0.1837</v>
      </c>
      <c r="AF440">
        <v>0.13049882559346701</v>
      </c>
      <c r="AG440">
        <v>0.15308994865320399</v>
      </c>
      <c r="AH440">
        <v>0.28591100350683901</v>
      </c>
      <c r="AI440">
        <v>236.37069655007701</v>
      </c>
      <c r="AJ440">
        <v>6.1064297024607699</v>
      </c>
      <c r="AK440">
        <v>1.2398452924672501</v>
      </c>
      <c r="AL440">
        <v>2.5025072368388499</v>
      </c>
      <c r="AM440">
        <v>1</v>
      </c>
      <c r="AN440" s="129">
        <v>0.84888151682461299</v>
      </c>
      <c r="AO440">
        <v>18</v>
      </c>
      <c r="AP440">
        <v>0.111220472440945</v>
      </c>
      <c r="AQ440">
        <v>51.83</v>
      </c>
      <c r="AR440">
        <v>5.28709911023779</v>
      </c>
      <c r="AS440">
        <v>48049.39</v>
      </c>
      <c r="AT440">
        <v>0.241238416103248</v>
      </c>
      <c r="AU440">
        <v>22522902.66</v>
      </c>
    </row>
    <row r="441" spans="1:47" ht="15" x14ac:dyDescent="0.25">
      <c r="A441" t="s">
        <v>1942</v>
      </c>
      <c r="B441" t="s">
        <v>272</v>
      </c>
      <c r="C441" t="s">
        <v>273</v>
      </c>
      <c r="D441" t="s">
        <v>949</v>
      </c>
      <c r="E441">
        <v>86.960999999999999</v>
      </c>
      <c r="F441" t="s">
        <v>1368</v>
      </c>
      <c r="G441" s="129">
        <v>367926</v>
      </c>
      <c r="H441">
        <v>0.308380452217972</v>
      </c>
      <c r="I441">
        <v>-307555</v>
      </c>
      <c r="J441">
        <v>0</v>
      </c>
      <c r="K441">
        <v>0.67863222958135205</v>
      </c>
      <c r="L441" s="130">
        <v>588838.38040000002</v>
      </c>
      <c r="M441" s="129">
        <v>37795</v>
      </c>
      <c r="N441">
        <v>35</v>
      </c>
      <c r="O441">
        <v>36.133662000000001</v>
      </c>
      <c r="P441">
        <v>52.357576000000002</v>
      </c>
      <c r="Q441">
        <v>-40.617654999999999</v>
      </c>
      <c r="R441">
        <v>20810.099999999999</v>
      </c>
      <c r="S441">
        <v>1364.4096609999999</v>
      </c>
      <c r="T441">
        <v>1889.7781604681199</v>
      </c>
      <c r="U441">
        <v>0.98562449859404799</v>
      </c>
      <c r="V441">
        <v>0.19052763068935799</v>
      </c>
      <c r="W441">
        <v>3.04758176290867E-3</v>
      </c>
      <c r="X441">
        <v>15024.8</v>
      </c>
      <c r="Y441">
        <v>100.54</v>
      </c>
      <c r="Z441">
        <v>72840.378953650303</v>
      </c>
      <c r="AA441">
        <v>15.6893203883495</v>
      </c>
      <c r="AB441">
        <v>13.5708142132485</v>
      </c>
      <c r="AC441">
        <v>14</v>
      </c>
      <c r="AD441">
        <v>97.457832928571406</v>
      </c>
      <c r="AE441">
        <v>0.4173</v>
      </c>
      <c r="AF441">
        <v>0.117361416763773</v>
      </c>
      <c r="AG441">
        <v>0.12259260295437199</v>
      </c>
      <c r="AH441">
        <v>0.24280990841106401</v>
      </c>
      <c r="AI441">
        <v>254.93149890559201</v>
      </c>
      <c r="AJ441">
        <v>9.5642406801003901</v>
      </c>
      <c r="AK441">
        <v>1.9595086981896399</v>
      </c>
      <c r="AL441">
        <v>4.1764507763827803</v>
      </c>
      <c r="AM441">
        <v>1</v>
      </c>
      <c r="AN441" s="129">
        <v>0.80787103566305896</v>
      </c>
      <c r="AO441">
        <v>48</v>
      </c>
      <c r="AP441">
        <v>3.09734513274336E-2</v>
      </c>
      <c r="AQ441">
        <v>8.69</v>
      </c>
      <c r="AR441">
        <v>4.1826597241284702</v>
      </c>
      <c r="AS441">
        <v>-212119.16</v>
      </c>
      <c r="AT441">
        <v>0.63265456458828195</v>
      </c>
      <c r="AU441">
        <v>28393453.91</v>
      </c>
    </row>
    <row r="442" spans="1:47" ht="15" x14ac:dyDescent="0.25">
      <c r="A442" t="s">
        <v>1943</v>
      </c>
      <c r="B442" t="s">
        <v>274</v>
      </c>
      <c r="C442" t="s">
        <v>249</v>
      </c>
      <c r="D442" t="s">
        <v>945</v>
      </c>
      <c r="E442">
        <v>65.192999999999998</v>
      </c>
      <c r="F442" t="s">
        <v>1369</v>
      </c>
      <c r="G442" s="129">
        <v>343731</v>
      </c>
      <c r="H442">
        <v>9.5242513004984694E-2</v>
      </c>
      <c r="I442">
        <v>343731</v>
      </c>
      <c r="J442">
        <v>4.4278275719165802E-4</v>
      </c>
      <c r="K442">
        <v>0.82408075342659703</v>
      </c>
      <c r="L442" s="130">
        <v>111089.3616</v>
      </c>
      <c r="M442" s="129">
        <v>29872</v>
      </c>
      <c r="N442">
        <v>121</v>
      </c>
      <c r="O442">
        <v>356.79686400000003</v>
      </c>
      <c r="P442">
        <v>303.49938800000001</v>
      </c>
      <c r="Q442">
        <v>-525.97108300000002</v>
      </c>
      <c r="R442">
        <v>17833.099999999999</v>
      </c>
      <c r="S442">
        <v>1563.614407</v>
      </c>
      <c r="T442">
        <v>2393.2824293264298</v>
      </c>
      <c r="U442">
        <v>0.99693899341258796</v>
      </c>
      <c r="V442">
        <v>0.248262793731089</v>
      </c>
      <c r="W442">
        <v>2.6099946263797798E-2</v>
      </c>
      <c r="X442">
        <v>11651</v>
      </c>
      <c r="Y442">
        <v>103.97</v>
      </c>
      <c r="Z442">
        <v>65920.022891218599</v>
      </c>
      <c r="AA442">
        <v>15.7368421052632</v>
      </c>
      <c r="AB442">
        <v>15.0390921131096</v>
      </c>
      <c r="AC442">
        <v>7.4</v>
      </c>
      <c r="AD442">
        <v>211.29924418918901</v>
      </c>
      <c r="AE442">
        <v>0.32919999999999999</v>
      </c>
      <c r="AF442">
        <v>9.3151264453564295E-2</v>
      </c>
      <c r="AG442">
        <v>0.23488275135834299</v>
      </c>
      <c r="AH442">
        <v>0.33641399299779001</v>
      </c>
      <c r="AI442">
        <v>254.18223202646701</v>
      </c>
      <c r="AJ442">
        <v>8.68304149274236</v>
      </c>
      <c r="AK442">
        <v>2.2417199950684799</v>
      </c>
      <c r="AL442">
        <v>3.7894909961931602</v>
      </c>
      <c r="AM442">
        <v>4.16</v>
      </c>
      <c r="AN442" s="129">
        <v>1.35949957405422</v>
      </c>
      <c r="AO442">
        <v>16</v>
      </c>
      <c r="AP442">
        <v>0.14285714285714299</v>
      </c>
      <c r="AQ442">
        <v>27.88</v>
      </c>
      <c r="AR442">
        <v>4.6531256273969799</v>
      </c>
      <c r="AS442">
        <v>-529503.76</v>
      </c>
      <c r="AT442">
        <v>0.67971787795548699</v>
      </c>
      <c r="AU442">
        <v>27884123.600000001</v>
      </c>
    </row>
    <row r="443" spans="1:47" ht="15" x14ac:dyDescent="0.25">
      <c r="A443" t="s">
        <v>1944</v>
      </c>
      <c r="B443" t="s">
        <v>660</v>
      </c>
      <c r="C443" t="s">
        <v>170</v>
      </c>
      <c r="D443" t="s">
        <v>945</v>
      </c>
      <c r="E443">
        <v>78.516000000000005</v>
      </c>
      <c r="F443" t="s">
        <v>1370</v>
      </c>
      <c r="G443" s="129">
        <v>-3650688</v>
      </c>
      <c r="H443">
        <v>0.19062536439948199</v>
      </c>
      <c r="I443">
        <v>-3471382</v>
      </c>
      <c r="J443">
        <v>0</v>
      </c>
      <c r="K443">
        <v>0.74077385642599403</v>
      </c>
      <c r="L443" s="130">
        <v>183733.62549999999</v>
      </c>
      <c r="M443" s="129">
        <v>41977.5</v>
      </c>
      <c r="N443">
        <v>104</v>
      </c>
      <c r="O443">
        <v>43.482835999999999</v>
      </c>
      <c r="P443">
        <v>10</v>
      </c>
      <c r="Q443">
        <v>-53.811051999999997</v>
      </c>
      <c r="R443">
        <v>18218.2</v>
      </c>
      <c r="S443">
        <v>1211.1681840000001</v>
      </c>
      <c r="T443">
        <v>1526.0595739488699</v>
      </c>
      <c r="U443">
        <v>0.51935919908543404</v>
      </c>
      <c r="V443">
        <v>0.192700080866721</v>
      </c>
      <c r="W443">
        <v>8.2564916516994599E-4</v>
      </c>
      <c r="X443">
        <v>14459</v>
      </c>
      <c r="Y443">
        <v>85.5</v>
      </c>
      <c r="Z443">
        <v>63560.116959064297</v>
      </c>
      <c r="AA443">
        <v>12.511627906976701</v>
      </c>
      <c r="AB443">
        <v>14.165709754386</v>
      </c>
      <c r="AC443">
        <v>10</v>
      </c>
      <c r="AD443">
        <v>121.1168184</v>
      </c>
      <c r="AE443">
        <v>0.32919999999999999</v>
      </c>
      <c r="AF443">
        <v>0.10958973067719301</v>
      </c>
      <c r="AG443">
        <v>0.20068606039100101</v>
      </c>
      <c r="AH443">
        <v>0.31325743429481301</v>
      </c>
      <c r="AI443">
        <v>121.583444764596</v>
      </c>
      <c r="AJ443">
        <v>23.367277431446801</v>
      </c>
      <c r="AK443">
        <v>1.30643740917302</v>
      </c>
      <c r="AL443">
        <v>6.0056337176927599</v>
      </c>
      <c r="AM443">
        <v>0</v>
      </c>
      <c r="AN443" s="129">
        <v>1.1076503210723301</v>
      </c>
      <c r="AO443">
        <v>82</v>
      </c>
      <c r="AP443">
        <v>0</v>
      </c>
      <c r="AQ443">
        <v>10.039999999999999</v>
      </c>
      <c r="AR443">
        <v>4.7863565738507603</v>
      </c>
      <c r="AS443">
        <v>-9010.3200000000706</v>
      </c>
      <c r="AT443">
        <v>0.47664726305261002</v>
      </c>
      <c r="AU443">
        <v>22065340.149999999</v>
      </c>
    </row>
    <row r="444" spans="1:47" ht="15" x14ac:dyDescent="0.25">
      <c r="A444" t="s">
        <v>1945</v>
      </c>
      <c r="B444" t="s">
        <v>275</v>
      </c>
      <c r="C444" t="s">
        <v>144</v>
      </c>
      <c r="D444" t="s">
        <v>948</v>
      </c>
      <c r="E444">
        <v>77.2</v>
      </c>
      <c r="F444" t="s">
        <v>1371</v>
      </c>
      <c r="G444" s="129">
        <v>-15281101</v>
      </c>
      <c r="H444">
        <v>0.34726474914405803</v>
      </c>
      <c r="I444">
        <v>-15664792</v>
      </c>
      <c r="J444">
        <v>9.7195417536138796E-3</v>
      </c>
      <c r="K444">
        <v>0.80726180825419702</v>
      </c>
      <c r="L444" s="130">
        <v>328178.83610000001</v>
      </c>
      <c r="M444" s="129">
        <v>43534</v>
      </c>
      <c r="N444">
        <v>222</v>
      </c>
      <c r="O444">
        <v>277.84280699999999</v>
      </c>
      <c r="P444">
        <v>815.04320800000005</v>
      </c>
      <c r="Q444">
        <v>22.447147000000001</v>
      </c>
      <c r="R444">
        <v>18305.599999999999</v>
      </c>
      <c r="S444">
        <v>5699.0030770000003</v>
      </c>
      <c r="T444">
        <v>7722.0119601906999</v>
      </c>
      <c r="U444">
        <v>0.72005621449149504</v>
      </c>
      <c r="V444">
        <v>0.146596464804821</v>
      </c>
      <c r="W444">
        <v>0.26112522697274498</v>
      </c>
      <c r="X444">
        <v>13509.9</v>
      </c>
      <c r="Y444">
        <v>391.48</v>
      </c>
      <c r="Z444">
        <v>85079.9160876674</v>
      </c>
      <c r="AA444">
        <v>14.769975786924901</v>
      </c>
      <c r="AB444">
        <v>14.557584236742599</v>
      </c>
      <c r="AC444">
        <v>48.19</v>
      </c>
      <c r="AD444">
        <v>118.261113861797</v>
      </c>
      <c r="AE444" t="s">
        <v>943</v>
      </c>
      <c r="AF444">
        <v>0.11712935470420099</v>
      </c>
      <c r="AG444">
        <v>0.13502294728414299</v>
      </c>
      <c r="AH444">
        <v>0.25678752276392502</v>
      </c>
      <c r="AI444">
        <v>179.84777094374601</v>
      </c>
      <c r="AJ444">
        <v>7.7618127075095096</v>
      </c>
      <c r="AK444">
        <v>1.58995830052695</v>
      </c>
      <c r="AL444">
        <v>3.6615022737628</v>
      </c>
      <c r="AM444">
        <v>1.49</v>
      </c>
      <c r="AN444" s="129">
        <v>1.01553424619434</v>
      </c>
      <c r="AO444">
        <v>29</v>
      </c>
      <c r="AP444">
        <v>7.9563537167538098E-2</v>
      </c>
      <c r="AQ444">
        <v>141.62</v>
      </c>
      <c r="AR444">
        <v>3.4813458054429298</v>
      </c>
      <c r="AS444">
        <v>-262986.36</v>
      </c>
      <c r="AT444">
        <v>0.57831264714643604</v>
      </c>
      <c r="AU444">
        <v>104323852.81</v>
      </c>
    </row>
    <row r="445" spans="1:47" ht="15" x14ac:dyDescent="0.25">
      <c r="A445" t="s">
        <v>1946</v>
      </c>
      <c r="B445" t="s">
        <v>638</v>
      </c>
      <c r="C445" t="s">
        <v>273</v>
      </c>
      <c r="D445" t="s">
        <v>947</v>
      </c>
      <c r="E445">
        <v>82.948999999999998</v>
      </c>
      <c r="F445" t="s">
        <v>1372</v>
      </c>
      <c r="G445" s="129">
        <v>-929589</v>
      </c>
      <c r="H445">
        <v>0.18576406144621499</v>
      </c>
      <c r="I445">
        <v>-854116</v>
      </c>
      <c r="J445">
        <v>0</v>
      </c>
      <c r="K445">
        <v>0.57463008093492596</v>
      </c>
      <c r="L445" s="130">
        <v>2547814.3733999999</v>
      </c>
      <c r="M445" s="129">
        <v>32150</v>
      </c>
      <c r="N445">
        <v>1</v>
      </c>
      <c r="O445">
        <v>1.4797670000000001</v>
      </c>
      <c r="P445">
        <v>0</v>
      </c>
      <c r="Q445">
        <v>-3.4606340000000002</v>
      </c>
      <c r="R445">
        <v>48995.8</v>
      </c>
      <c r="S445">
        <v>73.281097000000003</v>
      </c>
      <c r="T445">
        <v>76.857077251800007</v>
      </c>
      <c r="U445">
        <v>0</v>
      </c>
      <c r="V445">
        <v>7.4444259479357899E-2</v>
      </c>
      <c r="W445">
        <v>0</v>
      </c>
      <c r="X445">
        <v>46716.2</v>
      </c>
      <c r="Y445">
        <v>16</v>
      </c>
      <c r="Z445">
        <v>78677.625</v>
      </c>
      <c r="AA445">
        <v>15.125</v>
      </c>
      <c r="AB445">
        <v>4.5800685625000002</v>
      </c>
      <c r="AC445">
        <v>2.15</v>
      </c>
      <c r="AD445">
        <v>34.084231162790701</v>
      </c>
      <c r="AE445">
        <v>0.1837</v>
      </c>
      <c r="AF445">
        <v>0.11653494011309901</v>
      </c>
      <c r="AG445">
        <v>0.18195726317299099</v>
      </c>
      <c r="AH445">
        <v>0.30209726426182798</v>
      </c>
      <c r="AI445">
        <v>455.94295620328899</v>
      </c>
      <c r="AJ445">
        <v>8.7194065006584491</v>
      </c>
      <c r="AK445">
        <v>3.2887693044415198</v>
      </c>
      <c r="AL445">
        <v>4.4644974859332001</v>
      </c>
      <c r="AM445">
        <v>1</v>
      </c>
      <c r="AN445" s="129"/>
      <c r="AO445">
        <v>3</v>
      </c>
      <c r="AP445">
        <v>0</v>
      </c>
      <c r="AQ445" t="s">
        <v>943</v>
      </c>
      <c r="AR445" t="s">
        <v>943</v>
      </c>
      <c r="AS445" t="s">
        <v>943</v>
      </c>
      <c r="AT445" t="s">
        <v>943</v>
      </c>
      <c r="AU445">
        <v>3590468.83</v>
      </c>
    </row>
    <row r="446" spans="1:47" ht="15" x14ac:dyDescent="0.25">
      <c r="A446" t="s">
        <v>1947</v>
      </c>
      <c r="B446" t="s">
        <v>406</v>
      </c>
      <c r="C446" t="s">
        <v>103</v>
      </c>
      <c r="D446" t="s">
        <v>947</v>
      </c>
      <c r="E446">
        <v>82.331999999999994</v>
      </c>
      <c r="F446" t="s">
        <v>1373</v>
      </c>
      <c r="G446" s="129">
        <v>321454</v>
      </c>
      <c r="H446">
        <v>0.31725651827769802</v>
      </c>
      <c r="I446">
        <v>321454</v>
      </c>
      <c r="J446">
        <v>5.5392542246033597E-3</v>
      </c>
      <c r="K446">
        <v>0.66243064291350995</v>
      </c>
      <c r="L446" s="130">
        <v>228679.5061</v>
      </c>
      <c r="M446" s="129">
        <v>33110</v>
      </c>
      <c r="N446">
        <v>56</v>
      </c>
      <c r="O446">
        <v>27.804760999999999</v>
      </c>
      <c r="P446">
        <v>7.0114280000000004</v>
      </c>
      <c r="Q446">
        <v>19.984376999999999</v>
      </c>
      <c r="R446">
        <v>16451.400000000001</v>
      </c>
      <c r="S446">
        <v>1083.074165</v>
      </c>
      <c r="T446">
        <v>1474.28239640782</v>
      </c>
      <c r="U446">
        <v>0.99861317992013998</v>
      </c>
      <c r="V446">
        <v>0.16981477441113199</v>
      </c>
      <c r="W446">
        <v>0</v>
      </c>
      <c r="X446">
        <v>12086</v>
      </c>
      <c r="Y446">
        <v>75.77</v>
      </c>
      <c r="Z446">
        <v>67634.945097004107</v>
      </c>
      <c r="AA446">
        <v>14.762499999999999</v>
      </c>
      <c r="AB446">
        <v>14.2942347235053</v>
      </c>
      <c r="AC446">
        <v>8</v>
      </c>
      <c r="AD446">
        <v>135.384270625</v>
      </c>
      <c r="AE446">
        <v>0.38279999999999997</v>
      </c>
      <c r="AF446">
        <v>0.112113564426587</v>
      </c>
      <c r="AG446">
        <v>0.24265900284806199</v>
      </c>
      <c r="AH446">
        <v>0.35941428583982898</v>
      </c>
      <c r="AI446">
        <v>252.83033133746699</v>
      </c>
      <c r="AJ446">
        <v>6.13989935508374</v>
      </c>
      <c r="AK446">
        <v>1.6037638131130501</v>
      </c>
      <c r="AL446">
        <v>3.62209334852502</v>
      </c>
      <c r="AM446">
        <v>0.5</v>
      </c>
      <c r="AN446" s="129">
        <v>1.2664503300132299</v>
      </c>
      <c r="AO446">
        <v>177</v>
      </c>
      <c r="AP446">
        <v>0</v>
      </c>
      <c r="AQ446">
        <v>4.01</v>
      </c>
      <c r="AR446">
        <v>3.7689244382973901</v>
      </c>
      <c r="AS446">
        <v>-187958.35</v>
      </c>
      <c r="AT446">
        <v>0.60011279713856602</v>
      </c>
      <c r="AU446">
        <v>17818106.440000001</v>
      </c>
    </row>
    <row r="447" spans="1:47" ht="15" x14ac:dyDescent="0.25">
      <c r="A447" t="s">
        <v>1948</v>
      </c>
      <c r="B447" t="s">
        <v>276</v>
      </c>
      <c r="C447" t="s">
        <v>209</v>
      </c>
      <c r="D447" t="s">
        <v>946</v>
      </c>
      <c r="E447">
        <v>71.338999999999999</v>
      </c>
      <c r="F447" t="s">
        <v>1374</v>
      </c>
      <c r="G447" s="129">
        <v>1546231</v>
      </c>
      <c r="H447">
        <v>8.6764557930843395E-2</v>
      </c>
      <c r="I447">
        <v>1999418</v>
      </c>
      <c r="J447">
        <v>0</v>
      </c>
      <c r="K447">
        <v>0.80112732428244204</v>
      </c>
      <c r="L447" s="130">
        <v>155804.38070000001</v>
      </c>
      <c r="M447" s="129">
        <v>36345</v>
      </c>
      <c r="N447">
        <v>78</v>
      </c>
      <c r="O447">
        <v>322.64883099999997</v>
      </c>
      <c r="P447">
        <v>84.052691999999993</v>
      </c>
      <c r="Q447">
        <v>-206.88068999999999</v>
      </c>
      <c r="R447">
        <v>16402.7</v>
      </c>
      <c r="S447">
        <v>1860.4113580000001</v>
      </c>
      <c r="T447">
        <v>2859.9289310405602</v>
      </c>
      <c r="U447">
        <v>1</v>
      </c>
      <c r="V447">
        <v>0.24581470760941199</v>
      </c>
      <c r="W447">
        <v>6.8107136335812503E-3</v>
      </c>
      <c r="X447">
        <v>10670.1</v>
      </c>
      <c r="Y447">
        <v>148.85</v>
      </c>
      <c r="Z447">
        <v>68345.911991938206</v>
      </c>
      <c r="AA447">
        <v>15.313333333333301</v>
      </c>
      <c r="AB447">
        <v>12.498564716157199</v>
      </c>
      <c r="AC447">
        <v>20</v>
      </c>
      <c r="AD447">
        <v>93.020567900000003</v>
      </c>
      <c r="AE447">
        <v>0.34449999999999997</v>
      </c>
      <c r="AF447">
        <v>0.126925567057977</v>
      </c>
      <c r="AG447">
        <v>0.18678262197706999</v>
      </c>
      <c r="AH447">
        <v>0.31989442477426699</v>
      </c>
      <c r="AI447">
        <v>245.028067604391</v>
      </c>
      <c r="AJ447">
        <v>8.1323906610245</v>
      </c>
      <c r="AK447">
        <v>1.31775710590914</v>
      </c>
      <c r="AL447">
        <v>3.7026109513373799</v>
      </c>
      <c r="AM447">
        <v>4.4000000000000004</v>
      </c>
      <c r="AN447" s="129">
        <v>0.98475429747769905</v>
      </c>
      <c r="AO447">
        <v>26</v>
      </c>
      <c r="AP447">
        <v>1.2514220705347001E-2</v>
      </c>
      <c r="AQ447">
        <v>29.08</v>
      </c>
      <c r="AR447">
        <v>3.2235265213664102</v>
      </c>
      <c r="AS447">
        <v>111717.91</v>
      </c>
      <c r="AT447">
        <v>0.60843473354503597</v>
      </c>
      <c r="AU447">
        <v>30515742.920000002</v>
      </c>
    </row>
    <row r="448" spans="1:47" ht="15" x14ac:dyDescent="0.25">
      <c r="A448" t="s">
        <v>1949</v>
      </c>
      <c r="B448" t="s">
        <v>277</v>
      </c>
      <c r="C448" t="s">
        <v>144</v>
      </c>
      <c r="D448" t="s">
        <v>949</v>
      </c>
      <c r="E448">
        <v>77.625</v>
      </c>
      <c r="F448" t="s">
        <v>1375</v>
      </c>
      <c r="G448" s="129">
        <v>-4613938</v>
      </c>
      <c r="H448">
        <v>0.37684094670727197</v>
      </c>
      <c r="I448">
        <v>-4813938</v>
      </c>
      <c r="J448">
        <v>7.0971247425697702E-3</v>
      </c>
      <c r="K448">
        <v>0.61404254756177901</v>
      </c>
      <c r="L448" s="130">
        <v>215354.3143</v>
      </c>
      <c r="M448" s="129">
        <v>40095</v>
      </c>
      <c r="N448">
        <v>24</v>
      </c>
      <c r="O448">
        <v>101.201403</v>
      </c>
      <c r="P448">
        <v>166.97877600000001</v>
      </c>
      <c r="Q448">
        <v>253.61585099999999</v>
      </c>
      <c r="R448">
        <v>14786.5</v>
      </c>
      <c r="S448">
        <v>1382.366166</v>
      </c>
      <c r="T448">
        <v>1735.3594732117799</v>
      </c>
      <c r="U448">
        <v>0.582682992980602</v>
      </c>
      <c r="V448">
        <v>0.14138486517327001</v>
      </c>
      <c r="W448">
        <v>3.0858725458707398E-2</v>
      </c>
      <c r="X448">
        <v>11778.8</v>
      </c>
      <c r="Y448">
        <v>99.25</v>
      </c>
      <c r="Z448">
        <v>75263.835365239298</v>
      </c>
      <c r="AA448">
        <v>12.4205607476636</v>
      </c>
      <c r="AB448">
        <v>13.9281225793451</v>
      </c>
      <c r="AC448">
        <v>10.09</v>
      </c>
      <c r="AD448">
        <v>137.00358434093201</v>
      </c>
      <c r="AE448">
        <v>0.1991</v>
      </c>
      <c r="AF448">
        <v>0.13437276915757199</v>
      </c>
      <c r="AG448">
        <v>0.11236620941174599</v>
      </c>
      <c r="AH448">
        <v>0.25098984570451599</v>
      </c>
      <c r="AI448">
        <v>159.11341394910801</v>
      </c>
      <c r="AJ448">
        <v>8.7846774083554209</v>
      </c>
      <c r="AK448">
        <v>1.9632193695925899</v>
      </c>
      <c r="AL448">
        <v>1.15596895700445</v>
      </c>
      <c r="AM448">
        <v>0.5</v>
      </c>
      <c r="AN448" s="129">
        <v>0.70791855578385599</v>
      </c>
      <c r="AO448">
        <v>3</v>
      </c>
      <c r="AP448">
        <v>0.29508196721311503</v>
      </c>
      <c r="AQ448">
        <v>25.67</v>
      </c>
      <c r="AR448">
        <v>4.73800393627688</v>
      </c>
      <c r="AS448">
        <v>26178.240000000002</v>
      </c>
      <c r="AT448">
        <v>0.44457186975965901</v>
      </c>
      <c r="AU448">
        <v>20440385.77</v>
      </c>
    </row>
    <row r="449" spans="1:47" ht="15" x14ac:dyDescent="0.25">
      <c r="A449" t="s">
        <v>1950</v>
      </c>
      <c r="B449" t="s">
        <v>727</v>
      </c>
      <c r="C449" t="s">
        <v>97</v>
      </c>
      <c r="D449" t="s">
        <v>945</v>
      </c>
      <c r="E449">
        <v>104.59399999999999</v>
      </c>
      <c r="F449" t="s">
        <v>1045</v>
      </c>
      <c r="G449" s="129">
        <v>2674526</v>
      </c>
      <c r="H449">
        <v>0.46022410950248399</v>
      </c>
      <c r="I449">
        <v>2637874</v>
      </c>
      <c r="J449">
        <v>4.4441284006361999E-3</v>
      </c>
      <c r="K449">
        <v>0.73088016933114697</v>
      </c>
      <c r="L449" s="130">
        <v>512609.25219999999</v>
      </c>
      <c r="M449" s="129">
        <v>72192</v>
      </c>
      <c r="N449">
        <v>111</v>
      </c>
      <c r="O449">
        <v>40.456152000000003</v>
      </c>
      <c r="P449">
        <v>364.67577399999999</v>
      </c>
      <c r="Q449">
        <v>-13.553184999999999</v>
      </c>
      <c r="R449">
        <v>16164.6</v>
      </c>
      <c r="S449">
        <v>2859.1406379999999</v>
      </c>
      <c r="T449">
        <v>3292.97726120994</v>
      </c>
      <c r="U449">
        <v>9.2709908521820705E-2</v>
      </c>
      <c r="V449">
        <v>9.1052920776260204E-2</v>
      </c>
      <c r="W449">
        <v>5.5797244766383498E-3</v>
      </c>
      <c r="X449">
        <v>14035</v>
      </c>
      <c r="Y449">
        <v>172</v>
      </c>
      <c r="Z449">
        <v>89639.662790697694</v>
      </c>
      <c r="AA449">
        <v>10.4277456647399</v>
      </c>
      <c r="AB449">
        <v>16.622910686046499</v>
      </c>
      <c r="AC449">
        <v>16.53</v>
      </c>
      <c r="AD449">
        <v>172.96676575922601</v>
      </c>
      <c r="AE449">
        <v>0.245</v>
      </c>
      <c r="AF449">
        <v>0.108873984787005</v>
      </c>
      <c r="AG449">
        <v>0.175334235322088</v>
      </c>
      <c r="AH449">
        <v>0.28619894879618801</v>
      </c>
      <c r="AI449">
        <v>162.08331756781499</v>
      </c>
      <c r="AJ449">
        <v>10.1170085171303</v>
      </c>
      <c r="AK449">
        <v>1.40483238710541</v>
      </c>
      <c r="AL449">
        <v>5.4763929834555798</v>
      </c>
      <c r="AM449">
        <v>1.75</v>
      </c>
      <c r="AN449" s="129">
        <v>0.99403109238785503</v>
      </c>
      <c r="AO449">
        <v>50</v>
      </c>
      <c r="AP449">
        <v>8.9834515366430306E-2</v>
      </c>
      <c r="AQ449">
        <v>30.64</v>
      </c>
      <c r="AR449">
        <v>7.58320766724915</v>
      </c>
      <c r="AS449">
        <v>-36410.809999999801</v>
      </c>
      <c r="AT449">
        <v>0.34559723924679198</v>
      </c>
      <c r="AU449">
        <v>46216777.630000003</v>
      </c>
    </row>
    <row r="450" spans="1:47" ht="15" x14ac:dyDescent="0.25">
      <c r="A450" t="s">
        <v>1951</v>
      </c>
      <c r="B450" t="s">
        <v>491</v>
      </c>
      <c r="C450" t="s">
        <v>121</v>
      </c>
      <c r="D450" t="s">
        <v>945</v>
      </c>
      <c r="E450">
        <v>71.396000000000001</v>
      </c>
      <c r="F450" t="s">
        <v>1376</v>
      </c>
      <c r="G450" s="129">
        <v>-26946972</v>
      </c>
      <c r="H450">
        <v>0.25680919126005902</v>
      </c>
      <c r="I450">
        <v>-23052568</v>
      </c>
      <c r="J450">
        <v>1.0177121941382599E-2</v>
      </c>
      <c r="K450">
        <v>0.69955734634220801</v>
      </c>
      <c r="L450" s="130">
        <v>168760.1966</v>
      </c>
      <c r="M450" s="129">
        <v>40977</v>
      </c>
      <c r="N450">
        <v>182</v>
      </c>
      <c r="O450">
        <v>398.57284299999998</v>
      </c>
      <c r="P450">
        <v>538.93226200000004</v>
      </c>
      <c r="Q450">
        <v>90.284062000000006</v>
      </c>
      <c r="R450">
        <v>15956.4</v>
      </c>
      <c r="S450">
        <v>7089.3289109999996</v>
      </c>
      <c r="T450">
        <v>9892.8400672536409</v>
      </c>
      <c r="U450">
        <v>0.7156854738574</v>
      </c>
      <c r="V450">
        <v>0.17170899266800899</v>
      </c>
      <c r="W450">
        <v>0.183565461320433</v>
      </c>
      <c r="X450">
        <v>11434.6</v>
      </c>
      <c r="Y450">
        <v>468.24</v>
      </c>
      <c r="Z450">
        <v>73953.1658978302</v>
      </c>
      <c r="AA450">
        <v>9.595703125</v>
      </c>
      <c r="AB450">
        <v>15.1403744041517</v>
      </c>
      <c r="AC450">
        <v>79.5</v>
      </c>
      <c r="AD450">
        <v>89.173948566037694</v>
      </c>
      <c r="AE450">
        <v>0.3024</v>
      </c>
      <c r="AF450">
        <v>0.10025191245670299</v>
      </c>
      <c r="AG450">
        <v>0.18626288393061799</v>
      </c>
      <c r="AH450">
        <v>0.28943710200654998</v>
      </c>
      <c r="AI450">
        <v>136.567228316599</v>
      </c>
      <c r="AJ450">
        <v>10.6024338494273</v>
      </c>
      <c r="AK450">
        <v>1.6355709121332</v>
      </c>
      <c r="AL450">
        <v>3.7572461034735598</v>
      </c>
      <c r="AM450">
        <v>0.5</v>
      </c>
      <c r="AN450" s="129">
        <v>0.92805379300292201</v>
      </c>
      <c r="AO450">
        <v>11</v>
      </c>
      <c r="AP450">
        <v>1.48639378001372E-2</v>
      </c>
      <c r="AQ450">
        <v>372</v>
      </c>
      <c r="AR450">
        <v>3.9160684229925198</v>
      </c>
      <c r="AS450">
        <v>-460792.11</v>
      </c>
      <c r="AT450">
        <v>0.640192236854918</v>
      </c>
      <c r="AU450">
        <v>113120375.22</v>
      </c>
    </row>
    <row r="451" spans="1:47" ht="15" x14ac:dyDescent="0.25">
      <c r="A451" t="s">
        <v>1952</v>
      </c>
      <c r="B451" t="s">
        <v>461</v>
      </c>
      <c r="C451" t="s">
        <v>108</v>
      </c>
      <c r="D451" t="s">
        <v>949</v>
      </c>
      <c r="E451">
        <v>64.926000000000002</v>
      </c>
      <c r="F451" t="s">
        <v>1289</v>
      </c>
      <c r="G451" s="129">
        <v>106140</v>
      </c>
      <c r="H451">
        <v>0.22692429329174399</v>
      </c>
      <c r="I451">
        <v>331140</v>
      </c>
      <c r="J451">
        <v>0</v>
      </c>
      <c r="K451">
        <v>0.621103861549543</v>
      </c>
      <c r="L451" s="130">
        <v>239778.62549999999</v>
      </c>
      <c r="M451" s="129">
        <v>39801</v>
      </c>
      <c r="N451">
        <v>22</v>
      </c>
      <c r="O451">
        <v>93.808581000000004</v>
      </c>
      <c r="P451">
        <v>174.44927300000001</v>
      </c>
      <c r="Q451">
        <v>-4.2035099999999996</v>
      </c>
      <c r="R451">
        <v>20767.099999999999</v>
      </c>
      <c r="S451">
        <v>750.70787800000005</v>
      </c>
      <c r="T451">
        <v>981.82573613962597</v>
      </c>
      <c r="U451">
        <v>0.71136955752048203</v>
      </c>
      <c r="V451">
        <v>0.16881185040661001</v>
      </c>
      <c r="W451">
        <v>2.8831557033427099E-2</v>
      </c>
      <c r="X451">
        <v>15878.6</v>
      </c>
      <c r="Y451">
        <v>51.49</v>
      </c>
      <c r="Z451">
        <v>83522.612740337907</v>
      </c>
      <c r="AA451">
        <v>16.1016949152542</v>
      </c>
      <c r="AB451">
        <v>14.579683006409001</v>
      </c>
      <c r="AC451">
        <v>10.199999999999999</v>
      </c>
      <c r="AD451">
        <v>73.598811568627497</v>
      </c>
      <c r="AE451">
        <v>0.61250000000000004</v>
      </c>
      <c r="AF451">
        <v>0.12739528369285399</v>
      </c>
      <c r="AG451">
        <v>0.154824730550152</v>
      </c>
      <c r="AH451">
        <v>0.28830007440411198</v>
      </c>
      <c r="AI451">
        <v>189.866130590946</v>
      </c>
      <c r="AJ451">
        <v>10.5064854701334</v>
      </c>
      <c r="AK451">
        <v>1.93765627850197</v>
      </c>
      <c r="AL451">
        <v>6.0101962338810404</v>
      </c>
      <c r="AM451">
        <v>4.91</v>
      </c>
      <c r="AN451" s="129">
        <v>0.89332488649614605</v>
      </c>
      <c r="AO451">
        <v>4</v>
      </c>
      <c r="AP451">
        <v>0.342383107088989</v>
      </c>
      <c r="AQ451">
        <v>100.5</v>
      </c>
      <c r="AR451">
        <v>5.4102666813103397</v>
      </c>
      <c r="AS451">
        <v>-139889.9</v>
      </c>
      <c r="AT451">
        <v>0.45872259604376597</v>
      </c>
      <c r="AU451">
        <v>15590005.58</v>
      </c>
    </row>
    <row r="452" spans="1:47" ht="15" x14ac:dyDescent="0.25">
      <c r="A452" t="s">
        <v>1953</v>
      </c>
      <c r="B452" t="s">
        <v>596</v>
      </c>
      <c r="C452" t="s">
        <v>232</v>
      </c>
      <c r="D452" t="s">
        <v>945</v>
      </c>
      <c r="E452">
        <v>78.204999999999998</v>
      </c>
      <c r="F452" t="s">
        <v>1377</v>
      </c>
      <c r="G452" s="129">
        <v>-1888030</v>
      </c>
      <c r="H452">
        <v>0.29504046053687499</v>
      </c>
      <c r="I452">
        <v>-1867880</v>
      </c>
      <c r="J452">
        <v>1.35094369888686E-2</v>
      </c>
      <c r="K452">
        <v>0.63282644953754796</v>
      </c>
      <c r="L452" s="130">
        <v>279032.66619999998</v>
      </c>
      <c r="M452" s="129">
        <v>43449</v>
      </c>
      <c r="N452">
        <v>0</v>
      </c>
      <c r="O452">
        <v>37.544666999999997</v>
      </c>
      <c r="P452">
        <v>16.122858000000001</v>
      </c>
      <c r="Q452">
        <v>0.64534599999998898</v>
      </c>
      <c r="R452">
        <v>16570.599999999999</v>
      </c>
      <c r="S452">
        <v>619.59944900000005</v>
      </c>
      <c r="T452">
        <v>738.20543950291301</v>
      </c>
      <c r="U452">
        <v>0.59884180271438603</v>
      </c>
      <c r="V452">
        <v>0.14154489992130401</v>
      </c>
      <c r="W452">
        <v>2.38144337019899E-3</v>
      </c>
      <c r="X452">
        <v>13908.2</v>
      </c>
      <c r="Y452">
        <v>47.07</v>
      </c>
      <c r="Z452">
        <v>59932.854896962002</v>
      </c>
      <c r="AA452">
        <v>14.8448275862069</v>
      </c>
      <c r="AB452">
        <v>13.1633619927767</v>
      </c>
      <c r="AC452">
        <v>5</v>
      </c>
      <c r="AD452">
        <v>123.91988980000001</v>
      </c>
      <c r="AE452">
        <v>0.1837</v>
      </c>
      <c r="AF452">
        <v>0.122345862574283</v>
      </c>
      <c r="AG452">
        <v>0.19274545080962499</v>
      </c>
      <c r="AH452">
        <v>0.31630100216681101</v>
      </c>
      <c r="AI452">
        <v>212.09347460217001</v>
      </c>
      <c r="AJ452">
        <v>6.8757189927937103</v>
      </c>
      <c r="AK452">
        <v>1.61089039897118</v>
      </c>
      <c r="AL452">
        <v>3.78924459528357</v>
      </c>
      <c r="AM452">
        <v>0</v>
      </c>
      <c r="AN452" s="129">
        <v>1.43762906178619</v>
      </c>
      <c r="AO452">
        <v>122</v>
      </c>
      <c r="AP452">
        <v>5.92255125284738E-2</v>
      </c>
      <c r="AQ452">
        <v>3.52</v>
      </c>
      <c r="AR452">
        <v>4.2664684653118403</v>
      </c>
      <c r="AS452">
        <v>-33033.21</v>
      </c>
      <c r="AT452">
        <v>0.56222702605333597</v>
      </c>
      <c r="AU452">
        <v>10267122.470000001</v>
      </c>
    </row>
    <row r="453" spans="1:47" ht="15" x14ac:dyDescent="0.25">
      <c r="A453" t="s">
        <v>1954</v>
      </c>
      <c r="B453" t="s">
        <v>525</v>
      </c>
      <c r="C453" t="s">
        <v>211</v>
      </c>
      <c r="D453" t="s">
        <v>946</v>
      </c>
      <c r="E453">
        <v>80.875</v>
      </c>
      <c r="F453" t="s">
        <v>1378</v>
      </c>
      <c r="G453" s="129">
        <v>-5275119</v>
      </c>
      <c r="H453">
        <v>0.43782813671641502</v>
      </c>
      <c r="I453">
        <v>-4979524</v>
      </c>
      <c r="J453">
        <v>0</v>
      </c>
      <c r="K453">
        <v>0.54865368673103698</v>
      </c>
      <c r="L453" s="130">
        <v>289838.29200000002</v>
      </c>
      <c r="M453" s="129">
        <v>43108</v>
      </c>
      <c r="N453">
        <v>33</v>
      </c>
      <c r="O453">
        <v>8.2981020000000001</v>
      </c>
      <c r="P453">
        <v>5</v>
      </c>
      <c r="Q453">
        <v>49.074769000000003</v>
      </c>
      <c r="R453">
        <v>18567.900000000001</v>
      </c>
      <c r="S453">
        <v>452.67472900000001</v>
      </c>
      <c r="T453">
        <v>620.70340573557905</v>
      </c>
      <c r="U453">
        <v>0.995316725533402</v>
      </c>
      <c r="V453">
        <v>0.13895017541392299</v>
      </c>
      <c r="W453">
        <v>0</v>
      </c>
      <c r="X453">
        <v>13541.4</v>
      </c>
      <c r="Y453">
        <v>35.15</v>
      </c>
      <c r="Z453">
        <v>57363.8742532006</v>
      </c>
      <c r="AA453">
        <v>10.5</v>
      </c>
      <c r="AB453">
        <v>12.878370668563299</v>
      </c>
      <c r="AC453">
        <v>9.4</v>
      </c>
      <c r="AD453">
        <v>48.156886063829802</v>
      </c>
      <c r="AE453">
        <v>0.1991</v>
      </c>
      <c r="AF453">
        <v>0.12425647216654299</v>
      </c>
      <c r="AG453">
        <v>0.15291002162543499</v>
      </c>
      <c r="AH453">
        <v>0.27861358474072201</v>
      </c>
      <c r="AI453">
        <v>200.806438214049</v>
      </c>
      <c r="AJ453">
        <v>11.6769939493949</v>
      </c>
      <c r="AK453">
        <v>1.7133577557755799</v>
      </c>
      <c r="AL453">
        <v>4.1550414741474198</v>
      </c>
      <c r="AM453">
        <v>0.5</v>
      </c>
      <c r="AN453" s="129">
        <v>1.39967793460215</v>
      </c>
      <c r="AO453">
        <v>98</v>
      </c>
      <c r="AP453">
        <v>8.5106382978723406E-3</v>
      </c>
      <c r="AQ453">
        <v>2.2999999999999998</v>
      </c>
      <c r="AR453">
        <v>4.7752815026442201</v>
      </c>
      <c r="AS453">
        <v>-148351.93</v>
      </c>
      <c r="AT453">
        <v>0.66993161244287402</v>
      </c>
      <c r="AU453">
        <v>8405205.1500000004</v>
      </c>
    </row>
    <row r="454" spans="1:47" ht="15" x14ac:dyDescent="0.25">
      <c r="A454" t="s">
        <v>1955</v>
      </c>
      <c r="B454" t="s">
        <v>452</v>
      </c>
      <c r="C454" t="s">
        <v>154</v>
      </c>
      <c r="D454" t="s">
        <v>949</v>
      </c>
      <c r="E454">
        <v>87.042000000000002</v>
      </c>
      <c r="F454" t="s">
        <v>975</v>
      </c>
      <c r="G454" s="129">
        <v>-129820</v>
      </c>
      <c r="H454">
        <v>0.36084871635244198</v>
      </c>
      <c r="I454">
        <v>-448790</v>
      </c>
      <c r="J454">
        <v>1.01864053963643E-2</v>
      </c>
      <c r="K454">
        <v>0.62511926277829899</v>
      </c>
      <c r="L454" s="130">
        <v>160095.63930000001</v>
      </c>
      <c r="M454" s="129">
        <v>38827</v>
      </c>
      <c r="N454">
        <v>96</v>
      </c>
      <c r="O454">
        <v>23.343518</v>
      </c>
      <c r="P454">
        <v>28.32</v>
      </c>
      <c r="Q454">
        <v>15.716253</v>
      </c>
      <c r="R454">
        <v>14219.7</v>
      </c>
      <c r="S454">
        <v>1199.6122439999999</v>
      </c>
      <c r="T454">
        <v>1641.3568835656799</v>
      </c>
      <c r="U454">
        <v>0.99993484477972705</v>
      </c>
      <c r="V454">
        <v>0.14495465169660299</v>
      </c>
      <c r="W454">
        <v>0</v>
      </c>
      <c r="X454">
        <v>10392.700000000001</v>
      </c>
      <c r="Y454">
        <v>71.88</v>
      </c>
      <c r="Z454">
        <v>75185.587089593799</v>
      </c>
      <c r="AA454">
        <v>16.462499999999999</v>
      </c>
      <c r="AB454">
        <v>16.689096327211999</v>
      </c>
      <c r="AC454">
        <v>8</v>
      </c>
      <c r="AD454">
        <v>149.95153049999999</v>
      </c>
      <c r="AE454">
        <v>0.1837</v>
      </c>
      <c r="AF454">
        <v>0.11229638691926799</v>
      </c>
      <c r="AG454">
        <v>0.184762881421172</v>
      </c>
      <c r="AH454">
        <v>0.29941012104027098</v>
      </c>
      <c r="AI454">
        <v>164.378115500462</v>
      </c>
      <c r="AJ454">
        <v>11.682774329327</v>
      </c>
      <c r="AK454">
        <v>2.6178267660631902</v>
      </c>
      <c r="AL454">
        <v>4.6408978142907902</v>
      </c>
      <c r="AM454">
        <v>2</v>
      </c>
      <c r="AN454" s="129">
        <v>1.45039657093219</v>
      </c>
      <c r="AO454">
        <v>153</v>
      </c>
      <c r="AP454">
        <v>1.94174757281553E-2</v>
      </c>
      <c r="AQ454">
        <v>3.35</v>
      </c>
      <c r="AR454">
        <v>3.7485691588360801</v>
      </c>
      <c r="AS454">
        <v>-105856.91</v>
      </c>
      <c r="AT454">
        <v>0.65288689326774796</v>
      </c>
      <c r="AU454">
        <v>17058095.050000001</v>
      </c>
    </row>
    <row r="455" spans="1:47" ht="15" x14ac:dyDescent="0.25">
      <c r="A455" t="s">
        <v>1956</v>
      </c>
      <c r="B455" t="s">
        <v>420</v>
      </c>
      <c r="C455" t="s">
        <v>359</v>
      </c>
      <c r="D455" t="s">
        <v>946</v>
      </c>
      <c r="E455">
        <v>78.05</v>
      </c>
      <c r="F455" t="s">
        <v>1379</v>
      </c>
      <c r="G455" s="129">
        <v>613243</v>
      </c>
      <c r="H455">
        <v>0.34897069186188601</v>
      </c>
      <c r="I455">
        <v>612823</v>
      </c>
      <c r="J455">
        <v>0</v>
      </c>
      <c r="K455">
        <v>0.645819929458887</v>
      </c>
      <c r="L455" s="130">
        <v>146249.20259999999</v>
      </c>
      <c r="M455" s="129">
        <v>34614.5</v>
      </c>
      <c r="N455">
        <v>31</v>
      </c>
      <c r="O455">
        <v>22.679641</v>
      </c>
      <c r="P455">
        <v>33.870173000000001</v>
      </c>
      <c r="Q455">
        <v>-65.906486000000001</v>
      </c>
      <c r="R455">
        <v>18973</v>
      </c>
      <c r="S455">
        <v>679.36287700000003</v>
      </c>
      <c r="T455">
        <v>906.860537552707</v>
      </c>
      <c r="U455">
        <v>0.99595498798501503</v>
      </c>
      <c r="V455">
        <v>0.17585274828021</v>
      </c>
      <c r="W455">
        <v>0</v>
      </c>
      <c r="X455">
        <v>14213.3</v>
      </c>
      <c r="Y455">
        <v>50.73</v>
      </c>
      <c r="Z455">
        <v>63077.749655036503</v>
      </c>
      <c r="AA455">
        <v>16.326923076923102</v>
      </c>
      <c r="AB455">
        <v>13.391738162822801</v>
      </c>
      <c r="AC455">
        <v>9</v>
      </c>
      <c r="AD455">
        <v>75.484764111111105</v>
      </c>
      <c r="AE455">
        <v>0.4249</v>
      </c>
      <c r="AF455">
        <v>0.130180553741509</v>
      </c>
      <c r="AG455">
        <v>0.15414146671498999</v>
      </c>
      <c r="AH455">
        <v>0.28897692954160498</v>
      </c>
      <c r="AI455">
        <v>417.19971696363399</v>
      </c>
      <c r="AJ455">
        <v>5.9388336097096301</v>
      </c>
      <c r="AK455">
        <v>1.3777530254383801</v>
      </c>
      <c r="AL455">
        <v>1.52620509473239</v>
      </c>
      <c r="AM455">
        <v>3.1</v>
      </c>
      <c r="AN455" s="129">
        <v>1.57753227914165</v>
      </c>
      <c r="AO455">
        <v>99</v>
      </c>
      <c r="AP455">
        <v>8.3333333333333297E-3</v>
      </c>
      <c r="AQ455">
        <v>4.7300000000000004</v>
      </c>
      <c r="AR455">
        <v>2.77903239255054</v>
      </c>
      <c r="AS455">
        <v>200495.28</v>
      </c>
      <c r="AT455">
        <v>0.80855986417926595</v>
      </c>
      <c r="AU455">
        <v>12889525.58</v>
      </c>
    </row>
    <row r="456" spans="1:47" ht="15" x14ac:dyDescent="0.25">
      <c r="A456" t="s">
        <v>1957</v>
      </c>
      <c r="B456" t="s">
        <v>385</v>
      </c>
      <c r="C456" t="s">
        <v>266</v>
      </c>
      <c r="D456" t="s">
        <v>949</v>
      </c>
      <c r="E456">
        <v>89.54</v>
      </c>
      <c r="F456" t="s">
        <v>1111</v>
      </c>
      <c r="G456" s="129">
        <v>-4672002</v>
      </c>
      <c r="H456">
        <v>0.247721070398085</v>
      </c>
      <c r="I456">
        <v>-4672002</v>
      </c>
      <c r="J456">
        <v>0</v>
      </c>
      <c r="K456">
        <v>0.815331972989908</v>
      </c>
      <c r="L456" s="130">
        <v>175287.14490000001</v>
      </c>
      <c r="M456" s="129">
        <v>40282</v>
      </c>
      <c r="N456">
        <v>46</v>
      </c>
      <c r="O456">
        <v>45.168349999999997</v>
      </c>
      <c r="P456">
        <v>14.084542000000001</v>
      </c>
      <c r="Q456">
        <v>-42.327669999999998</v>
      </c>
      <c r="R456">
        <v>17865.2</v>
      </c>
      <c r="S456">
        <v>758.91007000000002</v>
      </c>
      <c r="T456">
        <v>921.80019395226202</v>
      </c>
      <c r="U456">
        <v>0.48765963139743301</v>
      </c>
      <c r="V456">
        <v>0.154199378326868</v>
      </c>
      <c r="W456">
        <v>2.6353583633433701E-3</v>
      </c>
      <c r="X456">
        <v>14708.3</v>
      </c>
      <c r="Y456">
        <v>72.88</v>
      </c>
      <c r="Z456">
        <v>53656.5998902305</v>
      </c>
      <c r="AA456">
        <v>11.775</v>
      </c>
      <c r="AB456">
        <v>10.413145856202</v>
      </c>
      <c r="AC456">
        <v>11.13</v>
      </c>
      <c r="AD456">
        <v>68.185990116801406</v>
      </c>
      <c r="AE456">
        <v>0.4173</v>
      </c>
      <c r="AF456">
        <v>0.10888890406473301</v>
      </c>
      <c r="AG456">
        <v>0.20480727454903699</v>
      </c>
      <c r="AH456">
        <v>0.31836986866991901</v>
      </c>
      <c r="AI456">
        <v>257.632633600448</v>
      </c>
      <c r="AJ456">
        <v>7.9880787131751196</v>
      </c>
      <c r="AK456">
        <v>1.4084116714402599</v>
      </c>
      <c r="AL456">
        <v>3.0825319148936199</v>
      </c>
      <c r="AM456">
        <v>4</v>
      </c>
      <c r="AN456" s="129">
        <v>0.74872438213626102</v>
      </c>
      <c r="AO456">
        <v>9</v>
      </c>
      <c r="AP456">
        <v>6.43776824034335E-2</v>
      </c>
      <c r="AQ456">
        <v>22.44</v>
      </c>
      <c r="AR456">
        <v>4.3362512856170197</v>
      </c>
      <c r="AS456">
        <v>-37736.04</v>
      </c>
      <c r="AT456">
        <v>0.68519317446927497</v>
      </c>
      <c r="AU456">
        <v>13558096.08</v>
      </c>
    </row>
    <row r="457" spans="1:47" ht="15" x14ac:dyDescent="0.25">
      <c r="A457" t="s">
        <v>1958</v>
      </c>
      <c r="B457" t="s">
        <v>597</v>
      </c>
      <c r="C457" t="s">
        <v>232</v>
      </c>
      <c r="D457" t="s">
        <v>946</v>
      </c>
      <c r="E457">
        <v>87.242000000000004</v>
      </c>
      <c r="F457" t="s">
        <v>1380</v>
      </c>
      <c r="G457" s="129">
        <v>-1981402</v>
      </c>
      <c r="H457">
        <v>0.298839613549859</v>
      </c>
      <c r="I457">
        <v>-1981403</v>
      </c>
      <c r="J457">
        <v>0</v>
      </c>
      <c r="K457">
        <v>0.69021746349690904</v>
      </c>
      <c r="L457" s="130">
        <v>225460.06280000001</v>
      </c>
      <c r="M457" s="129">
        <v>41698.5</v>
      </c>
      <c r="N457">
        <v>101</v>
      </c>
      <c r="O457">
        <v>101.484422</v>
      </c>
      <c r="P457">
        <v>27.24</v>
      </c>
      <c r="Q457">
        <v>196.235353</v>
      </c>
      <c r="R457">
        <v>18750.099999999999</v>
      </c>
      <c r="S457">
        <v>1796.229902</v>
      </c>
      <c r="T457">
        <v>2299.7244625615199</v>
      </c>
      <c r="U457">
        <v>0.99208334468535098</v>
      </c>
      <c r="V457">
        <v>0.100404945825248</v>
      </c>
      <c r="W457">
        <v>7.0655688260555403E-3</v>
      </c>
      <c r="X457">
        <v>14645</v>
      </c>
      <c r="Y457">
        <v>104.71</v>
      </c>
      <c r="Z457">
        <v>68540.209435583994</v>
      </c>
      <c r="AA457">
        <v>15.5846153846154</v>
      </c>
      <c r="AB457">
        <v>17.1543300735364</v>
      </c>
      <c r="AC457">
        <v>13.08</v>
      </c>
      <c r="AD457">
        <v>137.326445107034</v>
      </c>
      <c r="AE457">
        <v>0.31390000000000001</v>
      </c>
      <c r="AF457">
        <v>0.102525579482257</v>
      </c>
      <c r="AG457">
        <v>0.20781105628502</v>
      </c>
      <c r="AH457">
        <v>0.31470585147888802</v>
      </c>
      <c r="AI457">
        <v>152.54172068670999</v>
      </c>
      <c r="AJ457">
        <v>39.308637189781003</v>
      </c>
      <c r="AK457">
        <v>2.2975717883211701</v>
      </c>
      <c r="AL457">
        <v>3.6534102189781001</v>
      </c>
      <c r="AM457">
        <v>2.5</v>
      </c>
      <c r="AN457" s="129">
        <v>1.6989981638629601</v>
      </c>
      <c r="AO457">
        <v>121</v>
      </c>
      <c r="AP457">
        <v>4.58181818181818E-2</v>
      </c>
      <c r="AQ457">
        <v>10.96</v>
      </c>
      <c r="AR457">
        <v>5.0877922875889698</v>
      </c>
      <c r="AS457">
        <v>-9881.0299999998006</v>
      </c>
      <c r="AT457">
        <v>0.68307267025752705</v>
      </c>
      <c r="AU457">
        <v>33679498.810000002</v>
      </c>
    </row>
    <row r="458" spans="1:47" ht="15" x14ac:dyDescent="0.25">
      <c r="A458" t="s">
        <v>1959</v>
      </c>
      <c r="B458" t="s">
        <v>453</v>
      </c>
      <c r="C458" t="s">
        <v>154</v>
      </c>
      <c r="D458" t="s">
        <v>947</v>
      </c>
      <c r="E458">
        <v>83.628</v>
      </c>
      <c r="F458" t="s">
        <v>1381</v>
      </c>
      <c r="G458" s="129">
        <v>-3129251</v>
      </c>
      <c r="H458">
        <v>0.24848275374047299</v>
      </c>
      <c r="I458">
        <v>-2494319</v>
      </c>
      <c r="J458">
        <v>0</v>
      </c>
      <c r="K458">
        <v>0.82091049746484801</v>
      </c>
      <c r="L458" s="130">
        <v>257778.603</v>
      </c>
      <c r="M458" s="129">
        <v>39667</v>
      </c>
      <c r="N458">
        <v>319</v>
      </c>
      <c r="O458">
        <v>84.905360000000002</v>
      </c>
      <c r="P458">
        <v>79.938713000000007</v>
      </c>
      <c r="Q458">
        <v>-58.224100999999997</v>
      </c>
      <c r="R458">
        <v>16139.8</v>
      </c>
      <c r="S458">
        <v>1515.0687820000001</v>
      </c>
      <c r="T458">
        <v>1864.8380714823199</v>
      </c>
      <c r="U458">
        <v>0.61809627795499</v>
      </c>
      <c r="V458">
        <v>0.14600075364763199</v>
      </c>
      <c r="W458">
        <v>1.3200720810575099E-3</v>
      </c>
      <c r="X458">
        <v>13112.6</v>
      </c>
      <c r="Y458">
        <v>105</v>
      </c>
      <c r="Z458">
        <v>67120.295238095205</v>
      </c>
      <c r="AA458">
        <v>15.6698113207547</v>
      </c>
      <c r="AB458">
        <v>14.429226495238099</v>
      </c>
      <c r="AC458">
        <v>11.25</v>
      </c>
      <c r="AD458">
        <v>134.67278062222201</v>
      </c>
      <c r="AE458">
        <v>0.4249</v>
      </c>
      <c r="AF458">
        <v>0.10662018237639</v>
      </c>
      <c r="AG458">
        <v>0.217360466051503</v>
      </c>
      <c r="AH458">
        <v>0.32736675527963199</v>
      </c>
      <c r="AI458">
        <v>217.47857517402099</v>
      </c>
      <c r="AJ458">
        <v>9.6355160776339606</v>
      </c>
      <c r="AK458">
        <v>1.4267778873731001</v>
      </c>
      <c r="AL458">
        <v>3.3836686140912602</v>
      </c>
      <c r="AM458">
        <v>1.8</v>
      </c>
      <c r="AN458" s="129">
        <v>1.6376996511081801</v>
      </c>
      <c r="AO458">
        <v>376</v>
      </c>
      <c r="AP458">
        <v>4.2238648363252399E-3</v>
      </c>
      <c r="AQ458">
        <v>2.5</v>
      </c>
      <c r="AR458">
        <v>4.0620915915659204</v>
      </c>
      <c r="AS458">
        <v>-72546.919999999896</v>
      </c>
      <c r="AT458">
        <v>0.55301853029079895</v>
      </c>
      <c r="AU458">
        <v>24452906.27</v>
      </c>
    </row>
    <row r="459" spans="1:47" ht="15" x14ac:dyDescent="0.25">
      <c r="A459" t="s">
        <v>1960</v>
      </c>
      <c r="B459" t="s">
        <v>526</v>
      </c>
      <c r="C459" t="s">
        <v>178</v>
      </c>
      <c r="D459" t="s">
        <v>947</v>
      </c>
      <c r="E459">
        <v>81.338999999999999</v>
      </c>
      <c r="F459" t="s">
        <v>1382</v>
      </c>
      <c r="G459" s="129">
        <v>-1309861</v>
      </c>
      <c r="H459">
        <v>0.49409382294033799</v>
      </c>
      <c r="I459">
        <v>-1222034</v>
      </c>
      <c r="J459">
        <v>0</v>
      </c>
      <c r="K459">
        <v>0.55786554300959801</v>
      </c>
      <c r="L459" s="130">
        <v>193757.28839999999</v>
      </c>
      <c r="M459" s="129">
        <v>41465.5</v>
      </c>
      <c r="N459">
        <v>80</v>
      </c>
      <c r="O459">
        <v>35.462074000000001</v>
      </c>
      <c r="P459">
        <v>10.25</v>
      </c>
      <c r="Q459">
        <v>-39.656255999999999</v>
      </c>
      <c r="R459">
        <v>13683.4</v>
      </c>
      <c r="S459">
        <v>881.56846099999996</v>
      </c>
      <c r="T459">
        <v>1102.48646352419</v>
      </c>
      <c r="U459">
        <v>0.45470791065425797</v>
      </c>
      <c r="V459">
        <v>0.169582432464085</v>
      </c>
      <c r="W459">
        <v>2.95154388468986E-3</v>
      </c>
      <c r="X459">
        <v>10941.5</v>
      </c>
      <c r="Y459">
        <v>58.64</v>
      </c>
      <c r="Z459">
        <v>61451.076227830803</v>
      </c>
      <c r="AA459">
        <v>15.4657534246575</v>
      </c>
      <c r="AB459">
        <v>15.0335685709413</v>
      </c>
      <c r="AC459">
        <v>5.4</v>
      </c>
      <c r="AD459">
        <v>163.253418703704</v>
      </c>
      <c r="AE459">
        <v>0.379</v>
      </c>
      <c r="AF459">
        <v>0.116977108601036</v>
      </c>
      <c r="AG459">
        <v>0.170104748947392</v>
      </c>
      <c r="AH459">
        <v>0.291193315754736</v>
      </c>
      <c r="AI459">
        <v>189.85933300079799</v>
      </c>
      <c r="AJ459">
        <v>7.6644280473669699</v>
      </c>
      <c r="AK459">
        <v>1.5983250684096699</v>
      </c>
      <c r="AL459">
        <v>3.7034152257817801</v>
      </c>
      <c r="AM459">
        <v>0</v>
      </c>
      <c r="AN459" s="129">
        <v>1.8852699122554599</v>
      </c>
      <c r="AO459">
        <v>143</v>
      </c>
      <c r="AP459">
        <v>3.03030303030303E-2</v>
      </c>
      <c r="AQ459">
        <v>4.8099999999999996</v>
      </c>
      <c r="AR459">
        <v>5.9071458165285602</v>
      </c>
      <c r="AS459">
        <v>-82424.179999999906</v>
      </c>
      <c r="AT459">
        <v>0.53813177420375102</v>
      </c>
      <c r="AU459">
        <v>12062837.779999999</v>
      </c>
    </row>
    <row r="460" spans="1:47" ht="15" x14ac:dyDescent="0.25">
      <c r="A460" t="s">
        <v>1961</v>
      </c>
      <c r="B460" t="s">
        <v>552</v>
      </c>
      <c r="C460" t="s">
        <v>268</v>
      </c>
      <c r="D460" t="s">
        <v>946</v>
      </c>
      <c r="E460">
        <v>90.537000000000006</v>
      </c>
      <c r="F460" t="s">
        <v>1383</v>
      </c>
      <c r="G460" s="129">
        <v>-3432153</v>
      </c>
      <c r="H460">
        <v>0.36915794791791501</v>
      </c>
      <c r="I460">
        <v>-3724627</v>
      </c>
      <c r="J460">
        <v>1.52978002976527E-3</v>
      </c>
      <c r="K460">
        <v>0.82661184363394002</v>
      </c>
      <c r="L460" s="130">
        <v>307815.93599999999</v>
      </c>
      <c r="M460" s="129">
        <v>51817</v>
      </c>
      <c r="N460">
        <v>87</v>
      </c>
      <c r="O460">
        <v>132.64466899999999</v>
      </c>
      <c r="P460">
        <v>749.66939200000002</v>
      </c>
      <c r="Q460">
        <v>-145.22041400000001</v>
      </c>
      <c r="R460">
        <v>15635.2</v>
      </c>
      <c r="S460">
        <v>4001.8358050000002</v>
      </c>
      <c r="T460">
        <v>4715.6643460127098</v>
      </c>
      <c r="U460">
        <v>0.31070860739625</v>
      </c>
      <c r="V460">
        <v>0.12591191681838601</v>
      </c>
      <c r="W460">
        <v>4.3767523340453501E-2</v>
      </c>
      <c r="X460">
        <v>13268.5</v>
      </c>
      <c r="Y460">
        <v>240.77</v>
      </c>
      <c r="Z460">
        <v>77828.105661004302</v>
      </c>
      <c r="AA460">
        <v>15.5521235521236</v>
      </c>
      <c r="AB460">
        <v>16.6209901773477</v>
      </c>
      <c r="AC460">
        <v>29.25</v>
      </c>
      <c r="AD460">
        <v>136.81489931623901</v>
      </c>
      <c r="AE460">
        <v>0.4708</v>
      </c>
      <c r="AF460">
        <v>0.109034474251925</v>
      </c>
      <c r="AG460">
        <v>0.192072857621813</v>
      </c>
      <c r="AH460">
        <v>0.30386966464033499</v>
      </c>
      <c r="AI460">
        <v>119.263014090604</v>
      </c>
      <c r="AJ460">
        <v>11.941810292265799</v>
      </c>
      <c r="AK460">
        <v>1.7177104621902399</v>
      </c>
      <c r="AL460">
        <v>6.7906351318223797</v>
      </c>
      <c r="AM460">
        <v>2.5</v>
      </c>
      <c r="AN460" s="129">
        <v>1.1173868078426801</v>
      </c>
      <c r="AO460">
        <v>64</v>
      </c>
      <c r="AP460">
        <v>0.15949554896142401</v>
      </c>
      <c r="AQ460">
        <v>38.159999999999997</v>
      </c>
      <c r="AR460">
        <v>5.6457793475402998</v>
      </c>
      <c r="AS460">
        <v>-697743.15</v>
      </c>
      <c r="AT460">
        <v>0.427546832402391</v>
      </c>
      <c r="AU460">
        <v>62569592.329999998</v>
      </c>
    </row>
    <row r="461" spans="1:47" ht="15" x14ac:dyDescent="0.25">
      <c r="A461" t="s">
        <v>1962</v>
      </c>
      <c r="B461" t="s">
        <v>568</v>
      </c>
      <c r="C461" t="s">
        <v>114</v>
      </c>
      <c r="D461" t="s">
        <v>946</v>
      </c>
      <c r="E461">
        <v>84.682000000000002</v>
      </c>
      <c r="F461" t="s">
        <v>1384</v>
      </c>
      <c r="G461" s="129">
        <v>-1931668</v>
      </c>
      <c r="H461">
        <v>0.27116370500389902</v>
      </c>
      <c r="I461">
        <v>-1825852</v>
      </c>
      <c r="J461">
        <v>0</v>
      </c>
      <c r="K461">
        <v>0.69532484927379301</v>
      </c>
      <c r="L461" s="130">
        <v>183963.5955</v>
      </c>
      <c r="M461" s="129">
        <v>41482</v>
      </c>
      <c r="N461">
        <v>26</v>
      </c>
      <c r="O461">
        <v>9.7752400000000002</v>
      </c>
      <c r="P461">
        <v>23.307690000000001</v>
      </c>
      <c r="Q461">
        <v>17.555443</v>
      </c>
      <c r="R461">
        <v>19316.400000000001</v>
      </c>
      <c r="S461">
        <v>530.36226599999998</v>
      </c>
      <c r="T461">
        <v>724.40421167853003</v>
      </c>
      <c r="U461">
        <v>1</v>
      </c>
      <c r="V461">
        <v>0.19672250966662899</v>
      </c>
      <c r="W461">
        <v>0</v>
      </c>
      <c r="X461">
        <v>14142.2</v>
      </c>
      <c r="Y461">
        <v>47.43</v>
      </c>
      <c r="Z461">
        <v>59106.143369175603</v>
      </c>
      <c r="AA461">
        <v>13.734375</v>
      </c>
      <c r="AB461">
        <v>11.182000126502199</v>
      </c>
      <c r="AC461">
        <v>7</v>
      </c>
      <c r="AD461">
        <v>75.766037999999995</v>
      </c>
      <c r="AE461">
        <v>0.39429999999999998</v>
      </c>
      <c r="AF461">
        <v>0.12687256017751</v>
      </c>
      <c r="AG461">
        <v>0.155439801541643</v>
      </c>
      <c r="AH461">
        <v>0.28817993251318602</v>
      </c>
      <c r="AI461">
        <v>238.469076908273</v>
      </c>
      <c r="AJ461">
        <v>9.2952502075509003</v>
      </c>
      <c r="AK461">
        <v>1.3178144297292</v>
      </c>
      <c r="AL461">
        <v>2.8881892864202401</v>
      </c>
      <c r="AM461">
        <v>2.5</v>
      </c>
      <c r="AN461" s="129">
        <v>1.0385974298534</v>
      </c>
      <c r="AO461">
        <v>62</v>
      </c>
      <c r="AP461">
        <v>3.9301310043668103E-2</v>
      </c>
      <c r="AQ461">
        <v>3.5</v>
      </c>
      <c r="AR461">
        <v>4.1889797699503202</v>
      </c>
      <c r="AS461">
        <v>-80155.63</v>
      </c>
      <c r="AT461">
        <v>0.65195479465392803</v>
      </c>
      <c r="AU461">
        <v>10244669.92</v>
      </c>
    </row>
    <row r="462" spans="1:47" ht="15" x14ac:dyDescent="0.25">
      <c r="A462" t="s">
        <v>1963</v>
      </c>
      <c r="B462" t="s">
        <v>556</v>
      </c>
      <c r="C462" t="s">
        <v>205</v>
      </c>
      <c r="D462" t="s">
        <v>947</v>
      </c>
      <c r="E462">
        <v>77.167000000000002</v>
      </c>
      <c r="F462" t="s">
        <v>1385</v>
      </c>
      <c r="G462" s="129">
        <v>-17208080</v>
      </c>
      <c r="H462">
        <v>0.29503659543757599</v>
      </c>
      <c r="I462">
        <v>-17208080</v>
      </c>
      <c r="J462">
        <v>3.7198974090672701E-2</v>
      </c>
      <c r="K462">
        <v>0.82243503659954698</v>
      </c>
      <c r="L462" s="130">
        <v>311458.16830000002</v>
      </c>
      <c r="M462" s="129">
        <v>36900</v>
      </c>
      <c r="N462">
        <v>28</v>
      </c>
      <c r="O462">
        <v>26.087368000000001</v>
      </c>
      <c r="P462">
        <v>21</v>
      </c>
      <c r="Q462">
        <v>-138.54632899999999</v>
      </c>
      <c r="R462">
        <v>28285.7</v>
      </c>
      <c r="S462">
        <v>1284.8433889999999</v>
      </c>
      <c r="T462">
        <v>1875.12389685892</v>
      </c>
      <c r="U462">
        <v>0.99471534892257596</v>
      </c>
      <c r="V462">
        <v>0.20753672181598501</v>
      </c>
      <c r="W462">
        <v>0</v>
      </c>
      <c r="X462">
        <v>19381.5</v>
      </c>
      <c r="Y462">
        <v>112</v>
      </c>
      <c r="Z462">
        <v>72837.160714285696</v>
      </c>
      <c r="AA462">
        <v>15.7589285714286</v>
      </c>
      <c r="AB462">
        <v>11.4718159732143</v>
      </c>
      <c r="AC462">
        <v>12.2</v>
      </c>
      <c r="AD462">
        <v>105.315031885246</v>
      </c>
      <c r="AE462">
        <v>0.37130000000000002</v>
      </c>
      <c r="AF462">
        <v>0.10318723816335799</v>
      </c>
      <c r="AG462">
        <v>0.14514029767327499</v>
      </c>
      <c r="AH462">
        <v>0.25118342964066798</v>
      </c>
      <c r="AI462">
        <v>262.926986193179</v>
      </c>
      <c r="AJ462">
        <v>56.854482061452799</v>
      </c>
      <c r="AK462">
        <v>1.6477958972233699</v>
      </c>
      <c r="AL462">
        <v>6.4317820732934701</v>
      </c>
      <c r="AM462">
        <v>0</v>
      </c>
      <c r="AN462" s="129">
        <v>0.99180881493512996</v>
      </c>
      <c r="AO462">
        <v>137</v>
      </c>
      <c r="AP462">
        <v>0</v>
      </c>
      <c r="AQ462">
        <v>5.19</v>
      </c>
      <c r="AR462">
        <v>4.3512933829710603</v>
      </c>
      <c r="AS462">
        <v>-354777.22</v>
      </c>
      <c r="AT462">
        <v>0.53783035636398302</v>
      </c>
      <c r="AU462">
        <v>36342671.729999997</v>
      </c>
    </row>
    <row r="463" spans="1:47" ht="15" x14ac:dyDescent="0.25">
      <c r="A463" t="s">
        <v>1964</v>
      </c>
      <c r="B463" t="s">
        <v>278</v>
      </c>
      <c r="C463" t="s">
        <v>108</v>
      </c>
      <c r="D463" t="s">
        <v>948</v>
      </c>
      <c r="E463">
        <v>110.19499999999999</v>
      </c>
      <c r="F463" t="s">
        <v>1386</v>
      </c>
      <c r="G463" s="129">
        <v>458557</v>
      </c>
      <c r="H463">
        <v>0.24768995241217001</v>
      </c>
      <c r="I463">
        <v>556915</v>
      </c>
      <c r="J463">
        <v>0</v>
      </c>
      <c r="K463">
        <v>0.72946940090218804</v>
      </c>
      <c r="L463" s="130">
        <v>430875.19660000002</v>
      </c>
      <c r="M463" s="129">
        <v>59056</v>
      </c>
      <c r="N463">
        <v>23</v>
      </c>
      <c r="O463">
        <v>14.575780999999999</v>
      </c>
      <c r="P463">
        <v>389.00142799999998</v>
      </c>
      <c r="Q463">
        <v>-4.26105</v>
      </c>
      <c r="R463">
        <v>19911.099999999999</v>
      </c>
      <c r="S463">
        <v>2596.105638</v>
      </c>
      <c r="T463">
        <v>3124.8436114515498</v>
      </c>
      <c r="U463">
        <v>0.13271288308029899</v>
      </c>
      <c r="V463">
        <v>0.130323096659752</v>
      </c>
      <c r="W463">
        <v>3.2070894874733101E-2</v>
      </c>
      <c r="X463">
        <v>16542.099999999999</v>
      </c>
      <c r="Y463">
        <v>179.51</v>
      </c>
      <c r="Z463">
        <v>96121.943067238593</v>
      </c>
      <c r="AA463">
        <v>18.602094240837701</v>
      </c>
      <c r="AB463">
        <v>14.462178363322399</v>
      </c>
      <c r="AC463">
        <v>23.69</v>
      </c>
      <c r="AD463">
        <v>109.586561333896</v>
      </c>
      <c r="AE463">
        <v>0.27179999999999999</v>
      </c>
      <c r="AF463">
        <v>0.11842555501678299</v>
      </c>
      <c r="AG463">
        <v>0.10950625970812899</v>
      </c>
      <c r="AH463">
        <v>0.231830644727329</v>
      </c>
      <c r="AI463">
        <v>199.83894045223701</v>
      </c>
      <c r="AJ463">
        <v>12.9777285405057</v>
      </c>
      <c r="AK463">
        <v>1.8425372829378399</v>
      </c>
      <c r="AL463">
        <v>4.9952396381670896</v>
      </c>
      <c r="AM463">
        <v>1.25</v>
      </c>
      <c r="AN463" s="129">
        <v>0.70713135694261797</v>
      </c>
      <c r="AO463">
        <v>5</v>
      </c>
      <c r="AP463">
        <v>0.14236410698878299</v>
      </c>
      <c r="AQ463">
        <v>212.6</v>
      </c>
      <c r="AR463">
        <v>8.5229494214157704</v>
      </c>
      <c r="AS463">
        <v>-28357.4399999999</v>
      </c>
      <c r="AT463">
        <v>0.15756078583904101</v>
      </c>
      <c r="AU463">
        <v>51691392.579999998</v>
      </c>
    </row>
    <row r="464" spans="1:47" ht="15" x14ac:dyDescent="0.25">
      <c r="A464" t="s">
        <v>1965</v>
      </c>
      <c r="B464" t="s">
        <v>510</v>
      </c>
      <c r="C464" t="s">
        <v>133</v>
      </c>
      <c r="D464" t="s">
        <v>945</v>
      </c>
      <c r="E464">
        <v>75.281999999999996</v>
      </c>
      <c r="F464" t="s">
        <v>1387</v>
      </c>
      <c r="G464" s="129">
        <v>-1071291</v>
      </c>
      <c r="H464">
        <v>0.29526105541155001</v>
      </c>
      <c r="I464">
        <v>-771291</v>
      </c>
      <c r="J464">
        <v>6.8774309614749396E-2</v>
      </c>
      <c r="K464">
        <v>0.59558424239344399</v>
      </c>
      <c r="L464" s="130">
        <v>229251.21770000001</v>
      </c>
      <c r="M464" s="129">
        <v>36983</v>
      </c>
      <c r="N464">
        <v>67</v>
      </c>
      <c r="O464">
        <v>52.589115</v>
      </c>
      <c r="P464">
        <v>23.16</v>
      </c>
      <c r="Q464">
        <v>-77.984717000000003</v>
      </c>
      <c r="R464">
        <v>15330.9</v>
      </c>
      <c r="S464">
        <v>1441.337323</v>
      </c>
      <c r="T464">
        <v>1979.8594755383101</v>
      </c>
      <c r="U464">
        <v>0.99990805830260199</v>
      </c>
      <c r="V464">
        <v>0.160583394536853</v>
      </c>
      <c r="W464">
        <v>0</v>
      </c>
      <c r="X464">
        <v>11160.9</v>
      </c>
      <c r="Y464">
        <v>84.84</v>
      </c>
      <c r="Z464">
        <v>69826.667845356002</v>
      </c>
      <c r="AA464">
        <v>15.602150537634399</v>
      </c>
      <c r="AB464">
        <v>16.988888767091002</v>
      </c>
      <c r="AC464">
        <v>10.87</v>
      </c>
      <c r="AD464">
        <v>132.59772980680799</v>
      </c>
      <c r="AE464">
        <v>0.47470000000000001</v>
      </c>
      <c r="AF464">
        <v>0.110381254370832</v>
      </c>
      <c r="AG464">
        <v>0.202460734718513</v>
      </c>
      <c r="AH464">
        <v>0.31695923265903198</v>
      </c>
      <c r="AI464">
        <v>202.72839351153101</v>
      </c>
      <c r="AJ464">
        <v>7.33094623545517</v>
      </c>
      <c r="AK464">
        <v>1.4033565366187499</v>
      </c>
      <c r="AL464">
        <v>2.6341590349075998</v>
      </c>
      <c r="AM464">
        <v>0</v>
      </c>
      <c r="AN464" s="129">
        <v>1.45811665259809</v>
      </c>
      <c r="AO464">
        <v>128</v>
      </c>
      <c r="AP464">
        <v>1.21457489878543E-2</v>
      </c>
      <c r="AQ464">
        <v>5.62</v>
      </c>
      <c r="AR464">
        <v>4.3490113585645904</v>
      </c>
      <c r="AS464">
        <v>-180154.93</v>
      </c>
      <c r="AT464">
        <v>0.67273171787096897</v>
      </c>
      <c r="AU464">
        <v>22097007.43</v>
      </c>
    </row>
    <row r="465" spans="1:47" ht="15" x14ac:dyDescent="0.25">
      <c r="A465" t="s">
        <v>1966</v>
      </c>
      <c r="B465" t="s">
        <v>655</v>
      </c>
      <c r="C465" t="s">
        <v>209</v>
      </c>
      <c r="D465" t="s">
        <v>945</v>
      </c>
      <c r="E465">
        <v>85.09</v>
      </c>
      <c r="F465" t="s">
        <v>1210</v>
      </c>
      <c r="G465" s="129">
        <v>994703</v>
      </c>
      <c r="H465">
        <v>0.37627799662556599</v>
      </c>
      <c r="I465">
        <v>994703</v>
      </c>
      <c r="J465">
        <v>0</v>
      </c>
      <c r="K465">
        <v>0.719491816134323</v>
      </c>
      <c r="L465" s="130">
        <v>227502.78080000001</v>
      </c>
      <c r="M465" s="129">
        <v>45292.5</v>
      </c>
      <c r="N465">
        <v>40</v>
      </c>
      <c r="O465">
        <v>151.685327</v>
      </c>
      <c r="P465">
        <v>64.941519</v>
      </c>
      <c r="Q465">
        <v>11.566614</v>
      </c>
      <c r="R465">
        <v>15746.9</v>
      </c>
      <c r="S465">
        <v>899.46219199999996</v>
      </c>
      <c r="T465">
        <v>1057.0074555881699</v>
      </c>
      <c r="U465">
        <v>0.33157425921021899</v>
      </c>
      <c r="V465">
        <v>0.14963736130000699</v>
      </c>
      <c r="W465">
        <v>1.3003221373867399E-2</v>
      </c>
      <c r="X465">
        <v>13399.8</v>
      </c>
      <c r="Y465">
        <v>70.5</v>
      </c>
      <c r="Z465">
        <v>59070.042553191503</v>
      </c>
      <c r="AA465">
        <v>13.5694444444444</v>
      </c>
      <c r="AB465">
        <v>12.758328964539</v>
      </c>
      <c r="AC465">
        <v>10.5</v>
      </c>
      <c r="AD465">
        <v>85.663065904761893</v>
      </c>
      <c r="AE465">
        <v>0.3483</v>
      </c>
      <c r="AF465">
        <v>0.107890743534092</v>
      </c>
      <c r="AG465">
        <v>0.19301494264423899</v>
      </c>
      <c r="AH465">
        <v>0.30599956271597301</v>
      </c>
      <c r="AI465">
        <v>218.018057617257</v>
      </c>
      <c r="AJ465">
        <v>8.3706710896027001</v>
      </c>
      <c r="AK465">
        <v>0.91004145865098796</v>
      </c>
      <c r="AL465">
        <v>4.5867802997465601</v>
      </c>
      <c r="AM465">
        <v>2.5</v>
      </c>
      <c r="AN465" s="129">
        <v>0.93921375705365995</v>
      </c>
      <c r="AO465">
        <v>28</v>
      </c>
      <c r="AP465">
        <v>0.180064308681672</v>
      </c>
      <c r="AQ465">
        <v>21.68</v>
      </c>
      <c r="AR465">
        <v>5.1224009619485402</v>
      </c>
      <c r="AS465">
        <v>-29242.46</v>
      </c>
      <c r="AT465">
        <v>0.47958287797233701</v>
      </c>
      <c r="AU465">
        <v>14163726.26</v>
      </c>
    </row>
    <row r="466" spans="1:47" ht="15" x14ac:dyDescent="0.25">
      <c r="A466" t="s">
        <v>1967</v>
      </c>
      <c r="B466" t="s">
        <v>426</v>
      </c>
      <c r="C466" t="s">
        <v>197</v>
      </c>
      <c r="D466" t="s">
        <v>949</v>
      </c>
      <c r="E466">
        <v>96.278000000000006</v>
      </c>
      <c r="F466" t="s">
        <v>1388</v>
      </c>
      <c r="G466" s="129">
        <v>2529294</v>
      </c>
      <c r="H466">
        <v>0.242467418909112</v>
      </c>
      <c r="I466">
        <v>2719116</v>
      </c>
      <c r="J466">
        <v>3.6514012373276999E-3</v>
      </c>
      <c r="K466">
        <v>0.75313590670909003</v>
      </c>
      <c r="L466" s="130">
        <v>247726.38459999999</v>
      </c>
      <c r="M466" s="129">
        <v>50033</v>
      </c>
      <c r="N466">
        <v>96</v>
      </c>
      <c r="O466">
        <v>50.546902000000003</v>
      </c>
      <c r="P466">
        <v>231</v>
      </c>
      <c r="Q466">
        <v>-28.510429999999999</v>
      </c>
      <c r="R466">
        <v>14736.4</v>
      </c>
      <c r="S466">
        <v>2293.703031</v>
      </c>
      <c r="T466">
        <v>2714.0311341710099</v>
      </c>
      <c r="U466">
        <v>0.34536567999155199</v>
      </c>
      <c r="V466">
        <v>0.15235644731552</v>
      </c>
      <c r="W466">
        <v>9.2177359990592393E-3</v>
      </c>
      <c r="X466">
        <v>12454.1</v>
      </c>
      <c r="Y466">
        <v>147.13999999999999</v>
      </c>
      <c r="Z466">
        <v>77194.055661274993</v>
      </c>
      <c r="AA466">
        <v>14.6467065868263</v>
      </c>
      <c r="AB466">
        <v>15.588575717004201</v>
      </c>
      <c r="AC466">
        <v>18.260000000000002</v>
      </c>
      <c r="AD466">
        <v>125.61352853231099</v>
      </c>
      <c r="AE466">
        <v>0.35599999999999998</v>
      </c>
      <c r="AF466">
        <v>0.102934851403538</v>
      </c>
      <c r="AG466">
        <v>0.18956008850278899</v>
      </c>
      <c r="AH466">
        <v>0.29496863240856103</v>
      </c>
      <c r="AI466">
        <v>211.020342851001</v>
      </c>
      <c r="AJ466">
        <v>6.7923953861220001</v>
      </c>
      <c r="AK466">
        <v>1.7603399873558401</v>
      </c>
      <c r="AL466">
        <v>2.8721653946754002</v>
      </c>
      <c r="AM466">
        <v>2.7</v>
      </c>
      <c r="AN466" s="129">
        <v>1.59138686165777</v>
      </c>
      <c r="AO466">
        <v>70</v>
      </c>
      <c r="AP466">
        <v>5.0822846079380403E-2</v>
      </c>
      <c r="AQ466">
        <v>28.64</v>
      </c>
      <c r="AR466">
        <v>5.8740753978422404</v>
      </c>
      <c r="AS466">
        <v>-129804.89</v>
      </c>
      <c r="AT466">
        <v>0.46212269325907401</v>
      </c>
      <c r="AU466">
        <v>33800831.240000002</v>
      </c>
    </row>
    <row r="467" spans="1:47" ht="15" x14ac:dyDescent="0.25">
      <c r="A467" t="s">
        <v>1968</v>
      </c>
      <c r="B467" t="s">
        <v>386</v>
      </c>
      <c r="C467" t="s">
        <v>123</v>
      </c>
      <c r="D467" t="s">
        <v>945</v>
      </c>
      <c r="E467">
        <v>80.921999999999997</v>
      </c>
      <c r="F467" t="s">
        <v>1389</v>
      </c>
      <c r="G467" s="129">
        <v>-28527424</v>
      </c>
      <c r="H467">
        <v>0.23177346385665301</v>
      </c>
      <c r="I467">
        <v>-28757424</v>
      </c>
      <c r="J467">
        <v>0</v>
      </c>
      <c r="K467">
        <v>0.79757013499246299</v>
      </c>
      <c r="L467" s="130">
        <v>298998.08309999999</v>
      </c>
      <c r="M467" s="129">
        <v>43519</v>
      </c>
      <c r="N467">
        <v>0</v>
      </c>
      <c r="O467">
        <v>67.590709000000004</v>
      </c>
      <c r="P467">
        <v>122.56127499999999</v>
      </c>
      <c r="Q467">
        <v>65.349148</v>
      </c>
      <c r="R467">
        <v>19559.900000000001</v>
      </c>
      <c r="S467">
        <v>1522.0836979999999</v>
      </c>
      <c r="T467">
        <v>1870.1207181432601</v>
      </c>
      <c r="U467">
        <v>0.459553425950956</v>
      </c>
      <c r="V467">
        <v>0.15808257411610499</v>
      </c>
      <c r="W467">
        <v>9.6688257152597098E-3</v>
      </c>
      <c r="X467">
        <v>15919.7</v>
      </c>
      <c r="Y467">
        <v>109.8</v>
      </c>
      <c r="Z467">
        <v>82354.516484517299</v>
      </c>
      <c r="AA467">
        <v>16.033898305084701</v>
      </c>
      <c r="AB467">
        <v>13.862328761384299</v>
      </c>
      <c r="AC467">
        <v>13.74</v>
      </c>
      <c r="AD467">
        <v>110.777561717613</v>
      </c>
      <c r="AE467">
        <v>0.31009999999999999</v>
      </c>
      <c r="AF467">
        <v>0.10487152457269</v>
      </c>
      <c r="AG467">
        <v>0.17317739596524201</v>
      </c>
      <c r="AH467">
        <v>0.28456013668040703</v>
      </c>
      <c r="AI467">
        <v>186.44703991829999</v>
      </c>
      <c r="AJ467">
        <v>10.7265205012192</v>
      </c>
      <c r="AK467">
        <v>1.91164760314037</v>
      </c>
      <c r="AL467">
        <v>5.3158538768376404</v>
      </c>
      <c r="AM467">
        <v>7</v>
      </c>
      <c r="AN467" s="129">
        <v>1.3455482048799801</v>
      </c>
      <c r="AO467">
        <v>26</v>
      </c>
      <c r="AP467">
        <v>9.8684210526315805E-2</v>
      </c>
      <c r="AQ467">
        <v>34.5</v>
      </c>
      <c r="AR467">
        <v>4.3285104224363398</v>
      </c>
      <c r="AS467">
        <v>-24874.92</v>
      </c>
      <c r="AT467">
        <v>0.45380042052209302</v>
      </c>
      <c r="AU467">
        <v>29771833.859999999</v>
      </c>
    </row>
    <row r="468" spans="1:47" ht="15" x14ac:dyDescent="0.25">
      <c r="A468" t="s">
        <v>1969</v>
      </c>
      <c r="B468" t="s">
        <v>705</v>
      </c>
      <c r="C468" t="s">
        <v>288</v>
      </c>
      <c r="D468" t="s">
        <v>948</v>
      </c>
      <c r="E468">
        <v>105.29300000000001</v>
      </c>
      <c r="F468" t="s">
        <v>1020</v>
      </c>
      <c r="G468" s="129">
        <v>-2064677</v>
      </c>
      <c r="H468">
        <v>0.48485675270365602</v>
      </c>
      <c r="I468">
        <v>-2064678</v>
      </c>
      <c r="J468">
        <v>0</v>
      </c>
      <c r="K468">
        <v>0.69118370200652302</v>
      </c>
      <c r="L468" s="130">
        <v>218145.18280000001</v>
      </c>
      <c r="M468" s="129">
        <v>52731</v>
      </c>
      <c r="N468">
        <v>25</v>
      </c>
      <c r="O468" t="s">
        <v>943</v>
      </c>
      <c r="P468">
        <v>2</v>
      </c>
      <c r="Q468">
        <v>60.957120000000003</v>
      </c>
      <c r="R468">
        <v>15598</v>
      </c>
      <c r="S468">
        <v>395.297755</v>
      </c>
      <c r="T468">
        <v>430.83945080548102</v>
      </c>
      <c r="U468">
        <v>8.4967684676074101E-2</v>
      </c>
      <c r="V468">
        <v>6.7917904061964601E-2</v>
      </c>
      <c r="W468">
        <v>0</v>
      </c>
      <c r="X468">
        <v>14311.2</v>
      </c>
      <c r="Y468">
        <v>27.23</v>
      </c>
      <c r="Z468">
        <v>69556.114579507906</v>
      </c>
      <c r="AA468">
        <v>18.6666666666667</v>
      </c>
      <c r="AB468">
        <v>14.516994307748799</v>
      </c>
      <c r="AC468">
        <v>4</v>
      </c>
      <c r="AD468">
        <v>98.824438749999999</v>
      </c>
      <c r="AE468">
        <v>0.245</v>
      </c>
      <c r="AF468">
        <v>0.10702593802175001</v>
      </c>
      <c r="AG468">
        <v>0.18750615777942201</v>
      </c>
      <c r="AH468">
        <v>0.29622318096799199</v>
      </c>
      <c r="AI468">
        <v>259.05788410055601</v>
      </c>
      <c r="AJ468">
        <v>6.6652211317806698</v>
      </c>
      <c r="AK468">
        <v>1.1065793662418799</v>
      </c>
      <c r="AL468">
        <v>2.8090609833504199</v>
      </c>
      <c r="AM468">
        <v>0.5</v>
      </c>
      <c r="AN468" s="129">
        <v>0.83085338946202902</v>
      </c>
      <c r="AO468">
        <v>22</v>
      </c>
      <c r="AP468">
        <v>0</v>
      </c>
      <c r="AQ468">
        <v>5.14</v>
      </c>
      <c r="AR468">
        <v>4.3935672411079603</v>
      </c>
      <c r="AS468">
        <v>-43519.62</v>
      </c>
      <c r="AT468">
        <v>0.71439818827202795</v>
      </c>
      <c r="AU468">
        <v>6165843.3600000003</v>
      </c>
    </row>
    <row r="469" spans="1:47" ht="15" x14ac:dyDescent="0.25">
      <c r="A469" t="s">
        <v>1970</v>
      </c>
      <c r="B469" t="s">
        <v>282</v>
      </c>
      <c r="C469" t="s">
        <v>167</v>
      </c>
      <c r="D469" t="s">
        <v>946</v>
      </c>
      <c r="E469">
        <v>83.575999999999993</v>
      </c>
      <c r="F469" t="s">
        <v>1390</v>
      </c>
      <c r="G469" s="129">
        <v>2283964</v>
      </c>
      <c r="H469">
        <v>0.315839804771477</v>
      </c>
      <c r="I469">
        <v>1551910</v>
      </c>
      <c r="J469">
        <v>6.06209222118528E-3</v>
      </c>
      <c r="K469">
        <v>0.68227057899693899</v>
      </c>
      <c r="L469" s="130">
        <v>188932.9203</v>
      </c>
      <c r="M469" s="129">
        <v>35954</v>
      </c>
      <c r="N469">
        <v>89</v>
      </c>
      <c r="O469">
        <v>74.322344000000001</v>
      </c>
      <c r="P469">
        <v>111.868279</v>
      </c>
      <c r="Q469">
        <v>-169.632195</v>
      </c>
      <c r="R469">
        <v>13282</v>
      </c>
      <c r="S469">
        <v>1890.7668470000001</v>
      </c>
      <c r="T469">
        <v>2565.41857438856</v>
      </c>
      <c r="U469">
        <v>1</v>
      </c>
      <c r="V469">
        <v>0.12846300504231301</v>
      </c>
      <c r="W469">
        <v>6.2134332525664401E-2</v>
      </c>
      <c r="X469">
        <v>9789.1</v>
      </c>
      <c r="Y469">
        <v>130.74</v>
      </c>
      <c r="Z469">
        <v>60093.612895823797</v>
      </c>
      <c r="AA469">
        <v>15.5034482758621</v>
      </c>
      <c r="AB469">
        <v>14.4620379914334</v>
      </c>
      <c r="AC469">
        <v>17.25</v>
      </c>
      <c r="AD469">
        <v>109.609672289855</v>
      </c>
      <c r="AE469">
        <v>0.32919999999999999</v>
      </c>
      <c r="AF469">
        <v>0.10376809518481001</v>
      </c>
      <c r="AG469">
        <v>0.21977293239850501</v>
      </c>
      <c r="AH469">
        <v>0.32823113426475597</v>
      </c>
      <c r="AI469">
        <v>267.49781486939702</v>
      </c>
      <c r="AJ469">
        <v>3.8210735582550401</v>
      </c>
      <c r="AK469">
        <v>0.58168515311125901</v>
      </c>
      <c r="AL469">
        <v>1.9546509917433801</v>
      </c>
      <c r="AM469">
        <v>3</v>
      </c>
      <c r="AN469" s="129">
        <v>1.1709634419214101</v>
      </c>
      <c r="AO469">
        <v>18</v>
      </c>
      <c r="AP469">
        <v>5.94285714285714E-2</v>
      </c>
      <c r="AQ469">
        <v>44.39</v>
      </c>
      <c r="AR469">
        <v>3.3063975633215801</v>
      </c>
      <c r="AS469">
        <v>99815.819999999905</v>
      </c>
      <c r="AT469">
        <v>0.57076489099945205</v>
      </c>
      <c r="AU469">
        <v>25113219.050000001</v>
      </c>
    </row>
    <row r="470" spans="1:47" ht="15" x14ac:dyDescent="0.25">
      <c r="A470" t="s">
        <v>1971</v>
      </c>
      <c r="B470" t="s">
        <v>283</v>
      </c>
      <c r="C470" t="s">
        <v>203</v>
      </c>
      <c r="D470" t="s">
        <v>945</v>
      </c>
      <c r="E470">
        <v>66.234999999999999</v>
      </c>
      <c r="F470" t="s">
        <v>1256</v>
      </c>
      <c r="G470" s="129">
        <v>-193430</v>
      </c>
      <c r="H470">
        <v>0.26992630994925598</v>
      </c>
      <c r="I470">
        <v>-130757</v>
      </c>
      <c r="J470">
        <v>0</v>
      </c>
      <c r="K470">
        <v>0.79575236305264896</v>
      </c>
      <c r="L470" s="130">
        <v>147671.34469999999</v>
      </c>
      <c r="M470" s="129">
        <v>29618.5</v>
      </c>
      <c r="N470">
        <v>60</v>
      </c>
      <c r="O470">
        <v>311.04290900000001</v>
      </c>
      <c r="P470">
        <v>286.375833</v>
      </c>
      <c r="Q470">
        <v>-323.997367</v>
      </c>
      <c r="R470">
        <v>18266</v>
      </c>
      <c r="S470">
        <v>3082.0432169999999</v>
      </c>
      <c r="T470">
        <v>4392.9545470638404</v>
      </c>
      <c r="U470">
        <v>0.99339260076313196</v>
      </c>
      <c r="V470">
        <v>0.184039719777881</v>
      </c>
      <c r="W470">
        <v>2.3158322896417699E-2</v>
      </c>
      <c r="X470">
        <v>12815.2</v>
      </c>
      <c r="Y470">
        <v>223.63</v>
      </c>
      <c r="Z470">
        <v>75527.186155703603</v>
      </c>
      <c r="AA470">
        <v>13.5299145299145</v>
      </c>
      <c r="AB470">
        <v>13.7818862272504</v>
      </c>
      <c r="AC470">
        <v>40</v>
      </c>
      <c r="AD470">
        <v>77.051080424999995</v>
      </c>
      <c r="AE470">
        <v>0.46700000000000003</v>
      </c>
      <c r="AF470">
        <v>0.114617618775393</v>
      </c>
      <c r="AG470">
        <v>0.178735363418459</v>
      </c>
      <c r="AH470">
        <v>0.29813729591264598</v>
      </c>
      <c r="AI470">
        <v>228.343650769774</v>
      </c>
      <c r="AJ470">
        <v>7.4141722165779802</v>
      </c>
      <c r="AK470">
        <v>1.7330121134185399</v>
      </c>
      <c r="AL470">
        <v>4.9927602111500304</v>
      </c>
      <c r="AM470">
        <v>2.5</v>
      </c>
      <c r="AN470" s="129">
        <v>1.0511986525528201</v>
      </c>
      <c r="AO470">
        <v>10</v>
      </c>
      <c r="AP470">
        <v>9.8336948662328297E-2</v>
      </c>
      <c r="AQ470">
        <v>128.69999999999999</v>
      </c>
      <c r="AR470">
        <v>3.4599818679828398</v>
      </c>
      <c r="AS470">
        <v>-364079.06</v>
      </c>
      <c r="AT470">
        <v>0.64638397097899403</v>
      </c>
      <c r="AU470">
        <v>56296661.270000003</v>
      </c>
    </row>
    <row r="471" spans="1:47" ht="15" x14ac:dyDescent="0.25">
      <c r="A471" t="s">
        <v>1972</v>
      </c>
      <c r="B471" t="s">
        <v>717</v>
      </c>
      <c r="C471" t="s">
        <v>99</v>
      </c>
      <c r="D471" t="s">
        <v>946</v>
      </c>
      <c r="E471">
        <v>86.296999999999997</v>
      </c>
      <c r="F471" t="s">
        <v>1391</v>
      </c>
      <c r="G471" s="129">
        <v>-1592878</v>
      </c>
      <c r="H471">
        <v>0.24644237402831101</v>
      </c>
      <c r="I471">
        <v>-1266283</v>
      </c>
      <c r="J471">
        <v>0</v>
      </c>
      <c r="K471">
        <v>0.78328798673503197</v>
      </c>
      <c r="L471" s="130">
        <v>212645.6587</v>
      </c>
      <c r="M471" s="129">
        <v>38539</v>
      </c>
      <c r="N471">
        <v>30</v>
      </c>
      <c r="O471">
        <v>30.553515000000001</v>
      </c>
      <c r="P471">
        <v>34.980198000000001</v>
      </c>
      <c r="Q471">
        <v>45.134462999999997</v>
      </c>
      <c r="R471">
        <v>15872.1</v>
      </c>
      <c r="S471">
        <v>1187.9189140000001</v>
      </c>
      <c r="T471">
        <v>1613.1581102805201</v>
      </c>
      <c r="U471">
        <v>1</v>
      </c>
      <c r="V471">
        <v>0.14667344037254701</v>
      </c>
      <c r="W471">
        <v>4.8785097464994097E-3</v>
      </c>
      <c r="X471">
        <v>11688.1</v>
      </c>
      <c r="Y471">
        <v>89.3</v>
      </c>
      <c r="Z471">
        <v>67794.097424412103</v>
      </c>
      <c r="AA471">
        <v>15.536842105263201</v>
      </c>
      <c r="AB471">
        <v>13.3025634266517</v>
      </c>
      <c r="AC471">
        <v>13</v>
      </c>
      <c r="AD471">
        <v>91.378377999999998</v>
      </c>
      <c r="AE471">
        <v>0.42109999999999997</v>
      </c>
      <c r="AF471">
        <v>0.100937185453251</v>
      </c>
      <c r="AG471">
        <v>0.200521650131959</v>
      </c>
      <c r="AH471">
        <v>0.30518701647671398</v>
      </c>
      <c r="AI471">
        <v>220.033536733468</v>
      </c>
      <c r="AJ471">
        <v>6.6527056951128998</v>
      </c>
      <c r="AK471">
        <v>1.11445593040072</v>
      </c>
      <c r="AL471">
        <v>3.1363894988943399</v>
      </c>
      <c r="AM471">
        <v>2.5</v>
      </c>
      <c r="AN471" s="129">
        <v>1.0017671693814101</v>
      </c>
      <c r="AO471">
        <v>73</v>
      </c>
      <c r="AP471">
        <v>2.14105793450882E-2</v>
      </c>
      <c r="AQ471">
        <v>10.4</v>
      </c>
      <c r="AR471">
        <v>3.6690979687818199</v>
      </c>
      <c r="AS471">
        <v>-231977.24</v>
      </c>
      <c r="AT471">
        <v>0.576984761361507</v>
      </c>
      <c r="AU471">
        <v>18854801.030000001</v>
      </c>
    </row>
    <row r="472" spans="1:47" ht="15" x14ac:dyDescent="0.25">
      <c r="A472" t="s">
        <v>1973</v>
      </c>
      <c r="B472" t="s">
        <v>648</v>
      </c>
      <c r="C472" t="s">
        <v>647</v>
      </c>
      <c r="D472" t="s">
        <v>945</v>
      </c>
      <c r="E472">
        <v>73.111000000000004</v>
      </c>
      <c r="F472" t="s">
        <v>1042</v>
      </c>
      <c r="G472" s="129">
        <v>-77750</v>
      </c>
      <c r="H472">
        <v>6.7333044625322996E-2</v>
      </c>
      <c r="I472">
        <v>-464160</v>
      </c>
      <c r="J472">
        <v>2.69698136373774E-2</v>
      </c>
      <c r="K472">
        <v>0.76091654172895795</v>
      </c>
      <c r="L472" s="130">
        <v>169637.56830000001</v>
      </c>
      <c r="M472" s="129">
        <v>36793</v>
      </c>
      <c r="N472" t="s">
        <v>943</v>
      </c>
      <c r="O472">
        <v>26.023987999999999</v>
      </c>
      <c r="P472">
        <v>67.114286000000007</v>
      </c>
      <c r="Q472">
        <v>-55.806479000000003</v>
      </c>
      <c r="R472">
        <v>15534.7</v>
      </c>
      <c r="S472">
        <v>1121.0462239999999</v>
      </c>
      <c r="T472">
        <v>1588.5330991466301</v>
      </c>
      <c r="U472">
        <v>1</v>
      </c>
      <c r="V472">
        <v>0.19385086212109701</v>
      </c>
      <c r="W472">
        <v>6.4175052250120199E-4</v>
      </c>
      <c r="X472">
        <v>10963</v>
      </c>
      <c r="Y472">
        <v>82.9</v>
      </c>
      <c r="Z472">
        <v>71997.780458383597</v>
      </c>
      <c r="AA472">
        <v>15.0235294117647</v>
      </c>
      <c r="AB472">
        <v>13.5228736308806</v>
      </c>
      <c r="AC472">
        <v>10</v>
      </c>
      <c r="AD472">
        <v>112.1046224</v>
      </c>
      <c r="AE472">
        <v>0.39050000000000001</v>
      </c>
      <c r="AF472">
        <v>0.11613221596718799</v>
      </c>
      <c r="AG472">
        <v>0.18997188355040301</v>
      </c>
      <c r="AH472">
        <v>0.30970993874890501</v>
      </c>
      <c r="AI472">
        <v>172.69314668330799</v>
      </c>
      <c r="AJ472">
        <v>10.360039670036199</v>
      </c>
      <c r="AK472">
        <v>1.6532982432579</v>
      </c>
      <c r="AL472">
        <v>5.3068127605283104</v>
      </c>
      <c r="AM472">
        <v>0</v>
      </c>
      <c r="AN472" s="129">
        <v>1.1981504504112399</v>
      </c>
      <c r="AO472">
        <v>144</v>
      </c>
      <c r="AP472">
        <v>7.1975497702909605E-2</v>
      </c>
      <c r="AQ472">
        <v>4.22</v>
      </c>
      <c r="AR472">
        <v>4.0066023736947898</v>
      </c>
      <c r="AS472">
        <v>-83107.460000000006</v>
      </c>
      <c r="AT472">
        <v>0.64367947458020602</v>
      </c>
      <c r="AU472">
        <v>17415147.690000001</v>
      </c>
    </row>
    <row r="473" spans="1:47" ht="15" x14ac:dyDescent="0.25">
      <c r="A473" t="s">
        <v>1974</v>
      </c>
      <c r="B473" t="s">
        <v>589</v>
      </c>
      <c r="C473" t="s">
        <v>135</v>
      </c>
      <c r="D473" t="s">
        <v>946</v>
      </c>
      <c r="E473">
        <v>78.888999999999996</v>
      </c>
      <c r="F473" t="s">
        <v>1392</v>
      </c>
      <c r="G473" s="129">
        <v>-2657271</v>
      </c>
      <c r="H473">
        <v>0.38387962312323198</v>
      </c>
      <c r="I473">
        <v>-2647950</v>
      </c>
      <c r="J473">
        <v>0</v>
      </c>
      <c r="K473">
        <v>0.67170304562484895</v>
      </c>
      <c r="L473" s="130">
        <v>156650.50330000001</v>
      </c>
      <c r="M473" s="129">
        <v>34152.5</v>
      </c>
      <c r="N473">
        <v>8</v>
      </c>
      <c r="O473">
        <v>19.994026000000002</v>
      </c>
      <c r="P473">
        <v>2</v>
      </c>
      <c r="Q473">
        <v>-33.133640999999997</v>
      </c>
      <c r="R473">
        <v>24316.1</v>
      </c>
      <c r="S473">
        <v>359.56841500000002</v>
      </c>
      <c r="T473">
        <v>528.01222495701302</v>
      </c>
      <c r="U473">
        <v>0.99871350491115896</v>
      </c>
      <c r="V473">
        <v>0.21025455475559501</v>
      </c>
      <c r="W473">
        <v>5.5622238121221003E-3</v>
      </c>
      <c r="X473">
        <v>16558.900000000001</v>
      </c>
      <c r="Y473">
        <v>35.44</v>
      </c>
      <c r="Z473">
        <v>60748.685665914199</v>
      </c>
      <c r="AA473">
        <v>15.894736842105299</v>
      </c>
      <c r="AB473">
        <v>10.1458356376975</v>
      </c>
      <c r="AC473">
        <v>4.1399999999999997</v>
      </c>
      <c r="AD473">
        <v>86.852274154589395</v>
      </c>
      <c r="AE473">
        <v>0.1837</v>
      </c>
      <c r="AF473">
        <v>0.106958815535364</v>
      </c>
      <c r="AG473">
        <v>0.21863714343545501</v>
      </c>
      <c r="AH473">
        <v>0.325595958970819</v>
      </c>
      <c r="AI473">
        <v>472.78902403037802</v>
      </c>
      <c r="AJ473">
        <v>10.035695235294099</v>
      </c>
      <c r="AK473">
        <v>1.1086701176470599</v>
      </c>
      <c r="AL473">
        <v>3.2459183529411799</v>
      </c>
      <c r="AM473">
        <v>3</v>
      </c>
      <c r="AN473" s="129">
        <v>0.75866860275182502</v>
      </c>
      <c r="AO473">
        <v>2</v>
      </c>
      <c r="AP473">
        <v>3.2967032967033003E-2</v>
      </c>
      <c r="AQ473">
        <v>43</v>
      </c>
      <c r="AR473">
        <v>4.7608335457558004</v>
      </c>
      <c r="AS473">
        <v>-48305.79</v>
      </c>
      <c r="AT473">
        <v>0.79026839872894705</v>
      </c>
      <c r="AU473">
        <v>8743294.6999999993</v>
      </c>
    </row>
    <row r="474" spans="1:47" ht="15" x14ac:dyDescent="0.25">
      <c r="A474" t="s">
        <v>1975</v>
      </c>
      <c r="B474" t="s">
        <v>695</v>
      </c>
      <c r="C474" t="s">
        <v>180</v>
      </c>
      <c r="D474" t="s">
        <v>949</v>
      </c>
      <c r="E474">
        <v>95.781000000000006</v>
      </c>
      <c r="F474" t="s">
        <v>1393</v>
      </c>
      <c r="G474" s="129">
        <v>-934756</v>
      </c>
      <c r="H474">
        <v>0.34010999960569799</v>
      </c>
      <c r="I474">
        <v>-1599184</v>
      </c>
      <c r="J474">
        <v>0</v>
      </c>
      <c r="K474">
        <v>0.71946134690828401</v>
      </c>
      <c r="L474" s="130">
        <v>279801.49729999999</v>
      </c>
      <c r="M474" s="129">
        <v>41661</v>
      </c>
      <c r="N474">
        <v>24</v>
      </c>
      <c r="O474">
        <v>10.959266</v>
      </c>
      <c r="P474">
        <v>19.452096000000001</v>
      </c>
      <c r="Q474">
        <v>69.829440000000005</v>
      </c>
      <c r="R474">
        <v>16169.3</v>
      </c>
      <c r="S474">
        <v>756.20984499999997</v>
      </c>
      <c r="T474">
        <v>844.62146662081398</v>
      </c>
      <c r="U474">
        <v>0.34283709173344601</v>
      </c>
      <c r="V474">
        <v>0.123964461213805</v>
      </c>
      <c r="W474">
        <v>1.3223829425283401E-3</v>
      </c>
      <c r="X474">
        <v>14476.8</v>
      </c>
      <c r="Y474">
        <v>57.59</v>
      </c>
      <c r="Z474">
        <v>68644.525959367893</v>
      </c>
      <c r="AA474">
        <v>17.677419354838701</v>
      </c>
      <c r="AB474">
        <v>13.130922816461201</v>
      </c>
      <c r="AC474">
        <v>11</v>
      </c>
      <c r="AD474">
        <v>68.746349545454507</v>
      </c>
      <c r="AE474">
        <v>0.32919999999999999</v>
      </c>
      <c r="AF474">
        <v>0.12872768927860201</v>
      </c>
      <c r="AG474">
        <v>0.13895871238810201</v>
      </c>
      <c r="AH474">
        <v>0.27143194553906402</v>
      </c>
      <c r="AI474">
        <v>158.14393424089801</v>
      </c>
      <c r="AJ474">
        <v>11.4641506814951</v>
      </c>
      <c r="AK474">
        <v>2.6115189397106802</v>
      </c>
      <c r="AL474">
        <v>5.7815570699891303</v>
      </c>
      <c r="AM474">
        <v>0.5</v>
      </c>
      <c r="AN474" s="129">
        <v>1.29311577517579</v>
      </c>
      <c r="AO474">
        <v>156</v>
      </c>
      <c r="AP474">
        <v>3.2500000000000001E-2</v>
      </c>
      <c r="AQ474">
        <v>2.4900000000000002</v>
      </c>
      <c r="AR474">
        <v>4.7823052225801304</v>
      </c>
      <c r="AS474">
        <v>-39685.5</v>
      </c>
      <c r="AT474">
        <v>0.56758936623823897</v>
      </c>
      <c r="AU474">
        <v>12227391.109999999</v>
      </c>
    </row>
    <row r="475" spans="1:47" ht="15" x14ac:dyDescent="0.25">
      <c r="A475" t="s">
        <v>1976</v>
      </c>
      <c r="B475" t="s">
        <v>415</v>
      </c>
      <c r="C475" t="s">
        <v>112</v>
      </c>
      <c r="D475" t="s">
        <v>946</v>
      </c>
      <c r="E475">
        <v>90.347999999999999</v>
      </c>
      <c r="F475" t="s">
        <v>1050</v>
      </c>
      <c r="G475" s="129">
        <v>-1487760</v>
      </c>
      <c r="H475">
        <v>0.82265937287580604</v>
      </c>
      <c r="I475">
        <v>-1701175</v>
      </c>
      <c r="J475">
        <v>0</v>
      </c>
      <c r="K475">
        <v>0.77935195629251997</v>
      </c>
      <c r="L475" s="130">
        <v>232360.6526</v>
      </c>
      <c r="M475" s="129">
        <v>41042</v>
      </c>
      <c r="N475">
        <v>12</v>
      </c>
      <c r="O475">
        <v>6.7328400000000004</v>
      </c>
      <c r="P475">
        <v>6.29</v>
      </c>
      <c r="Q475">
        <v>86.967572000000004</v>
      </c>
      <c r="R475">
        <v>17147.900000000001</v>
      </c>
      <c r="S475">
        <v>675.25400500000001</v>
      </c>
      <c r="T475">
        <v>817.26708791143699</v>
      </c>
      <c r="U475">
        <v>0.43400899043908697</v>
      </c>
      <c r="V475">
        <v>0.174097036270077</v>
      </c>
      <c r="W475">
        <v>1.5186717774447E-2</v>
      </c>
      <c r="X475">
        <v>14168.2</v>
      </c>
      <c r="Y475">
        <v>48.33</v>
      </c>
      <c r="Z475">
        <v>65400.974963790599</v>
      </c>
      <c r="AA475">
        <v>11.545454545454501</v>
      </c>
      <c r="AB475">
        <v>13.971736085247301</v>
      </c>
      <c r="AC475">
        <v>8</v>
      </c>
      <c r="AD475">
        <v>84.406750625000001</v>
      </c>
      <c r="AE475">
        <v>0.4173</v>
      </c>
      <c r="AF475">
        <v>0.104219764914631</v>
      </c>
      <c r="AG475">
        <v>0.21495833011974499</v>
      </c>
      <c r="AH475">
        <v>0.32153147807702798</v>
      </c>
      <c r="AI475">
        <v>218.65845875286601</v>
      </c>
      <c r="AJ475">
        <v>17.806413410091402</v>
      </c>
      <c r="AK475">
        <v>1.2374942092787</v>
      </c>
      <c r="AL475">
        <v>3.4923667456823599</v>
      </c>
      <c r="AM475">
        <v>4.5</v>
      </c>
      <c r="AN475" s="129">
        <v>1.2332258082185901</v>
      </c>
      <c r="AO475">
        <v>22</v>
      </c>
      <c r="AP475">
        <v>0</v>
      </c>
      <c r="AQ475">
        <v>10.91</v>
      </c>
      <c r="AR475">
        <v>4.3795958028522897</v>
      </c>
      <c r="AS475">
        <v>-35214.32</v>
      </c>
      <c r="AT475">
        <v>0.210694377476846</v>
      </c>
      <c r="AU475">
        <v>11579192.949999999</v>
      </c>
    </row>
    <row r="476" spans="1:47" ht="15" x14ac:dyDescent="0.25">
      <c r="A476" t="s">
        <v>1977</v>
      </c>
      <c r="B476" t="s">
        <v>284</v>
      </c>
      <c r="C476" t="s">
        <v>108</v>
      </c>
      <c r="D476" t="s">
        <v>949</v>
      </c>
      <c r="E476">
        <v>85.448999999999998</v>
      </c>
      <c r="F476" t="s">
        <v>1394</v>
      </c>
      <c r="G476" s="129">
        <v>-12845134</v>
      </c>
      <c r="H476">
        <v>0.43471176711373899</v>
      </c>
      <c r="I476">
        <v>-12492064</v>
      </c>
      <c r="J476">
        <v>1.73446101467954E-3</v>
      </c>
      <c r="K476">
        <v>0.88565064754165301</v>
      </c>
      <c r="L476" s="130">
        <v>207434.01500000001</v>
      </c>
      <c r="M476" s="129">
        <v>53995</v>
      </c>
      <c r="N476">
        <v>0</v>
      </c>
      <c r="O476">
        <v>94.221694999999997</v>
      </c>
      <c r="P476">
        <v>318.76257800000002</v>
      </c>
      <c r="Q476">
        <v>-56.160972000000001</v>
      </c>
      <c r="R476">
        <v>27738.5</v>
      </c>
      <c r="S476">
        <v>4341.4214400000001</v>
      </c>
      <c r="T476">
        <v>5470.1429064732001</v>
      </c>
      <c r="U476">
        <v>0.39833278590894</v>
      </c>
      <c r="V476">
        <v>0.16617098868890301</v>
      </c>
      <c r="W476">
        <v>1.06680744175806E-2</v>
      </c>
      <c r="X476">
        <v>22014.9</v>
      </c>
      <c r="Y476">
        <v>359.05</v>
      </c>
      <c r="Z476">
        <v>93165.904247319297</v>
      </c>
      <c r="AA476">
        <v>14.501340482573699</v>
      </c>
      <c r="AB476">
        <v>12.091411892494101</v>
      </c>
      <c r="AC476">
        <v>55</v>
      </c>
      <c r="AD476">
        <v>78.934935272727301</v>
      </c>
      <c r="AE476">
        <v>0.53210000000000002</v>
      </c>
      <c r="AF476">
        <v>0.122895616177848</v>
      </c>
      <c r="AG476">
        <v>0.14976292091488</v>
      </c>
      <c r="AH476">
        <v>0.27589433387242501</v>
      </c>
      <c r="AI476">
        <v>204.64633813574201</v>
      </c>
      <c r="AJ476">
        <v>13.193606627677701</v>
      </c>
      <c r="AK476">
        <v>1.56151899475044</v>
      </c>
      <c r="AL476">
        <v>6.20362494034595</v>
      </c>
      <c r="AM476">
        <v>1.75</v>
      </c>
      <c r="AN476" s="129">
        <v>0.55296538382789395</v>
      </c>
      <c r="AO476">
        <v>7</v>
      </c>
      <c r="AP476">
        <v>9.6664397549353298E-2</v>
      </c>
      <c r="AQ476">
        <v>184.71</v>
      </c>
      <c r="AR476">
        <v>4.3448196800517698</v>
      </c>
      <c r="AS476">
        <v>127830.17</v>
      </c>
      <c r="AT476">
        <v>0.33245767747645499</v>
      </c>
      <c r="AU476">
        <v>120424457.58</v>
      </c>
    </row>
    <row r="477" spans="1:47" ht="15" x14ac:dyDescent="0.25">
      <c r="A477" t="s">
        <v>1978</v>
      </c>
      <c r="B477" t="s">
        <v>399</v>
      </c>
      <c r="C477" t="s">
        <v>163</v>
      </c>
      <c r="D477" t="s">
        <v>945</v>
      </c>
      <c r="E477">
        <v>96.534000000000006</v>
      </c>
      <c r="F477" t="s">
        <v>1018</v>
      </c>
      <c r="G477" s="129">
        <v>-563346</v>
      </c>
      <c r="H477">
        <v>0.132470157028172</v>
      </c>
      <c r="I477">
        <v>-563346</v>
      </c>
      <c r="J477">
        <v>0</v>
      </c>
      <c r="K477">
        <v>0.78915216948551503</v>
      </c>
      <c r="L477" s="130">
        <v>217241.92310000001</v>
      </c>
      <c r="M477" s="129">
        <v>47930</v>
      </c>
      <c r="N477">
        <v>113</v>
      </c>
      <c r="O477">
        <v>47.482844999999998</v>
      </c>
      <c r="P477">
        <v>191.132046</v>
      </c>
      <c r="Q477">
        <v>-85.610890999999995</v>
      </c>
      <c r="R477">
        <v>14638.4</v>
      </c>
      <c r="S477">
        <v>2136.711061</v>
      </c>
      <c r="T477">
        <v>2547.5856370336701</v>
      </c>
      <c r="U477">
        <v>0.34679970751553102</v>
      </c>
      <c r="V477">
        <v>0.131604505228889</v>
      </c>
      <c r="W477">
        <v>1.06052893222702E-2</v>
      </c>
      <c r="X477">
        <v>12277.5</v>
      </c>
      <c r="Y477">
        <v>143.63</v>
      </c>
      <c r="Z477">
        <v>74019.077421151596</v>
      </c>
      <c r="AA477">
        <v>16.1635220125786</v>
      </c>
      <c r="AB477">
        <v>14.8764955858804</v>
      </c>
      <c r="AC477">
        <v>14</v>
      </c>
      <c r="AD477">
        <v>152.62221864285701</v>
      </c>
      <c r="AE477">
        <v>0.32540000000000002</v>
      </c>
      <c r="AF477">
        <v>0.117593777536525</v>
      </c>
      <c r="AG477">
        <v>0.12609642754602801</v>
      </c>
      <c r="AH477">
        <v>0.24866916820485099</v>
      </c>
      <c r="AI477">
        <v>203.14398512864699</v>
      </c>
      <c r="AJ477">
        <v>8.0409208404368098</v>
      </c>
      <c r="AK477">
        <v>1.68097546422154</v>
      </c>
      <c r="AL477">
        <v>2.5238095654978601</v>
      </c>
      <c r="AM477">
        <v>2.4500000000000002</v>
      </c>
      <c r="AN477" s="129">
        <v>1.0748626082667601</v>
      </c>
      <c r="AO477">
        <v>42</v>
      </c>
      <c r="AP477">
        <v>2.78357689631176E-2</v>
      </c>
      <c r="AQ477">
        <v>32.549999999999997</v>
      </c>
      <c r="AR477">
        <v>4.2836662051526702</v>
      </c>
      <c r="AS477">
        <v>190662.86</v>
      </c>
      <c r="AT477">
        <v>0.55640289598436399</v>
      </c>
      <c r="AU477">
        <v>31278017.539999999</v>
      </c>
    </row>
    <row r="478" spans="1:47" ht="15" x14ac:dyDescent="0.25">
      <c r="A478" t="s">
        <v>1979</v>
      </c>
      <c r="B478" t="s">
        <v>285</v>
      </c>
      <c r="C478" t="s">
        <v>172</v>
      </c>
      <c r="D478" t="s">
        <v>946</v>
      </c>
      <c r="E478">
        <v>85.625</v>
      </c>
      <c r="F478" t="s">
        <v>1395</v>
      </c>
      <c r="G478" s="129">
        <v>-724538</v>
      </c>
      <c r="H478">
        <v>0.178484562534728</v>
      </c>
      <c r="I478">
        <v>-159677</v>
      </c>
      <c r="J478">
        <v>0</v>
      </c>
      <c r="K478">
        <v>0.84106826741462004</v>
      </c>
      <c r="L478" s="130">
        <v>275892.0416</v>
      </c>
      <c r="M478" s="129">
        <v>43281</v>
      </c>
      <c r="N478">
        <v>45</v>
      </c>
      <c r="O478">
        <v>89.458742000000001</v>
      </c>
      <c r="P478">
        <v>162.22714199999999</v>
      </c>
      <c r="Q478">
        <v>87.321669</v>
      </c>
      <c r="R478">
        <v>17366.2</v>
      </c>
      <c r="S478">
        <v>1449.2074279999999</v>
      </c>
      <c r="T478">
        <v>1904.2479735090301</v>
      </c>
      <c r="U478">
        <v>0.49874036044479902</v>
      </c>
      <c r="V478">
        <v>0.18997968798708101</v>
      </c>
      <c r="W478">
        <v>1.8557341399439799E-2</v>
      </c>
      <c r="X478">
        <v>13216.4</v>
      </c>
      <c r="Y478">
        <v>102</v>
      </c>
      <c r="Z478">
        <v>75426.252549019599</v>
      </c>
      <c r="AA478">
        <v>16.823529411764699</v>
      </c>
      <c r="AB478">
        <v>14.2079159607843</v>
      </c>
      <c r="AC478">
        <v>14.25</v>
      </c>
      <c r="AD478">
        <v>101.69876687719299</v>
      </c>
      <c r="AE478">
        <v>0.39810000000000001</v>
      </c>
      <c r="AF478">
        <v>0.11645374674099</v>
      </c>
      <c r="AG478">
        <v>0.198968434187514</v>
      </c>
      <c r="AH478">
        <v>0.31753207681460499</v>
      </c>
      <c r="AI478">
        <v>147.018291435365</v>
      </c>
      <c r="AJ478">
        <v>10.559314230733101</v>
      </c>
      <c r="AK478">
        <v>1.9454313808316901</v>
      </c>
      <c r="AL478">
        <v>6.6672633530460903</v>
      </c>
      <c r="AM478">
        <v>1</v>
      </c>
      <c r="AN478" s="129">
        <v>1.26681305003406</v>
      </c>
      <c r="AO478">
        <v>13</v>
      </c>
      <c r="AP478">
        <v>0.197049525816649</v>
      </c>
      <c r="AQ478">
        <v>70.540000000000006</v>
      </c>
      <c r="AR478">
        <v>5.0931970990244997</v>
      </c>
      <c r="AS478">
        <v>-123699.34</v>
      </c>
      <c r="AT478">
        <v>0.42704185078343498</v>
      </c>
      <c r="AU478">
        <v>25167219.059999999</v>
      </c>
    </row>
    <row r="479" spans="1:47" ht="15" x14ac:dyDescent="0.25">
      <c r="A479" t="s">
        <v>1980</v>
      </c>
      <c r="B479" t="s">
        <v>286</v>
      </c>
      <c r="C479" t="s">
        <v>227</v>
      </c>
      <c r="D479" t="s">
        <v>949</v>
      </c>
      <c r="E479">
        <v>89.572000000000003</v>
      </c>
      <c r="F479" t="s">
        <v>1396</v>
      </c>
      <c r="G479" s="129">
        <v>-2411615</v>
      </c>
      <c r="H479">
        <v>0.49889286744031502</v>
      </c>
      <c r="I479">
        <v>-2708692</v>
      </c>
      <c r="J479">
        <v>4.1190643938655097E-2</v>
      </c>
      <c r="K479">
        <v>0.80439899152462002</v>
      </c>
      <c r="L479" s="130">
        <v>198998.23970000001</v>
      </c>
      <c r="M479" s="129">
        <v>37967.5</v>
      </c>
      <c r="N479">
        <v>78</v>
      </c>
      <c r="O479">
        <v>85.709582999999995</v>
      </c>
      <c r="P479">
        <v>84.891428000000005</v>
      </c>
      <c r="Q479">
        <v>20.196808000000001</v>
      </c>
      <c r="R479">
        <v>15907</v>
      </c>
      <c r="S479">
        <v>1727.237674</v>
      </c>
      <c r="T479">
        <v>2189.1959289618699</v>
      </c>
      <c r="U479">
        <v>0.53822469541617901</v>
      </c>
      <c r="V479">
        <v>0.19306642740586699</v>
      </c>
      <c r="W479">
        <v>7.44668680727259E-3</v>
      </c>
      <c r="X479">
        <v>12550.4</v>
      </c>
      <c r="Y479">
        <v>120.4</v>
      </c>
      <c r="Z479">
        <v>67948.096345514903</v>
      </c>
      <c r="AA479">
        <v>16.246031746031701</v>
      </c>
      <c r="AB479">
        <v>14.345827857142901</v>
      </c>
      <c r="AC479">
        <v>18</v>
      </c>
      <c r="AD479">
        <v>95.957648555555593</v>
      </c>
      <c r="AE479">
        <v>0.37130000000000002</v>
      </c>
      <c r="AF479">
        <v>0.14562324360391801</v>
      </c>
      <c r="AG479">
        <v>0.21007367621147699</v>
      </c>
      <c r="AH479">
        <v>0.35884000595677901</v>
      </c>
      <c r="AI479">
        <v>201.41524541572699</v>
      </c>
      <c r="AJ479">
        <v>6.4385327630414002</v>
      </c>
      <c r="AK479">
        <v>0.92974940498775505</v>
      </c>
      <c r="AL479">
        <v>4.0373324192565496</v>
      </c>
      <c r="AM479">
        <v>3</v>
      </c>
      <c r="AN479" s="129">
        <v>1.42026591678059</v>
      </c>
      <c r="AO479">
        <v>59</v>
      </c>
      <c r="AP479">
        <v>3.0379746835442999E-2</v>
      </c>
      <c r="AQ479">
        <v>12.68</v>
      </c>
      <c r="AR479">
        <v>4.0994409429239296</v>
      </c>
      <c r="AS479">
        <v>-164235.91</v>
      </c>
      <c r="AT479">
        <v>0.68239981353409696</v>
      </c>
      <c r="AU479">
        <v>27475250.93</v>
      </c>
    </row>
    <row r="480" spans="1:47" ht="15" x14ac:dyDescent="0.25">
      <c r="A480" t="s">
        <v>1981</v>
      </c>
      <c r="B480" t="s">
        <v>287</v>
      </c>
      <c r="C480" t="s">
        <v>288</v>
      </c>
      <c r="D480" t="s">
        <v>945</v>
      </c>
      <c r="E480">
        <v>75.519000000000005</v>
      </c>
      <c r="F480" t="s">
        <v>1397</v>
      </c>
      <c r="G480" s="129">
        <v>-8480603</v>
      </c>
      <c r="H480">
        <v>0.259104311374241</v>
      </c>
      <c r="I480">
        <v>-8480603</v>
      </c>
      <c r="J480">
        <v>9.3758426993234105E-3</v>
      </c>
      <c r="K480">
        <v>0.64869705081520701</v>
      </c>
      <c r="L480" s="130">
        <v>201299.04699999999</v>
      </c>
      <c r="M480" s="129">
        <v>39208</v>
      </c>
      <c r="N480">
        <v>136</v>
      </c>
      <c r="O480">
        <v>65.845996</v>
      </c>
      <c r="P480">
        <v>266.59948900000001</v>
      </c>
      <c r="Q480">
        <v>-564.36648200000002</v>
      </c>
      <c r="R480">
        <v>14908.7</v>
      </c>
      <c r="S480">
        <v>2965.7970340000002</v>
      </c>
      <c r="T480">
        <v>4079.9917130724698</v>
      </c>
      <c r="U480">
        <v>0.65353052713316595</v>
      </c>
      <c r="V480">
        <v>0.23217305908196501</v>
      </c>
      <c r="W480">
        <v>3.1762111135754799E-2</v>
      </c>
      <c r="X480">
        <v>10837.3</v>
      </c>
      <c r="Y480">
        <v>191.55</v>
      </c>
      <c r="Z480">
        <v>68306.567475854899</v>
      </c>
      <c r="AA480">
        <v>13.9322916666667</v>
      </c>
      <c r="AB480">
        <v>15.4831481806317</v>
      </c>
      <c r="AC480">
        <v>24</v>
      </c>
      <c r="AD480">
        <v>123.574876416667</v>
      </c>
      <c r="AE480">
        <v>0.3483</v>
      </c>
      <c r="AF480">
        <v>0.117608657240286</v>
      </c>
      <c r="AG480">
        <v>0.16420250163483299</v>
      </c>
      <c r="AH480">
        <v>0.29308040215543901</v>
      </c>
      <c r="AI480">
        <v>164.466413044501</v>
      </c>
      <c r="AJ480">
        <v>7.49974910511835</v>
      </c>
      <c r="AK480">
        <v>1.4634265048977599</v>
      </c>
      <c r="AL480">
        <v>4.0888430707663801</v>
      </c>
      <c r="AM480">
        <v>0</v>
      </c>
      <c r="AN480" s="129">
        <v>1.0175314684243</v>
      </c>
      <c r="AO480">
        <v>65</v>
      </c>
      <c r="AP480">
        <v>3.8845726970033301E-2</v>
      </c>
      <c r="AQ480">
        <v>12.18</v>
      </c>
      <c r="AR480">
        <v>4.6540813719458196</v>
      </c>
      <c r="AS480">
        <v>-179617.21</v>
      </c>
      <c r="AT480">
        <v>0.53921049571354096</v>
      </c>
      <c r="AU480">
        <v>44216248.729999997</v>
      </c>
    </row>
    <row r="481" spans="1:47" ht="15" x14ac:dyDescent="0.25">
      <c r="A481" t="s">
        <v>1982</v>
      </c>
      <c r="B481" t="s">
        <v>462</v>
      </c>
      <c r="C481" t="s">
        <v>108</v>
      </c>
      <c r="D481" t="s">
        <v>948</v>
      </c>
      <c r="E481">
        <v>111.13800000000001</v>
      </c>
      <c r="F481" t="s">
        <v>1398</v>
      </c>
      <c r="G481" s="129">
        <v>-5738973</v>
      </c>
      <c r="H481">
        <v>0.177702656126037</v>
      </c>
      <c r="I481">
        <v>-17780676</v>
      </c>
      <c r="J481">
        <v>0</v>
      </c>
      <c r="K481">
        <v>0.8331943915733</v>
      </c>
      <c r="L481" s="130">
        <v>315179.80080000003</v>
      </c>
      <c r="M481" s="129">
        <v>65000</v>
      </c>
      <c r="N481">
        <v>36</v>
      </c>
      <c r="O481">
        <v>37.521214999999998</v>
      </c>
      <c r="P481">
        <v>133.16577100000001</v>
      </c>
      <c r="Q481">
        <v>-8</v>
      </c>
      <c r="R481">
        <v>18982.2</v>
      </c>
      <c r="S481">
        <v>4533.9324640000004</v>
      </c>
      <c r="T481">
        <v>5371.5434776772599</v>
      </c>
      <c r="U481">
        <v>0.18064819436622301</v>
      </c>
      <c r="V481">
        <v>0.104916924276444</v>
      </c>
      <c r="W481">
        <v>4.3234031507179499E-2</v>
      </c>
      <c r="X481">
        <v>16022.2</v>
      </c>
      <c r="Y481">
        <v>286.07</v>
      </c>
      <c r="Z481">
        <v>95928.694095850602</v>
      </c>
      <c r="AA481">
        <v>17.029702970296999</v>
      </c>
      <c r="AB481">
        <v>15.849031579683301</v>
      </c>
      <c r="AC481">
        <v>17</v>
      </c>
      <c r="AD481">
        <v>266.70190964705898</v>
      </c>
      <c r="AE481">
        <v>0.32540000000000002</v>
      </c>
      <c r="AF481">
        <v>0.12103051712</v>
      </c>
      <c r="AG481">
        <v>0.156043080888282</v>
      </c>
      <c r="AH481">
        <v>0.28157836423371302</v>
      </c>
      <c r="AI481">
        <v>198.42487887574299</v>
      </c>
      <c r="AJ481">
        <v>8.0273561682663708</v>
      </c>
      <c r="AK481">
        <v>1.2709048791467701</v>
      </c>
      <c r="AL481">
        <v>4.0223666557364304</v>
      </c>
      <c r="AM481">
        <v>2.8</v>
      </c>
      <c r="AN481" s="129">
        <v>0.86916859451314199</v>
      </c>
      <c r="AO481">
        <v>23</v>
      </c>
      <c r="AP481">
        <v>5.0340651021953099E-2</v>
      </c>
      <c r="AQ481">
        <v>108.7</v>
      </c>
      <c r="AR481">
        <v>8.1025587807080601</v>
      </c>
      <c r="AS481">
        <v>-151259.26999999999</v>
      </c>
      <c r="AT481">
        <v>0.32588462678276198</v>
      </c>
      <c r="AU481">
        <v>86064092.180000007</v>
      </c>
    </row>
    <row r="482" spans="1:47" ht="15" x14ac:dyDescent="0.25">
      <c r="A482" t="s">
        <v>1983</v>
      </c>
      <c r="B482" t="s">
        <v>540</v>
      </c>
      <c r="C482" t="s">
        <v>116</v>
      </c>
      <c r="D482" t="s">
        <v>945</v>
      </c>
      <c r="E482">
        <v>83.891999999999996</v>
      </c>
      <c r="F482" t="s">
        <v>1399</v>
      </c>
      <c r="G482" s="129">
        <v>-324446</v>
      </c>
      <c r="H482">
        <v>0.70405793187107302</v>
      </c>
      <c r="I482">
        <v>-316960</v>
      </c>
      <c r="J482">
        <v>0</v>
      </c>
      <c r="K482">
        <v>0.726251284725135</v>
      </c>
      <c r="L482" s="130">
        <v>144530.31219999999</v>
      </c>
      <c r="M482" s="129">
        <v>37837</v>
      </c>
      <c r="N482">
        <v>50</v>
      </c>
      <c r="O482">
        <v>14.812564</v>
      </c>
      <c r="P482">
        <v>18.300464000000002</v>
      </c>
      <c r="Q482">
        <v>38.824078999999998</v>
      </c>
      <c r="R482">
        <v>16578.3</v>
      </c>
      <c r="S482">
        <v>719.16944899999999</v>
      </c>
      <c r="T482">
        <v>894.27251938077097</v>
      </c>
      <c r="U482">
        <v>0.57980721174934102</v>
      </c>
      <c r="V482">
        <v>0.174737396276687</v>
      </c>
      <c r="W482">
        <v>6.9524644114853096E-3</v>
      </c>
      <c r="X482">
        <v>13332.2</v>
      </c>
      <c r="Y482">
        <v>55.15</v>
      </c>
      <c r="Z482">
        <v>57682.5747960109</v>
      </c>
      <c r="AA482">
        <v>15.862068965517199</v>
      </c>
      <c r="AB482">
        <v>13.040243862194</v>
      </c>
      <c r="AC482">
        <v>13</v>
      </c>
      <c r="AD482">
        <v>55.320726846153804</v>
      </c>
      <c r="AE482">
        <v>0.1837</v>
      </c>
      <c r="AF482">
        <v>0.1018372148169</v>
      </c>
      <c r="AG482">
        <v>0.19878733456289799</v>
      </c>
      <c r="AH482">
        <v>0.30506403861781201</v>
      </c>
      <c r="AI482">
        <v>0</v>
      </c>
      <c r="AJ482" t="s">
        <v>943</v>
      </c>
      <c r="AK482" t="s">
        <v>943</v>
      </c>
      <c r="AL482" t="s">
        <v>943</v>
      </c>
      <c r="AM482">
        <v>1</v>
      </c>
      <c r="AN482" s="129">
        <v>1.2009395156777001</v>
      </c>
      <c r="AO482">
        <v>86</v>
      </c>
      <c r="AP482">
        <v>1.7412935323383099E-2</v>
      </c>
      <c r="AQ482">
        <v>4.53</v>
      </c>
      <c r="AR482">
        <v>4.0789966652529301</v>
      </c>
      <c r="AS482">
        <v>130.27999999996999</v>
      </c>
      <c r="AT482">
        <v>0.53383339239521399</v>
      </c>
      <c r="AU482">
        <v>11922625.390000001</v>
      </c>
    </row>
    <row r="483" spans="1:47" ht="15" x14ac:dyDescent="0.25">
      <c r="A483" t="s">
        <v>1984</v>
      </c>
      <c r="B483" t="s">
        <v>289</v>
      </c>
      <c r="C483" t="s">
        <v>108</v>
      </c>
      <c r="D483" t="s">
        <v>949</v>
      </c>
      <c r="E483">
        <v>73.518000000000001</v>
      </c>
      <c r="F483" t="s">
        <v>1400</v>
      </c>
      <c r="G483" s="129">
        <v>-1840658</v>
      </c>
      <c r="H483">
        <v>0.368353479911526</v>
      </c>
      <c r="I483">
        <v>-1310000</v>
      </c>
      <c r="J483">
        <v>0</v>
      </c>
      <c r="K483">
        <v>0.82783008817330195</v>
      </c>
      <c r="L483" s="130">
        <v>268475.08169999998</v>
      </c>
      <c r="M483" s="129">
        <v>45304.5</v>
      </c>
      <c r="N483">
        <v>99</v>
      </c>
      <c r="O483">
        <v>212.68252100000001</v>
      </c>
      <c r="P483">
        <v>638.01144999999997</v>
      </c>
      <c r="Q483">
        <v>-86.910157999999996</v>
      </c>
      <c r="R483">
        <v>22861.1</v>
      </c>
      <c r="S483">
        <v>3109.9277539999998</v>
      </c>
      <c r="T483">
        <v>4562.3297118919199</v>
      </c>
      <c r="U483">
        <v>1</v>
      </c>
      <c r="V483">
        <v>0.20644559513455499</v>
      </c>
      <c r="W483">
        <v>2.4414836293975201E-2</v>
      </c>
      <c r="X483">
        <v>15583.3</v>
      </c>
      <c r="Y483">
        <v>244.31</v>
      </c>
      <c r="Z483">
        <v>82801.070852605306</v>
      </c>
      <c r="AA483">
        <v>13.8773946360153</v>
      </c>
      <c r="AB483">
        <v>12.729432909009001</v>
      </c>
      <c r="AC483">
        <v>59.63</v>
      </c>
      <c r="AD483">
        <v>52.153743987925502</v>
      </c>
      <c r="AE483">
        <v>0.3866</v>
      </c>
      <c r="AF483">
        <v>0.11091007726966</v>
      </c>
      <c r="AG483">
        <v>0.183208661422851</v>
      </c>
      <c r="AH483">
        <v>0.300590240785717</v>
      </c>
      <c r="AI483">
        <v>240.24995405086199</v>
      </c>
      <c r="AJ483">
        <v>8.7785993763049408</v>
      </c>
      <c r="AK483">
        <v>1.7345033326195201</v>
      </c>
      <c r="AL483">
        <v>4.5505346110605496</v>
      </c>
      <c r="AM483">
        <v>3.6</v>
      </c>
      <c r="AN483" s="129">
        <v>0.563837744944791</v>
      </c>
      <c r="AO483">
        <v>9</v>
      </c>
      <c r="AP483">
        <v>0.30061892130857598</v>
      </c>
      <c r="AQ483">
        <v>90.78</v>
      </c>
      <c r="AR483">
        <v>5.0374283127075197</v>
      </c>
      <c r="AS483">
        <v>-642454.18000000005</v>
      </c>
      <c r="AT483">
        <v>0.51214301545404295</v>
      </c>
      <c r="AU483">
        <v>71096368.969999999</v>
      </c>
    </row>
    <row r="484" spans="1:47" ht="15" x14ac:dyDescent="0.25">
      <c r="A484" t="s">
        <v>1985</v>
      </c>
      <c r="B484" t="s">
        <v>557</v>
      </c>
      <c r="C484" t="s">
        <v>205</v>
      </c>
      <c r="D484" t="s">
        <v>946</v>
      </c>
      <c r="E484">
        <v>76.123000000000005</v>
      </c>
      <c r="F484" t="s">
        <v>1401</v>
      </c>
      <c r="G484" s="129">
        <v>-1412092</v>
      </c>
      <c r="H484">
        <v>0.23149378007219201</v>
      </c>
      <c r="I484">
        <v>-1285124</v>
      </c>
      <c r="J484">
        <v>0</v>
      </c>
      <c r="K484">
        <v>0.83393423243978004</v>
      </c>
      <c r="L484" s="130">
        <v>197520.70019999999</v>
      </c>
      <c r="M484" s="129">
        <v>35797.5</v>
      </c>
      <c r="N484">
        <v>22</v>
      </c>
      <c r="O484">
        <v>88.764553000000006</v>
      </c>
      <c r="P484">
        <v>2</v>
      </c>
      <c r="Q484">
        <v>-217.17655400000001</v>
      </c>
      <c r="R484">
        <v>15942.4</v>
      </c>
      <c r="S484">
        <v>1329.92418</v>
      </c>
      <c r="T484">
        <v>1831.9316358696601</v>
      </c>
      <c r="U484">
        <v>0.99143320486134801</v>
      </c>
      <c r="V484">
        <v>0.146700688606173</v>
      </c>
      <c r="W484">
        <v>1.0209004546409601E-2</v>
      </c>
      <c r="X484">
        <v>11573.7</v>
      </c>
      <c r="Y484">
        <v>99</v>
      </c>
      <c r="Z484">
        <v>68759.232323232296</v>
      </c>
      <c r="AA484">
        <v>12.8383838383838</v>
      </c>
      <c r="AB484">
        <v>13.433577575757599</v>
      </c>
      <c r="AC484">
        <v>16</v>
      </c>
      <c r="AD484">
        <v>83.120261249999999</v>
      </c>
      <c r="AE484">
        <v>0.26800000000000002</v>
      </c>
      <c r="AF484">
        <v>0.115143161914529</v>
      </c>
      <c r="AG484">
        <v>0.15520438921751101</v>
      </c>
      <c r="AH484">
        <v>0.27216704776244799</v>
      </c>
      <c r="AI484">
        <v>212.55121476173201</v>
      </c>
      <c r="AJ484">
        <v>7.9010342192679301</v>
      </c>
      <c r="AK484">
        <v>2.3593278193839602</v>
      </c>
      <c r="AL484">
        <v>4.5310709396236701</v>
      </c>
      <c r="AM484">
        <v>0.5</v>
      </c>
      <c r="AN484" s="129">
        <v>0.95500900263448196</v>
      </c>
      <c r="AO484">
        <v>28</v>
      </c>
      <c r="AP484">
        <v>0</v>
      </c>
      <c r="AQ484">
        <v>34.07</v>
      </c>
      <c r="AR484">
        <v>4.5969365096798001</v>
      </c>
      <c r="AS484">
        <v>-175223.32</v>
      </c>
      <c r="AT484">
        <v>0.53320917721623595</v>
      </c>
      <c r="AU484">
        <v>21202199.800000001</v>
      </c>
    </row>
    <row r="485" spans="1:47" ht="15" x14ac:dyDescent="0.25">
      <c r="A485" t="s">
        <v>1986</v>
      </c>
      <c r="B485" t="s">
        <v>590</v>
      </c>
      <c r="C485" t="s">
        <v>135</v>
      </c>
      <c r="D485" t="s">
        <v>945</v>
      </c>
      <c r="E485">
        <v>101.88800000000001</v>
      </c>
      <c r="F485" t="s">
        <v>1402</v>
      </c>
      <c r="G485" s="129">
        <v>267864</v>
      </c>
      <c r="H485">
        <v>0.32599415257354603</v>
      </c>
      <c r="I485">
        <v>346470</v>
      </c>
      <c r="J485">
        <v>0</v>
      </c>
      <c r="K485">
        <v>0.74925718927705198</v>
      </c>
      <c r="L485" s="130">
        <v>318208.13380000001</v>
      </c>
      <c r="M485" s="129">
        <v>43550.5</v>
      </c>
      <c r="N485">
        <v>68</v>
      </c>
      <c r="O485">
        <v>20.126750000000001</v>
      </c>
      <c r="P485">
        <v>33.01</v>
      </c>
      <c r="Q485">
        <v>315.80131599999999</v>
      </c>
      <c r="R485">
        <v>12477.6</v>
      </c>
      <c r="S485">
        <v>1222.3552970000001</v>
      </c>
      <c r="T485">
        <v>1413.52727941694</v>
      </c>
      <c r="U485">
        <v>0.27589241019176403</v>
      </c>
      <c r="V485">
        <v>0.11604279078933</v>
      </c>
      <c r="W485">
        <v>4.4219131812704001E-3</v>
      </c>
      <c r="X485">
        <v>10790</v>
      </c>
      <c r="Y485">
        <v>74.8</v>
      </c>
      <c r="Z485">
        <v>68090.152406417095</v>
      </c>
      <c r="AA485">
        <v>15.7088607594937</v>
      </c>
      <c r="AB485">
        <v>16.341648355615</v>
      </c>
      <c r="AC485">
        <v>6.85</v>
      </c>
      <c r="AD485">
        <v>178.446028759124</v>
      </c>
      <c r="AE485">
        <v>0.1837</v>
      </c>
      <c r="AF485">
        <v>0.116876192315587</v>
      </c>
      <c r="AG485">
        <v>0.192928028557737</v>
      </c>
      <c r="AH485">
        <v>0.31232057947269498</v>
      </c>
      <c r="AI485">
        <v>144.116854103181</v>
      </c>
      <c r="AJ485">
        <v>7.48037414425358</v>
      </c>
      <c r="AK485">
        <v>1.5703092040281099</v>
      </c>
      <c r="AL485">
        <v>4.38331717396487</v>
      </c>
      <c r="AM485">
        <v>0.5</v>
      </c>
      <c r="AN485" s="129">
        <v>0.68504677070173803</v>
      </c>
      <c r="AO485">
        <v>53</v>
      </c>
      <c r="AP485">
        <v>6.0301507537688398E-2</v>
      </c>
      <c r="AQ485">
        <v>10.42</v>
      </c>
      <c r="AR485">
        <v>5.1530520974629503</v>
      </c>
      <c r="AS485">
        <v>45725.180000000102</v>
      </c>
      <c r="AT485">
        <v>0.38192205293355402</v>
      </c>
      <c r="AU485">
        <v>15252004.949999999</v>
      </c>
    </row>
    <row r="486" spans="1:47" ht="15" x14ac:dyDescent="0.25">
      <c r="A486" t="s">
        <v>1987</v>
      </c>
      <c r="B486" t="s">
        <v>656</v>
      </c>
      <c r="C486" t="s">
        <v>209</v>
      </c>
      <c r="D486" t="s">
        <v>947</v>
      </c>
      <c r="E486">
        <v>83.850999999999999</v>
      </c>
      <c r="F486" t="s">
        <v>1403</v>
      </c>
      <c r="G486" s="129">
        <v>-1685563</v>
      </c>
      <c r="H486">
        <v>0.52934953121009798</v>
      </c>
      <c r="I486">
        <v>-1685562</v>
      </c>
      <c r="J486">
        <v>0</v>
      </c>
      <c r="K486">
        <v>0.81460706012767303</v>
      </c>
      <c r="L486" s="130">
        <v>194682.8621</v>
      </c>
      <c r="M486" s="129">
        <v>41908</v>
      </c>
      <c r="N486">
        <v>79</v>
      </c>
      <c r="O486">
        <v>117.91238</v>
      </c>
      <c r="P486">
        <v>31</v>
      </c>
      <c r="Q486">
        <v>62.131580999999997</v>
      </c>
      <c r="R486">
        <v>17418.599999999999</v>
      </c>
      <c r="S486">
        <v>1371.685526</v>
      </c>
      <c r="T486">
        <v>1640.6914949423399</v>
      </c>
      <c r="U486">
        <v>0.52050795205372702</v>
      </c>
      <c r="V486">
        <v>0.115196438983202</v>
      </c>
      <c r="W486">
        <v>1.3085156662942E-3</v>
      </c>
      <c r="X486">
        <v>14562.7</v>
      </c>
      <c r="Y486">
        <v>104.11</v>
      </c>
      <c r="Z486">
        <v>69084.516376909</v>
      </c>
      <c r="AA486">
        <v>16.129629629629601</v>
      </c>
      <c r="AB486">
        <v>13.1753484391509</v>
      </c>
      <c r="AC486">
        <v>15</v>
      </c>
      <c r="AD486">
        <v>91.445701733333294</v>
      </c>
      <c r="AE486">
        <v>0.21049999999999999</v>
      </c>
      <c r="AF486">
        <v>0.10417241167178</v>
      </c>
      <c r="AG486">
        <v>0.22199506638468999</v>
      </c>
      <c r="AH486">
        <v>0.33050743538489802</v>
      </c>
      <c r="AI486">
        <v>238.432201696936</v>
      </c>
      <c r="AJ486">
        <v>6.40922523497649</v>
      </c>
      <c r="AK486">
        <v>1.70255459343105</v>
      </c>
      <c r="AL486">
        <v>3.6811946345251898</v>
      </c>
      <c r="AM486">
        <v>0</v>
      </c>
      <c r="AN486" s="129">
        <v>1.1958701873436699</v>
      </c>
      <c r="AO486">
        <v>99</v>
      </c>
      <c r="AP486">
        <v>8.5741811175337204E-2</v>
      </c>
      <c r="AQ486">
        <v>10.17</v>
      </c>
      <c r="AR486">
        <v>4.7378391991582198</v>
      </c>
      <c r="AS486">
        <v>-119911.48</v>
      </c>
      <c r="AT486">
        <v>0.51941772678425002</v>
      </c>
      <c r="AU486">
        <v>23892905.670000002</v>
      </c>
    </row>
    <row r="487" spans="1:47" ht="15" x14ac:dyDescent="0.25">
      <c r="A487" t="s">
        <v>1988</v>
      </c>
      <c r="B487" t="s">
        <v>436</v>
      </c>
      <c r="C487" t="s">
        <v>292</v>
      </c>
      <c r="D487" t="s">
        <v>945</v>
      </c>
      <c r="E487">
        <v>86.944999999999993</v>
      </c>
      <c r="F487" t="s">
        <v>1404</v>
      </c>
      <c r="G487" s="129">
        <v>-261319</v>
      </c>
      <c r="H487">
        <v>0.338301329213054</v>
      </c>
      <c r="I487">
        <v>-365519</v>
      </c>
      <c r="J487">
        <v>0</v>
      </c>
      <c r="K487">
        <v>0.77314707618482204</v>
      </c>
      <c r="L487" s="130">
        <v>242368.4356</v>
      </c>
      <c r="M487" s="129">
        <v>42740</v>
      </c>
      <c r="N487">
        <v>41</v>
      </c>
      <c r="O487">
        <v>43.025976999999997</v>
      </c>
      <c r="P487">
        <v>12</v>
      </c>
      <c r="Q487">
        <v>70.146540000000002</v>
      </c>
      <c r="R487">
        <v>18102.7</v>
      </c>
      <c r="S487">
        <v>676.73771799999997</v>
      </c>
      <c r="T487">
        <v>844.70083273429395</v>
      </c>
      <c r="U487">
        <v>0.36941420782460399</v>
      </c>
      <c r="V487">
        <v>0.18903552232624299</v>
      </c>
      <c r="W487">
        <v>6.7095137144402503E-3</v>
      </c>
      <c r="X487">
        <v>14503.1</v>
      </c>
      <c r="Y487">
        <v>63.01</v>
      </c>
      <c r="Z487">
        <v>71374.691318838304</v>
      </c>
      <c r="AA487">
        <v>13.7384615384615</v>
      </c>
      <c r="AB487">
        <v>10.740163751785399</v>
      </c>
      <c r="AC487">
        <v>7.36</v>
      </c>
      <c r="AD487">
        <v>91.948059510869598</v>
      </c>
      <c r="AE487">
        <v>0.1837</v>
      </c>
      <c r="AF487">
        <v>0.11635597341992</v>
      </c>
      <c r="AG487">
        <v>0.16951508243616201</v>
      </c>
      <c r="AH487">
        <v>0.28629885056231402</v>
      </c>
      <c r="AI487">
        <v>202.336882307482</v>
      </c>
      <c r="AJ487">
        <v>6.6879985978134604</v>
      </c>
      <c r="AK487">
        <v>0.74556930964222301</v>
      </c>
      <c r="AL487">
        <v>3.1817620810785101</v>
      </c>
      <c r="AM487">
        <v>3</v>
      </c>
      <c r="AN487" s="129">
        <v>1.20654412030027</v>
      </c>
      <c r="AO487">
        <v>79</v>
      </c>
      <c r="AP487">
        <v>8.1632653061224497E-3</v>
      </c>
      <c r="AQ487">
        <v>3.08</v>
      </c>
      <c r="AR487">
        <v>4.7464820082248096</v>
      </c>
      <c r="AS487">
        <v>60441.8</v>
      </c>
      <c r="AT487">
        <v>0.37285904282606802</v>
      </c>
      <c r="AU487">
        <v>12250782.08</v>
      </c>
    </row>
    <row r="488" spans="1:47" ht="15" x14ac:dyDescent="0.25">
      <c r="A488" t="s">
        <v>1989</v>
      </c>
      <c r="B488" t="s">
        <v>682</v>
      </c>
      <c r="C488" t="s">
        <v>142</v>
      </c>
      <c r="D488" t="s">
        <v>945</v>
      </c>
      <c r="E488">
        <v>88.566999999999993</v>
      </c>
      <c r="F488" t="s">
        <v>1405</v>
      </c>
      <c r="G488" s="129">
        <v>-880523</v>
      </c>
      <c r="H488">
        <v>0.902329474878656</v>
      </c>
      <c r="I488">
        <v>-1030523</v>
      </c>
      <c r="J488">
        <v>6.9226466693191099E-3</v>
      </c>
      <c r="K488">
        <v>0.77838685345191605</v>
      </c>
      <c r="L488" s="130">
        <v>156121.61170000001</v>
      </c>
      <c r="M488" s="129">
        <v>41685</v>
      </c>
      <c r="N488">
        <v>26</v>
      </c>
      <c r="O488">
        <v>47.082877000000003</v>
      </c>
      <c r="P488">
        <v>28</v>
      </c>
      <c r="Q488">
        <v>120.634609</v>
      </c>
      <c r="R488">
        <v>17424.2</v>
      </c>
      <c r="S488">
        <v>894.05194600000004</v>
      </c>
      <c r="T488">
        <v>1223.63720048561</v>
      </c>
      <c r="U488">
        <v>0.96976172008689998</v>
      </c>
      <c r="V488">
        <v>0.18540779173025801</v>
      </c>
      <c r="W488">
        <v>0</v>
      </c>
      <c r="X488">
        <v>12731</v>
      </c>
      <c r="Y488">
        <v>69.430000000000007</v>
      </c>
      <c r="Z488">
        <v>78084.750828172298</v>
      </c>
      <c r="AA488">
        <v>14.5526315789474</v>
      </c>
      <c r="AB488">
        <v>12.8770264439003</v>
      </c>
      <c r="AC488">
        <v>6</v>
      </c>
      <c r="AD488">
        <v>149.00865766666701</v>
      </c>
      <c r="AE488">
        <v>0.17230000000000001</v>
      </c>
      <c r="AF488">
        <v>0.11280068211769501</v>
      </c>
      <c r="AG488">
        <v>0.179353529322482</v>
      </c>
      <c r="AH488">
        <v>0.292154211440177</v>
      </c>
      <c r="AI488">
        <v>221.463641889998</v>
      </c>
      <c r="AJ488">
        <v>6.8857892929292897</v>
      </c>
      <c r="AK488">
        <v>1.23571994949495</v>
      </c>
      <c r="AL488">
        <v>4.7672596464646499</v>
      </c>
      <c r="AM488">
        <v>0</v>
      </c>
      <c r="AN488" s="129">
        <v>1.0929444726914901</v>
      </c>
      <c r="AO488">
        <v>136</v>
      </c>
      <c r="AP488">
        <v>1.9736842105263198E-2</v>
      </c>
      <c r="AQ488">
        <v>3.3</v>
      </c>
      <c r="AR488">
        <v>4.6555331101978599</v>
      </c>
      <c r="AS488">
        <v>-190141.77</v>
      </c>
      <c r="AT488">
        <v>0.53349497683686298</v>
      </c>
      <c r="AU488">
        <v>15578168.1</v>
      </c>
    </row>
    <row r="489" spans="1:47" ht="15" x14ac:dyDescent="0.25">
      <c r="A489" t="s">
        <v>1990</v>
      </c>
      <c r="B489" t="s">
        <v>450</v>
      </c>
      <c r="C489" t="s">
        <v>167</v>
      </c>
      <c r="D489" t="s">
        <v>946</v>
      </c>
      <c r="E489">
        <v>72.120999999999995</v>
      </c>
      <c r="F489" t="s">
        <v>1406</v>
      </c>
      <c r="G489" s="129">
        <v>1667889</v>
      </c>
      <c r="H489">
        <v>0.32152752032446802</v>
      </c>
      <c r="I489">
        <v>1667889</v>
      </c>
      <c r="J489">
        <v>1.25751046084386E-2</v>
      </c>
      <c r="K489">
        <v>0.72152148774298996</v>
      </c>
      <c r="L489" s="130">
        <v>234038.1483</v>
      </c>
      <c r="M489" s="129">
        <v>38707</v>
      </c>
      <c r="N489">
        <v>22</v>
      </c>
      <c r="O489">
        <v>57.518664000000001</v>
      </c>
      <c r="P489">
        <v>4</v>
      </c>
      <c r="Q489">
        <v>33.720740999999997</v>
      </c>
      <c r="R489">
        <v>19813.7</v>
      </c>
      <c r="S489">
        <v>770.73520699999995</v>
      </c>
      <c r="T489">
        <v>1050.71678171442</v>
      </c>
      <c r="U489">
        <v>0.99969807529500898</v>
      </c>
      <c r="V489">
        <v>0.18181651457891701</v>
      </c>
      <c r="W489">
        <v>1.2974624630064399E-3</v>
      </c>
      <c r="X489">
        <v>14534</v>
      </c>
      <c r="Y489">
        <v>61.01</v>
      </c>
      <c r="Z489">
        <v>56304.324373053598</v>
      </c>
      <c r="AA489">
        <v>14.5810810810811</v>
      </c>
      <c r="AB489">
        <v>12.632932420914599</v>
      </c>
      <c r="AC489">
        <v>12</v>
      </c>
      <c r="AD489">
        <v>64.2279339166667</v>
      </c>
      <c r="AE489">
        <v>0.1837</v>
      </c>
      <c r="AF489">
        <v>0.127333926385784</v>
      </c>
      <c r="AG489">
        <v>0.17338576113905399</v>
      </c>
      <c r="AH489">
        <v>0.32543751332614002</v>
      </c>
      <c r="AI489">
        <v>169.80929223335701</v>
      </c>
      <c r="AJ489">
        <v>15.217867250416401</v>
      </c>
      <c r="AK489">
        <v>1.8129030853160999</v>
      </c>
      <c r="AL489">
        <v>5.5156606152294501</v>
      </c>
      <c r="AM489">
        <v>4.25</v>
      </c>
      <c r="AN489" s="129">
        <v>1.7440081381850601</v>
      </c>
      <c r="AO489">
        <v>100</v>
      </c>
      <c r="AP489">
        <v>0</v>
      </c>
      <c r="AQ489">
        <v>6.56</v>
      </c>
      <c r="AR489">
        <v>4.2722312076445403</v>
      </c>
      <c r="AS489">
        <v>-95654.180000000095</v>
      </c>
      <c r="AT489">
        <v>0.668733777807904</v>
      </c>
      <c r="AU489">
        <v>15271092.960000001</v>
      </c>
    </row>
    <row r="490" spans="1:47" ht="15" x14ac:dyDescent="0.25">
      <c r="A490" t="s">
        <v>1991</v>
      </c>
      <c r="B490" t="s">
        <v>605</v>
      </c>
      <c r="C490" t="s">
        <v>603</v>
      </c>
      <c r="D490" t="s">
        <v>946</v>
      </c>
      <c r="E490">
        <v>77.739000000000004</v>
      </c>
      <c r="F490" t="s">
        <v>1407</v>
      </c>
      <c r="G490" s="129">
        <v>-2019897</v>
      </c>
      <c r="H490">
        <v>0.41910704688214101</v>
      </c>
      <c r="I490">
        <v>-2019897</v>
      </c>
      <c r="J490">
        <v>3.3362094970933502E-2</v>
      </c>
      <c r="K490">
        <v>0.71933887746800396</v>
      </c>
      <c r="L490" s="130">
        <v>192475.35329999999</v>
      </c>
      <c r="M490" s="129">
        <v>36745</v>
      </c>
      <c r="N490">
        <v>33</v>
      </c>
      <c r="O490">
        <v>18.294233999999999</v>
      </c>
      <c r="P490">
        <v>0</v>
      </c>
      <c r="Q490">
        <v>13.124732</v>
      </c>
      <c r="R490">
        <v>15893.4</v>
      </c>
      <c r="S490">
        <v>671.51884700000005</v>
      </c>
      <c r="T490">
        <v>927.34098595436296</v>
      </c>
      <c r="U490">
        <v>1</v>
      </c>
      <c r="V490">
        <v>0.18451661565948599</v>
      </c>
      <c r="W490">
        <v>2.9783229598617702E-3</v>
      </c>
      <c r="X490">
        <v>11509</v>
      </c>
      <c r="Y490">
        <v>52.2</v>
      </c>
      <c r="Z490">
        <v>60949.444444444402</v>
      </c>
      <c r="AA490">
        <v>14.1296296296296</v>
      </c>
      <c r="AB490">
        <v>12.864345727969299</v>
      </c>
      <c r="AC490">
        <v>15</v>
      </c>
      <c r="AD490">
        <v>44.767923133333298</v>
      </c>
      <c r="AE490">
        <v>0.4632</v>
      </c>
      <c r="AF490">
        <v>9.2610574350615996E-2</v>
      </c>
      <c r="AG490">
        <v>0.249756185531682</v>
      </c>
      <c r="AH490">
        <v>0.34361707285968701</v>
      </c>
      <c r="AI490">
        <v>200.40390616169901</v>
      </c>
      <c r="AJ490">
        <v>9.4567921976593006</v>
      </c>
      <c r="AK490">
        <v>1.3513463124651699</v>
      </c>
      <c r="AL490">
        <v>3.2464254133382902</v>
      </c>
      <c r="AM490">
        <v>0.5</v>
      </c>
      <c r="AN490" s="129">
        <v>1.19968625370105</v>
      </c>
      <c r="AO490">
        <v>80</v>
      </c>
      <c r="AP490">
        <v>0</v>
      </c>
      <c r="AQ490">
        <v>3</v>
      </c>
      <c r="AR490">
        <v>3.39431077344716</v>
      </c>
      <c r="AS490">
        <v>-70268.930000000095</v>
      </c>
      <c r="AT490">
        <v>0.68559339912151296</v>
      </c>
      <c r="AU490">
        <v>10672737.460000001</v>
      </c>
    </row>
    <row r="491" spans="1:47" ht="15" x14ac:dyDescent="0.25">
      <c r="A491" t="s">
        <v>1992</v>
      </c>
      <c r="B491" t="s">
        <v>642</v>
      </c>
      <c r="C491" t="s">
        <v>251</v>
      </c>
      <c r="D491" t="s">
        <v>946</v>
      </c>
      <c r="E491">
        <v>72.516999999999996</v>
      </c>
      <c r="F491" t="s">
        <v>1408</v>
      </c>
      <c r="G491" s="129">
        <v>-1302466</v>
      </c>
      <c r="H491">
        <v>0.39790274424111599</v>
      </c>
      <c r="I491">
        <v>-1302466</v>
      </c>
      <c r="J491">
        <v>4.2673556816653696E-3</v>
      </c>
      <c r="K491">
        <v>0.71665448610176796</v>
      </c>
      <c r="L491" s="130">
        <v>118932.713</v>
      </c>
      <c r="M491" s="129">
        <v>36822.5</v>
      </c>
      <c r="N491">
        <v>37</v>
      </c>
      <c r="O491">
        <v>13.334792</v>
      </c>
      <c r="P491">
        <v>6</v>
      </c>
      <c r="Q491">
        <v>-109.895337</v>
      </c>
      <c r="R491">
        <v>25382.1</v>
      </c>
      <c r="S491">
        <v>577.38434900000004</v>
      </c>
      <c r="T491">
        <v>854.614942250941</v>
      </c>
      <c r="U491">
        <v>1</v>
      </c>
      <c r="V491">
        <v>0.26860141995293302</v>
      </c>
      <c r="W491">
        <v>0</v>
      </c>
      <c r="X491">
        <v>17148.400000000001</v>
      </c>
      <c r="Y491">
        <v>62.7</v>
      </c>
      <c r="Z491">
        <v>62330.840510366797</v>
      </c>
      <c r="AA491">
        <v>13.882352941176499</v>
      </c>
      <c r="AB491">
        <v>9.2086818022328494</v>
      </c>
      <c r="AC491">
        <v>8.75</v>
      </c>
      <c r="AD491">
        <v>65.986782742857102</v>
      </c>
      <c r="AE491">
        <v>0.1991</v>
      </c>
      <c r="AF491">
        <v>0.101507858421682</v>
      </c>
      <c r="AG491">
        <v>0.187725789531582</v>
      </c>
      <c r="AH491">
        <v>0.29131199169965599</v>
      </c>
      <c r="AI491">
        <v>315.21464049937401</v>
      </c>
      <c r="AJ491">
        <v>15.384199340659301</v>
      </c>
      <c r="AK491">
        <v>1.1355836813186799</v>
      </c>
      <c r="AL491">
        <v>3.9591044505494501</v>
      </c>
      <c r="AM491">
        <v>0.5</v>
      </c>
      <c r="AN491" s="129">
        <v>1.9486343592298101</v>
      </c>
      <c r="AO491">
        <v>87</v>
      </c>
      <c r="AP491">
        <v>8.0000000000000002E-3</v>
      </c>
      <c r="AQ491">
        <v>4.28</v>
      </c>
      <c r="AR491">
        <v>4.2209172042060601</v>
      </c>
      <c r="AS491">
        <v>-36127.820000000102</v>
      </c>
      <c r="AT491">
        <v>0.69861994513852399</v>
      </c>
      <c r="AU491">
        <v>14655242.6</v>
      </c>
    </row>
    <row r="492" spans="1:47" ht="15" x14ac:dyDescent="0.25">
      <c r="A492" t="s">
        <v>1993</v>
      </c>
      <c r="B492" t="s">
        <v>742</v>
      </c>
      <c r="C492" t="s">
        <v>191</v>
      </c>
      <c r="D492" t="s">
        <v>945</v>
      </c>
      <c r="E492">
        <v>88.497</v>
      </c>
      <c r="F492" t="s">
        <v>1409</v>
      </c>
      <c r="G492" s="129">
        <v>-2133107</v>
      </c>
      <c r="H492">
        <v>0.46527068915194397</v>
      </c>
      <c r="I492">
        <v>-2228191</v>
      </c>
      <c r="J492">
        <v>0</v>
      </c>
      <c r="K492">
        <v>0.62597110274131296</v>
      </c>
      <c r="L492" s="130">
        <v>236620.7548</v>
      </c>
      <c r="M492" s="129">
        <v>38901</v>
      </c>
      <c r="N492">
        <v>35</v>
      </c>
      <c r="O492">
        <v>12.173757999999999</v>
      </c>
      <c r="P492">
        <v>6.3541189999999999</v>
      </c>
      <c r="Q492">
        <v>24.254306</v>
      </c>
      <c r="R492">
        <v>14010.5</v>
      </c>
      <c r="S492">
        <v>428.750924</v>
      </c>
      <c r="T492">
        <v>536.933552953495</v>
      </c>
      <c r="U492">
        <v>0.48777499077762898</v>
      </c>
      <c r="V492">
        <v>0.14564241965342101</v>
      </c>
      <c r="W492">
        <v>3.03785374466038E-2</v>
      </c>
      <c r="X492">
        <v>11187.6</v>
      </c>
      <c r="Y492">
        <v>31.68</v>
      </c>
      <c r="Z492">
        <v>59366.060290403999</v>
      </c>
      <c r="AA492">
        <v>13.590909090909101</v>
      </c>
      <c r="AB492">
        <v>13.533804419191901</v>
      </c>
      <c r="AC492">
        <v>4.08</v>
      </c>
      <c r="AD492">
        <v>105.086010784314</v>
      </c>
      <c r="AE492">
        <v>0.22589999999999999</v>
      </c>
      <c r="AF492">
        <v>0.11417773268322701</v>
      </c>
      <c r="AG492">
        <v>0.15349151563041</v>
      </c>
      <c r="AH492">
        <v>0.27391095518501402</v>
      </c>
      <c r="AI492">
        <v>233.601828925738</v>
      </c>
      <c r="AJ492">
        <v>7.4090674640813896</v>
      </c>
      <c r="AK492">
        <v>1.6723144662879299</v>
      </c>
      <c r="AL492">
        <v>2.4429064368940798</v>
      </c>
      <c r="AM492">
        <v>1.5</v>
      </c>
      <c r="AN492" s="129">
        <v>1.4287418599651101</v>
      </c>
      <c r="AO492">
        <v>26</v>
      </c>
      <c r="AP492">
        <v>7.3260073260073303E-3</v>
      </c>
      <c r="AQ492">
        <v>10.42</v>
      </c>
      <c r="AR492">
        <v>4.7055945054751298</v>
      </c>
      <c r="AS492">
        <v>-26761.13</v>
      </c>
      <c r="AT492">
        <v>0.497828535162398</v>
      </c>
      <c r="AU492">
        <v>6007020.25</v>
      </c>
    </row>
    <row r="493" spans="1:47" ht="15" x14ac:dyDescent="0.25">
      <c r="A493" t="s">
        <v>1994</v>
      </c>
      <c r="B493" t="s">
        <v>565</v>
      </c>
      <c r="C493" t="s">
        <v>199</v>
      </c>
      <c r="D493" t="s">
        <v>949</v>
      </c>
      <c r="E493">
        <v>89.688000000000002</v>
      </c>
      <c r="F493" t="s">
        <v>1410</v>
      </c>
      <c r="G493" s="129">
        <v>-24479716</v>
      </c>
      <c r="H493">
        <v>0.25023275368199199</v>
      </c>
      <c r="I493">
        <v>-28016679</v>
      </c>
      <c r="J493">
        <v>0</v>
      </c>
      <c r="K493">
        <v>0.75097386530417198</v>
      </c>
      <c r="L493" s="130">
        <v>285886.82870000001</v>
      </c>
      <c r="M493" s="129">
        <v>51011</v>
      </c>
      <c r="N493">
        <v>292</v>
      </c>
      <c r="O493">
        <v>94.848770000000002</v>
      </c>
      <c r="P493">
        <v>292.65244300000001</v>
      </c>
      <c r="Q493">
        <v>-65.225689000000003</v>
      </c>
      <c r="R493">
        <v>12803.8</v>
      </c>
      <c r="S493">
        <v>4891.7068939999999</v>
      </c>
      <c r="T493">
        <v>6499.2495996738198</v>
      </c>
      <c r="U493">
        <v>0.403895850224259</v>
      </c>
      <c r="V493">
        <v>0.182617319139809</v>
      </c>
      <c r="W493">
        <v>5.0464232086919497E-2</v>
      </c>
      <c r="X493">
        <v>9636.7999999999993</v>
      </c>
      <c r="Y493">
        <v>268.67</v>
      </c>
      <c r="Z493">
        <v>74505.508765399994</v>
      </c>
      <c r="AA493">
        <v>11.9042553191489</v>
      </c>
      <c r="AB493">
        <v>18.2071198645178</v>
      </c>
      <c r="AC493">
        <v>32.4</v>
      </c>
      <c r="AD493">
        <v>150.978607839506</v>
      </c>
      <c r="AE493">
        <v>0.22589999999999999</v>
      </c>
      <c r="AF493">
        <v>0.114673272358531</v>
      </c>
      <c r="AG493">
        <v>0.17242646248404001</v>
      </c>
      <c r="AH493">
        <v>0.29614758901625299</v>
      </c>
      <c r="AI493">
        <v>138.986046125109</v>
      </c>
      <c r="AJ493">
        <v>7.7363599258103299</v>
      </c>
      <c r="AK493">
        <v>1.75980352386233</v>
      </c>
      <c r="AL493">
        <v>3.5908703166298701</v>
      </c>
      <c r="AM493">
        <v>2.8</v>
      </c>
      <c r="AN493" s="129">
        <v>1.0947963773690399</v>
      </c>
      <c r="AO493">
        <v>65</v>
      </c>
      <c r="AP493">
        <v>2.89421157684631E-2</v>
      </c>
      <c r="AQ493">
        <v>42.95</v>
      </c>
      <c r="AR493">
        <v>3.84123029354024</v>
      </c>
      <c r="AS493">
        <v>300285.90999999997</v>
      </c>
      <c r="AT493">
        <v>0.495613187171562</v>
      </c>
      <c r="AU493">
        <v>62632232.520000003</v>
      </c>
    </row>
    <row r="494" spans="1:47" ht="15" x14ac:dyDescent="0.25">
      <c r="A494" t="s">
        <v>1995</v>
      </c>
      <c r="B494" t="s">
        <v>515</v>
      </c>
      <c r="C494" t="s">
        <v>144</v>
      </c>
      <c r="D494" t="s">
        <v>946</v>
      </c>
      <c r="E494">
        <v>89.844999999999999</v>
      </c>
      <c r="F494" t="s">
        <v>1411</v>
      </c>
      <c r="G494" s="129">
        <v>-579588</v>
      </c>
      <c r="H494">
        <v>0.17295633128161</v>
      </c>
      <c r="I494">
        <v>-979589</v>
      </c>
      <c r="J494">
        <v>0</v>
      </c>
      <c r="K494">
        <v>0.69713388005592003</v>
      </c>
      <c r="L494" s="130">
        <v>235506.72990000001</v>
      </c>
      <c r="M494" s="129">
        <v>47472.5</v>
      </c>
      <c r="N494">
        <v>182</v>
      </c>
      <c r="O494">
        <v>129.36365599999999</v>
      </c>
      <c r="P494">
        <v>450.65501799999998</v>
      </c>
      <c r="Q494">
        <v>17.579281000000002</v>
      </c>
      <c r="R494">
        <v>14544.6</v>
      </c>
      <c r="S494">
        <v>4038.2078540000002</v>
      </c>
      <c r="T494">
        <v>4893.3691008291198</v>
      </c>
      <c r="U494">
        <v>0.37621536828401198</v>
      </c>
      <c r="V494">
        <v>0.14826584827894301</v>
      </c>
      <c r="W494">
        <v>1.62867418859713E-2</v>
      </c>
      <c r="X494">
        <v>12002.8</v>
      </c>
      <c r="Y494">
        <v>236.94</v>
      </c>
      <c r="Z494">
        <v>81718.596058073803</v>
      </c>
      <c r="AA494">
        <v>13.98046875</v>
      </c>
      <c r="AB494">
        <v>17.0431664303199</v>
      </c>
      <c r="AC494">
        <v>17.5</v>
      </c>
      <c r="AD494">
        <v>230.75473451428601</v>
      </c>
      <c r="AE494">
        <v>0.22589999999999999</v>
      </c>
      <c r="AF494">
        <v>0.10512170218941</v>
      </c>
      <c r="AG494">
        <v>0.14902485935898199</v>
      </c>
      <c r="AH494">
        <v>0.27035785378591798</v>
      </c>
      <c r="AI494">
        <v>132.65884753043699</v>
      </c>
      <c r="AJ494">
        <v>7.99187530800591</v>
      </c>
      <c r="AK494">
        <v>1.53572666995206</v>
      </c>
      <c r="AL494">
        <v>3.3242898130310801</v>
      </c>
      <c r="AM494">
        <v>0.5</v>
      </c>
      <c r="AN494" s="129">
        <v>1.87717851065681</v>
      </c>
      <c r="AO494">
        <v>68</v>
      </c>
      <c r="AP494">
        <v>8.4197428452924106E-2</v>
      </c>
      <c r="AQ494">
        <v>32.01</v>
      </c>
      <c r="AR494">
        <v>3.75238582732579</v>
      </c>
      <c r="AS494">
        <v>170538</v>
      </c>
      <c r="AT494">
        <v>0.45961807822617701</v>
      </c>
      <c r="AU494">
        <v>58733997.130000003</v>
      </c>
    </row>
    <row r="495" spans="1:47" ht="15" x14ac:dyDescent="0.25">
      <c r="A495" t="s">
        <v>1996</v>
      </c>
      <c r="B495" t="s">
        <v>290</v>
      </c>
      <c r="C495" t="s">
        <v>121</v>
      </c>
      <c r="D495" t="s">
        <v>949</v>
      </c>
      <c r="E495">
        <v>76.341999999999999</v>
      </c>
      <c r="F495" t="s">
        <v>1412</v>
      </c>
      <c r="G495" s="129">
        <v>-114267904</v>
      </c>
      <c r="H495">
        <v>0.42048515977715001</v>
      </c>
      <c r="I495">
        <v>-112822604</v>
      </c>
      <c r="J495">
        <v>0</v>
      </c>
      <c r="K495">
        <v>0.81443605055062196</v>
      </c>
      <c r="L495" s="130">
        <v>205586.96429999999</v>
      </c>
      <c r="M495" s="129">
        <v>42178.5</v>
      </c>
      <c r="N495">
        <v>776</v>
      </c>
      <c r="O495">
        <v>2124.2905099999998</v>
      </c>
      <c r="P495">
        <v>1785.2104039999999</v>
      </c>
      <c r="Q495">
        <v>-112.439419</v>
      </c>
      <c r="R495">
        <v>15600.4</v>
      </c>
      <c r="S495">
        <v>21952.099016</v>
      </c>
      <c r="T495">
        <v>30445.9534455637</v>
      </c>
      <c r="U495">
        <v>0.66746421170570402</v>
      </c>
      <c r="V495">
        <v>0.20739934425776799</v>
      </c>
      <c r="W495">
        <v>0.18169733272854</v>
      </c>
      <c r="X495">
        <v>11248.2</v>
      </c>
      <c r="Y495">
        <v>1433.07</v>
      </c>
      <c r="Z495">
        <v>83049.822178958493</v>
      </c>
      <c r="AA495">
        <v>13.1207349081365</v>
      </c>
      <c r="AB495">
        <v>15.3182321980085</v>
      </c>
      <c r="AC495">
        <v>123.5</v>
      </c>
      <c r="AD495">
        <v>177.74978960323901</v>
      </c>
      <c r="AE495">
        <v>0.379</v>
      </c>
      <c r="AF495">
        <v>0.113678731049388</v>
      </c>
      <c r="AG495">
        <v>0.15622588453248501</v>
      </c>
      <c r="AH495">
        <v>0.27056017685081601</v>
      </c>
      <c r="AI495">
        <v>142.550331871189</v>
      </c>
      <c r="AJ495">
        <v>6.9433587449377301</v>
      </c>
      <c r="AK495">
        <v>1.48120246868368</v>
      </c>
      <c r="AL495">
        <v>4.4847705941208797</v>
      </c>
      <c r="AM495">
        <v>2</v>
      </c>
      <c r="AN495" s="129">
        <v>1.00444066605416</v>
      </c>
      <c r="AO495">
        <v>119</v>
      </c>
      <c r="AP495">
        <v>8.9089254694350195E-2</v>
      </c>
      <c r="AQ495">
        <v>90.31</v>
      </c>
      <c r="AR495">
        <v>3.56263801660615</v>
      </c>
      <c r="AS495">
        <v>257281.99</v>
      </c>
      <c r="AT495">
        <v>0.58223260420163303</v>
      </c>
      <c r="AU495">
        <v>342462100.19</v>
      </c>
    </row>
    <row r="496" spans="1:47" ht="15" x14ac:dyDescent="0.25">
      <c r="A496" t="s">
        <v>1997</v>
      </c>
      <c r="B496" t="s">
        <v>400</v>
      </c>
      <c r="C496" t="s">
        <v>163</v>
      </c>
      <c r="D496" t="s">
        <v>945</v>
      </c>
      <c r="E496">
        <v>96.644000000000005</v>
      </c>
      <c r="F496" t="s">
        <v>1413</v>
      </c>
      <c r="G496" s="129">
        <v>-5041189</v>
      </c>
      <c r="H496">
        <v>0.31583447031288397</v>
      </c>
      <c r="I496">
        <v>-5075156</v>
      </c>
      <c r="J496">
        <v>5.4696613044838199E-3</v>
      </c>
      <c r="K496">
        <v>0.63831115140039296</v>
      </c>
      <c r="L496" s="130">
        <v>183354.04519999999</v>
      </c>
      <c r="M496" s="129">
        <v>42403</v>
      </c>
      <c r="N496">
        <v>48</v>
      </c>
      <c r="O496">
        <v>5.0505750000000003</v>
      </c>
      <c r="P496">
        <v>3</v>
      </c>
      <c r="Q496">
        <v>118.993785</v>
      </c>
      <c r="R496">
        <v>15004</v>
      </c>
      <c r="S496">
        <v>924.09135400000002</v>
      </c>
      <c r="T496">
        <v>1147.1623560282301</v>
      </c>
      <c r="U496">
        <v>0.41687674636548999</v>
      </c>
      <c r="V496">
        <v>0.15742535342452699</v>
      </c>
      <c r="W496">
        <v>1.8019501998284001E-2</v>
      </c>
      <c r="X496">
        <v>12086.4</v>
      </c>
      <c r="Y496">
        <v>63.78</v>
      </c>
      <c r="Z496">
        <v>71309.801975540904</v>
      </c>
      <c r="AA496">
        <v>11.776119402985101</v>
      </c>
      <c r="AB496">
        <v>14.4887324239574</v>
      </c>
      <c r="AC496">
        <v>8.5</v>
      </c>
      <c r="AD496">
        <v>108.716629882353</v>
      </c>
      <c r="AE496">
        <v>0.31390000000000001</v>
      </c>
      <c r="AF496">
        <v>0.110279091720448</v>
      </c>
      <c r="AG496">
        <v>0.13136577246911199</v>
      </c>
      <c r="AH496">
        <v>0.24492832428862399</v>
      </c>
      <c r="AI496">
        <v>197.20561090759901</v>
      </c>
      <c r="AJ496">
        <v>10.6655193265875</v>
      </c>
      <c r="AK496">
        <v>1.7057714721569801</v>
      </c>
      <c r="AL496">
        <v>4.1446045238042997</v>
      </c>
      <c r="AM496">
        <v>1.9</v>
      </c>
      <c r="AN496" s="129">
        <v>2.0426618451248801</v>
      </c>
      <c r="AO496">
        <v>89</v>
      </c>
      <c r="AP496">
        <v>3.5714285714285698E-2</v>
      </c>
      <c r="AQ496">
        <v>4.4400000000000004</v>
      </c>
      <c r="AR496">
        <v>4.8941367021702602</v>
      </c>
      <c r="AS496">
        <v>-34711.21</v>
      </c>
      <c r="AT496">
        <v>0.52151529791044604</v>
      </c>
      <c r="AU496">
        <v>13865021.51</v>
      </c>
    </row>
    <row r="497" spans="1:47" ht="15" x14ac:dyDescent="0.25">
      <c r="A497" t="s">
        <v>1998</v>
      </c>
      <c r="B497" t="s">
        <v>756</v>
      </c>
      <c r="C497" t="s">
        <v>182</v>
      </c>
      <c r="D497" t="s">
        <v>949</v>
      </c>
      <c r="E497">
        <v>99.257000000000005</v>
      </c>
      <c r="F497" t="s">
        <v>1084</v>
      </c>
      <c r="G497" s="129">
        <v>1803825</v>
      </c>
      <c r="H497">
        <v>0.21134416657747501</v>
      </c>
      <c r="I497">
        <v>1803825</v>
      </c>
      <c r="J497">
        <v>6.9475592043654298E-3</v>
      </c>
      <c r="K497">
        <v>0.79149852429843104</v>
      </c>
      <c r="L497" s="130">
        <v>278903.56400000001</v>
      </c>
      <c r="M497" s="129">
        <v>72168</v>
      </c>
      <c r="N497">
        <v>267</v>
      </c>
      <c r="O497">
        <v>83.662420999999995</v>
      </c>
      <c r="P497">
        <v>680.35332200000005</v>
      </c>
      <c r="Q497">
        <v>-37.827126999999997</v>
      </c>
      <c r="R497">
        <v>11974.8</v>
      </c>
      <c r="S497">
        <v>5762.8537569999999</v>
      </c>
      <c r="T497">
        <v>6752.1506719052104</v>
      </c>
      <c r="U497">
        <v>0.14354461502605201</v>
      </c>
      <c r="V497">
        <v>0.11936599799438601</v>
      </c>
      <c r="W497">
        <v>1.50728211512378E-2</v>
      </c>
      <c r="X497">
        <v>10220.299999999999</v>
      </c>
      <c r="Y497">
        <v>310.24</v>
      </c>
      <c r="Z497">
        <v>74611.610462867495</v>
      </c>
      <c r="AA497">
        <v>14.241279069767399</v>
      </c>
      <c r="AB497">
        <v>18.575469820139201</v>
      </c>
      <c r="AC497">
        <v>33.01</v>
      </c>
      <c r="AD497">
        <v>174.579029294153</v>
      </c>
      <c r="AE497">
        <v>0.26800000000000002</v>
      </c>
      <c r="AF497">
        <v>0.11121205543786999</v>
      </c>
      <c r="AG497">
        <v>0.15360488190122401</v>
      </c>
      <c r="AH497">
        <v>0.27475234214211602</v>
      </c>
      <c r="AI497">
        <v>139.767558567945</v>
      </c>
      <c r="AJ497">
        <v>6.1892396518759503</v>
      </c>
      <c r="AK497">
        <v>1.4413561691455801</v>
      </c>
      <c r="AL497">
        <v>3.0269044521143198</v>
      </c>
      <c r="AM497">
        <v>2</v>
      </c>
      <c r="AN497" s="129">
        <v>1.1624657868713699</v>
      </c>
      <c r="AO497">
        <v>38</v>
      </c>
      <c r="AP497">
        <v>0.139698065064852</v>
      </c>
      <c r="AQ497">
        <v>107.79</v>
      </c>
      <c r="AR497">
        <v>5.4541400417354096</v>
      </c>
      <c r="AS497">
        <v>62106.77</v>
      </c>
      <c r="AT497">
        <v>0.37333162462126201</v>
      </c>
      <c r="AU497">
        <v>69008748.290000007</v>
      </c>
    </row>
    <row r="498" spans="1:47" ht="15" x14ac:dyDescent="0.25">
      <c r="A498" t="s">
        <v>1999</v>
      </c>
      <c r="B498" t="s">
        <v>291</v>
      </c>
      <c r="C498" t="s">
        <v>292</v>
      </c>
      <c r="D498" t="s">
        <v>946</v>
      </c>
      <c r="E498">
        <v>58.246000000000002</v>
      </c>
      <c r="F498" t="s">
        <v>1414</v>
      </c>
      <c r="G498" s="129">
        <v>-10658814</v>
      </c>
      <c r="H498">
        <v>0.58372248117874104</v>
      </c>
      <c r="I498">
        <v>-10419989</v>
      </c>
      <c r="J498">
        <v>6.6910924184552297E-4</v>
      </c>
      <c r="K498">
        <v>0.86527243965659995</v>
      </c>
      <c r="L498" s="130">
        <v>90385.180399999997</v>
      </c>
      <c r="M498" s="129">
        <v>31858</v>
      </c>
      <c r="N498">
        <v>209</v>
      </c>
      <c r="O498">
        <v>1210.1683579999999</v>
      </c>
      <c r="P498">
        <v>740.52734699999996</v>
      </c>
      <c r="Q498">
        <v>-180.424373</v>
      </c>
      <c r="R498">
        <v>19279</v>
      </c>
      <c r="S498">
        <v>7163.3063629999997</v>
      </c>
      <c r="T498">
        <v>10376.5527216807</v>
      </c>
      <c r="U498">
        <v>1</v>
      </c>
      <c r="V498">
        <v>0.188126006443151</v>
      </c>
      <c r="W498">
        <v>0.173208782386961</v>
      </c>
      <c r="X498">
        <v>13309</v>
      </c>
      <c r="Y498">
        <v>556.94000000000005</v>
      </c>
      <c r="Z498">
        <v>66855.549412863096</v>
      </c>
      <c r="AA498">
        <v>9.7170818505338108</v>
      </c>
      <c r="AB498">
        <v>12.8618995995978</v>
      </c>
      <c r="AC498">
        <v>110.55</v>
      </c>
      <c r="AD498">
        <v>64.796982026232499</v>
      </c>
      <c r="AE498">
        <v>0.65459999999999996</v>
      </c>
      <c r="AF498">
        <v>0.114174318085992</v>
      </c>
      <c r="AG498">
        <v>0.16356479910660901</v>
      </c>
      <c r="AH498">
        <v>0.28435456502329898</v>
      </c>
      <c r="AI498">
        <v>172.891251224012</v>
      </c>
      <c r="AJ498">
        <v>7.62187641555367</v>
      </c>
      <c r="AK498">
        <v>1.7754094840985599</v>
      </c>
      <c r="AL498">
        <v>4.1244615587098004</v>
      </c>
      <c r="AM498">
        <v>6.61</v>
      </c>
      <c r="AN498" s="129">
        <v>0.58040239758989098</v>
      </c>
      <c r="AO498">
        <v>17</v>
      </c>
      <c r="AP498">
        <v>0.119799139167862</v>
      </c>
      <c r="AQ498">
        <v>60.41</v>
      </c>
      <c r="AR498">
        <v>4.7643701191843704</v>
      </c>
      <c r="AS498">
        <v>-380446.83</v>
      </c>
      <c r="AT498">
        <v>0.71630330185279001</v>
      </c>
      <c r="AU498">
        <v>138101603.41999999</v>
      </c>
    </row>
    <row r="499" spans="1:47" ht="15" x14ac:dyDescent="0.25">
      <c r="A499" t="s">
        <v>2000</v>
      </c>
      <c r="B499" t="s">
        <v>578</v>
      </c>
      <c r="C499" t="s">
        <v>236</v>
      </c>
      <c r="D499" t="s">
        <v>945</v>
      </c>
      <c r="E499">
        <v>78.512</v>
      </c>
      <c r="F499" t="s">
        <v>1415</v>
      </c>
      <c r="G499" s="129">
        <v>-2919621</v>
      </c>
      <c r="H499">
        <v>0.33940973618599102</v>
      </c>
      <c r="I499">
        <v>-2747403</v>
      </c>
      <c r="J499">
        <v>5.8466227548582099E-3</v>
      </c>
      <c r="K499">
        <v>0.86655455768342704</v>
      </c>
      <c r="L499" s="130">
        <v>226665.37469999999</v>
      </c>
      <c r="M499" s="129">
        <v>42957.5</v>
      </c>
      <c r="N499">
        <v>80</v>
      </c>
      <c r="O499">
        <v>270.31434899999999</v>
      </c>
      <c r="P499">
        <v>649.842896</v>
      </c>
      <c r="Q499">
        <v>-147.48188400000001</v>
      </c>
      <c r="R499">
        <v>16165.6</v>
      </c>
      <c r="S499">
        <v>3136.8285169999999</v>
      </c>
      <c r="T499">
        <v>4152.2177853509302</v>
      </c>
      <c r="U499">
        <v>0.53386879643698404</v>
      </c>
      <c r="V499">
        <v>0.196392009847314</v>
      </c>
      <c r="W499">
        <v>1.73602177182706E-2</v>
      </c>
      <c r="X499">
        <v>12212.4</v>
      </c>
      <c r="Y499">
        <v>242.3</v>
      </c>
      <c r="Z499">
        <v>72640.622740404506</v>
      </c>
      <c r="AA499">
        <v>13.2661290322581</v>
      </c>
      <c r="AB499">
        <v>12.9460524845233</v>
      </c>
      <c r="AC499">
        <v>24.81</v>
      </c>
      <c r="AD499">
        <v>126.43403937928301</v>
      </c>
      <c r="AE499">
        <v>0.37509999999999999</v>
      </c>
      <c r="AF499">
        <v>0.12259085051112199</v>
      </c>
      <c r="AG499">
        <v>0.12073600038249099</v>
      </c>
      <c r="AH499">
        <v>0.25317695857661499</v>
      </c>
      <c r="AI499">
        <v>184.615128580202</v>
      </c>
      <c r="AJ499">
        <v>7.01827708571488</v>
      </c>
      <c r="AK499">
        <v>1.1333228113678699</v>
      </c>
      <c r="AL499">
        <v>4.5562533284061999</v>
      </c>
      <c r="AM499">
        <v>2.25</v>
      </c>
      <c r="AN499" s="129">
        <v>1.2353809070039199</v>
      </c>
      <c r="AO499">
        <v>22</v>
      </c>
      <c r="AP499">
        <v>0.150684931506849</v>
      </c>
      <c r="AQ499">
        <v>87.91</v>
      </c>
      <c r="AR499">
        <v>4.1885905890392898</v>
      </c>
      <c r="AS499">
        <v>-51610.6899999999</v>
      </c>
      <c r="AT499">
        <v>0.47311940592270602</v>
      </c>
      <c r="AU499">
        <v>50708585.960000001</v>
      </c>
    </row>
    <row r="500" spans="1:47" ht="15" x14ac:dyDescent="0.25">
      <c r="A500" t="s">
        <v>2001</v>
      </c>
      <c r="B500" t="s">
        <v>591</v>
      </c>
      <c r="C500" t="s">
        <v>135</v>
      </c>
      <c r="D500" t="s">
        <v>946</v>
      </c>
      <c r="E500">
        <v>95.807000000000002</v>
      </c>
      <c r="F500" t="s">
        <v>1416</v>
      </c>
      <c r="G500" s="129">
        <v>-710034</v>
      </c>
      <c r="H500">
        <v>0.27545617963318503</v>
      </c>
      <c r="I500">
        <v>-820977</v>
      </c>
      <c r="J500">
        <v>0</v>
      </c>
      <c r="K500">
        <v>0.71216990838481897</v>
      </c>
      <c r="L500" s="130">
        <v>286251.53470000002</v>
      </c>
      <c r="M500" s="129">
        <v>39052</v>
      </c>
      <c r="N500">
        <v>23</v>
      </c>
      <c r="O500">
        <v>26.585840999999999</v>
      </c>
      <c r="P500">
        <v>46</v>
      </c>
      <c r="Q500">
        <v>-41.691727</v>
      </c>
      <c r="R500">
        <v>15767.1</v>
      </c>
      <c r="S500">
        <v>856.47524199999998</v>
      </c>
      <c r="T500">
        <v>1018.57215141043</v>
      </c>
      <c r="U500">
        <v>0.42613700910691399</v>
      </c>
      <c r="V500">
        <v>0.12935017215594</v>
      </c>
      <c r="W500">
        <v>1.1675760733782E-3</v>
      </c>
      <c r="X500">
        <v>13257.9</v>
      </c>
      <c r="Y500">
        <v>65.8</v>
      </c>
      <c r="Z500">
        <v>72160.100303951302</v>
      </c>
      <c r="AA500">
        <v>16.571428571428601</v>
      </c>
      <c r="AB500">
        <v>13.016341063829801</v>
      </c>
      <c r="AC500">
        <v>10.17</v>
      </c>
      <c r="AD500">
        <v>84.215854670599796</v>
      </c>
      <c r="AE500">
        <v>0.29480000000000001</v>
      </c>
      <c r="AF500">
        <v>0.127292850055648</v>
      </c>
      <c r="AG500">
        <v>0.16274998877970301</v>
      </c>
      <c r="AH500">
        <v>0.29184117342916799</v>
      </c>
      <c r="AI500">
        <v>192.532126923991</v>
      </c>
      <c r="AJ500">
        <v>10.8841896554861</v>
      </c>
      <c r="AK500">
        <v>1.96721805468802</v>
      </c>
      <c r="AL500">
        <v>5.2496959350875398</v>
      </c>
      <c r="AM500">
        <v>3.5</v>
      </c>
      <c r="AN500" s="129">
        <v>0.71054090237954504</v>
      </c>
      <c r="AO500">
        <v>35</v>
      </c>
      <c r="AP500">
        <v>1.1450381679389301E-2</v>
      </c>
      <c r="AQ500">
        <v>7.14</v>
      </c>
      <c r="AR500">
        <v>4.4094551079526303</v>
      </c>
      <c r="AS500">
        <v>-21995.360000000001</v>
      </c>
      <c r="AT500">
        <v>0.436232367149058</v>
      </c>
      <c r="AU500">
        <v>13504172.08</v>
      </c>
    </row>
    <row r="501" spans="1:47" ht="15" x14ac:dyDescent="0.25">
      <c r="A501" t="s">
        <v>2002</v>
      </c>
      <c r="B501" t="s">
        <v>728</v>
      </c>
      <c r="C501" t="s">
        <v>97</v>
      </c>
      <c r="D501" t="s">
        <v>949</v>
      </c>
      <c r="E501">
        <v>78.417000000000002</v>
      </c>
      <c r="F501" t="s">
        <v>1417</v>
      </c>
      <c r="G501" s="129">
        <v>2127021</v>
      </c>
      <c r="H501">
        <v>0.228932955647797</v>
      </c>
      <c r="I501">
        <v>1978359</v>
      </c>
      <c r="J501">
        <v>1.1319392861782801E-2</v>
      </c>
      <c r="K501">
        <v>0.73368901313921897</v>
      </c>
      <c r="L501" s="130">
        <v>290244.46260000003</v>
      </c>
      <c r="M501" s="129">
        <v>39011</v>
      </c>
      <c r="N501">
        <v>137</v>
      </c>
      <c r="O501">
        <v>159.75946300000001</v>
      </c>
      <c r="P501">
        <v>158.128027</v>
      </c>
      <c r="Q501">
        <v>-29.691334000000001</v>
      </c>
      <c r="R501">
        <v>16113.3</v>
      </c>
      <c r="S501">
        <v>1651.3671859999999</v>
      </c>
      <c r="T501">
        <v>2189.0144082162701</v>
      </c>
      <c r="U501">
        <v>0.59911699250635297</v>
      </c>
      <c r="V501">
        <v>0.215149597262253</v>
      </c>
      <c r="W501">
        <v>2.13701672766556E-2</v>
      </c>
      <c r="X501">
        <v>12155.7</v>
      </c>
      <c r="Y501">
        <v>112.75</v>
      </c>
      <c r="Z501">
        <v>77275.068736141897</v>
      </c>
      <c r="AA501">
        <v>21.486956521739099</v>
      </c>
      <c r="AB501">
        <v>14.6462721596452</v>
      </c>
      <c r="AC501">
        <v>12.25</v>
      </c>
      <c r="AD501">
        <v>134.80548457142899</v>
      </c>
      <c r="AE501">
        <v>0.1837</v>
      </c>
      <c r="AF501">
        <v>9.4956475124270204E-2</v>
      </c>
      <c r="AG501">
        <v>9.5626154327986407E-3</v>
      </c>
      <c r="AH501">
        <v>0.31794437238730899</v>
      </c>
      <c r="AI501">
        <v>246.48848750952499</v>
      </c>
      <c r="AJ501">
        <v>4.5361183707863804</v>
      </c>
      <c r="AK501">
        <v>1.0587714320108701</v>
      </c>
      <c r="AL501">
        <v>3.2592224408723398</v>
      </c>
      <c r="AM501">
        <v>2.2999999999999998</v>
      </c>
      <c r="AN501" s="129">
        <v>0.87289609107838595</v>
      </c>
      <c r="AO501">
        <v>20</v>
      </c>
      <c r="AP501">
        <v>0.110416666666667</v>
      </c>
      <c r="AQ501">
        <v>41.95</v>
      </c>
      <c r="AR501">
        <v>4.3039541048794598</v>
      </c>
      <c r="AS501">
        <v>-310998.77</v>
      </c>
      <c r="AT501">
        <v>0.53694229630216805</v>
      </c>
      <c r="AU501">
        <v>26608922.629999999</v>
      </c>
    </row>
    <row r="502" spans="1:47" ht="15" x14ac:dyDescent="0.25">
      <c r="A502" t="s">
        <v>2003</v>
      </c>
      <c r="B502" t="s">
        <v>279</v>
      </c>
      <c r="C502" t="s">
        <v>144</v>
      </c>
      <c r="D502" t="s">
        <v>949</v>
      </c>
      <c r="E502">
        <v>71.856999999999999</v>
      </c>
      <c r="F502" t="s">
        <v>1418</v>
      </c>
      <c r="G502" s="129">
        <v>-6164892</v>
      </c>
      <c r="H502">
        <v>1.24841312606107</v>
      </c>
      <c r="I502">
        <v>-6164892</v>
      </c>
      <c r="J502">
        <v>0</v>
      </c>
      <c r="K502">
        <v>0.57197870139075901</v>
      </c>
      <c r="L502" s="130">
        <v>207729.2255</v>
      </c>
      <c r="M502" s="129">
        <v>36617</v>
      </c>
      <c r="N502">
        <v>21</v>
      </c>
      <c r="O502">
        <v>55.460348000000003</v>
      </c>
      <c r="P502">
        <v>183.24023299999999</v>
      </c>
      <c r="Q502">
        <v>129.171392</v>
      </c>
      <c r="R502">
        <v>19779.900000000001</v>
      </c>
      <c r="S502">
        <v>735.67104200000006</v>
      </c>
      <c r="T502">
        <v>1012.06985322745</v>
      </c>
      <c r="U502">
        <v>1</v>
      </c>
      <c r="V502">
        <v>0.176071388711804</v>
      </c>
      <c r="W502">
        <v>8.7054479983187896E-2</v>
      </c>
      <c r="X502">
        <v>14378</v>
      </c>
      <c r="Y502">
        <v>65.48</v>
      </c>
      <c r="Z502">
        <v>66927.147984117299</v>
      </c>
      <c r="AA502">
        <v>12.7582417582418</v>
      </c>
      <c r="AB502">
        <v>11.235049511301201</v>
      </c>
      <c r="AC502">
        <v>12</v>
      </c>
      <c r="AD502">
        <v>61.305920166666702</v>
      </c>
      <c r="AE502">
        <v>0.29859999999999998</v>
      </c>
      <c r="AF502">
        <v>0.10810176566795</v>
      </c>
      <c r="AG502">
        <v>0.13921081450935899</v>
      </c>
      <c r="AH502">
        <v>0.260560076875054</v>
      </c>
      <c r="AI502">
        <v>225.67287622013001</v>
      </c>
      <c r="AJ502">
        <v>8.5540581613169397</v>
      </c>
      <c r="AK502">
        <v>1.9426939363092599</v>
      </c>
      <c r="AL502">
        <v>1.9834581769776101</v>
      </c>
      <c r="AM502">
        <v>0.5</v>
      </c>
      <c r="AN502" s="129">
        <v>0.69015026163580495</v>
      </c>
      <c r="AO502">
        <v>2</v>
      </c>
      <c r="AP502">
        <v>6.3432835820895497E-2</v>
      </c>
      <c r="AQ502">
        <v>114</v>
      </c>
      <c r="AR502">
        <v>4.72812421169467</v>
      </c>
      <c r="AS502">
        <v>-33696.430000000102</v>
      </c>
      <c r="AT502">
        <v>0.65024533977329901</v>
      </c>
      <c r="AU502">
        <v>14551532.869999999</v>
      </c>
    </row>
    <row r="503" spans="1:47" ht="15" x14ac:dyDescent="0.25">
      <c r="A503" t="s">
        <v>2004</v>
      </c>
      <c r="B503" t="s">
        <v>414</v>
      </c>
      <c r="C503" t="s">
        <v>112</v>
      </c>
      <c r="D503" t="s">
        <v>946</v>
      </c>
      <c r="E503">
        <v>93.62</v>
      </c>
      <c r="F503" t="s">
        <v>1419</v>
      </c>
      <c r="G503" s="129">
        <v>-193521</v>
      </c>
      <c r="H503">
        <v>0.22518884485812399</v>
      </c>
      <c r="I503">
        <v>332546</v>
      </c>
      <c r="J503">
        <v>0</v>
      </c>
      <c r="K503">
        <v>0.58773460219725004</v>
      </c>
      <c r="L503" s="130">
        <v>396597.70289999997</v>
      </c>
      <c r="M503" s="129">
        <v>44841</v>
      </c>
      <c r="N503">
        <v>63</v>
      </c>
      <c r="O503">
        <v>28.712522</v>
      </c>
      <c r="P503">
        <v>154.937712</v>
      </c>
      <c r="Q503">
        <v>23.913242</v>
      </c>
      <c r="R503">
        <v>14399.6</v>
      </c>
      <c r="S503">
        <v>1553.246981</v>
      </c>
      <c r="T503">
        <v>1897.1669947790599</v>
      </c>
      <c r="U503">
        <v>0.33401922897412001</v>
      </c>
      <c r="V503">
        <v>0.166919922698372</v>
      </c>
      <c r="W503">
        <v>1.3261497528705E-2</v>
      </c>
      <c r="X503">
        <v>11789.2</v>
      </c>
      <c r="Y503">
        <v>100.25</v>
      </c>
      <c r="Z503">
        <v>73351.770074813001</v>
      </c>
      <c r="AA503">
        <v>16.7631578947368</v>
      </c>
      <c r="AB503">
        <v>15.493735471321701</v>
      </c>
      <c r="AC503">
        <v>13</v>
      </c>
      <c r="AD503">
        <v>119.480537</v>
      </c>
      <c r="AE503">
        <v>0.1837</v>
      </c>
      <c r="AF503">
        <v>0.104407998931713</v>
      </c>
      <c r="AG503">
        <v>0.19134567003436301</v>
      </c>
      <c r="AH503">
        <v>0.29928256593214497</v>
      </c>
      <c r="AI503">
        <v>150.73906652582801</v>
      </c>
      <c r="AJ503">
        <v>7.4544205693296597</v>
      </c>
      <c r="AK503">
        <v>1.5465532705490399</v>
      </c>
      <c r="AL503">
        <v>3.0513440963546699</v>
      </c>
      <c r="AM503">
        <v>0.3</v>
      </c>
      <c r="AN503" s="129">
        <v>2.1630831621276698</v>
      </c>
      <c r="AO503">
        <v>78</v>
      </c>
      <c r="AP503">
        <v>2.54777070063694E-2</v>
      </c>
      <c r="AQ503">
        <v>6.04</v>
      </c>
      <c r="AR503">
        <v>5.6065277152621498</v>
      </c>
      <c r="AS503">
        <v>-64142.62</v>
      </c>
      <c r="AT503">
        <v>0.30306763486243599</v>
      </c>
      <c r="AU503">
        <v>22366108.93</v>
      </c>
    </row>
    <row r="504" spans="1:47" ht="15" x14ac:dyDescent="0.25">
      <c r="A504" t="s">
        <v>2005</v>
      </c>
      <c r="B504" t="s">
        <v>608</v>
      </c>
      <c r="C504" t="s">
        <v>138</v>
      </c>
      <c r="D504" t="s">
        <v>946</v>
      </c>
      <c r="E504">
        <v>105.526</v>
      </c>
      <c r="F504" t="s">
        <v>1420</v>
      </c>
      <c r="G504" s="129">
        <v>-1635385</v>
      </c>
      <c r="H504">
        <v>0.45770117028887702</v>
      </c>
      <c r="I504">
        <v>-1682718</v>
      </c>
      <c r="J504">
        <v>0</v>
      </c>
      <c r="K504">
        <v>0.72170721444373898</v>
      </c>
      <c r="L504" s="130">
        <v>227574.48569999999</v>
      </c>
      <c r="M504" s="129">
        <v>51576</v>
      </c>
      <c r="N504">
        <v>14</v>
      </c>
      <c r="O504">
        <v>1.9502170000000001</v>
      </c>
      <c r="P504">
        <v>0</v>
      </c>
      <c r="Q504">
        <v>2.0535610000000002</v>
      </c>
      <c r="R504">
        <v>11540.8</v>
      </c>
      <c r="S504">
        <v>1033.410979</v>
      </c>
      <c r="T504">
        <v>1107.6293568434801</v>
      </c>
      <c r="U504">
        <v>9.0734649529981407E-2</v>
      </c>
      <c r="V504">
        <v>7.5338651884014896E-2</v>
      </c>
      <c r="W504">
        <v>7.9991099068824605E-3</v>
      </c>
      <c r="X504">
        <v>10767.4</v>
      </c>
      <c r="Y504">
        <v>64.27</v>
      </c>
      <c r="Z504">
        <v>69987.391784658495</v>
      </c>
      <c r="AA504">
        <v>15.435897435897401</v>
      </c>
      <c r="AB504">
        <v>16.079212369690399</v>
      </c>
      <c r="AC504">
        <v>8</v>
      </c>
      <c r="AD504">
        <v>129.176372375</v>
      </c>
      <c r="AE504">
        <v>0.17230000000000001</v>
      </c>
      <c r="AF504">
        <v>0.10835584132034</v>
      </c>
      <c r="AG504">
        <v>0.177687093850593</v>
      </c>
      <c r="AH504">
        <v>0.287239411674719</v>
      </c>
      <c r="AI504">
        <v>193.53384477638701</v>
      </c>
      <c r="AJ504">
        <v>7.2305784500000003</v>
      </c>
      <c r="AK504">
        <v>1.12249675</v>
      </c>
      <c r="AL504">
        <v>2.9523715500000001</v>
      </c>
      <c r="AM504">
        <v>1.21</v>
      </c>
      <c r="AN504" s="129">
        <v>1.3595818589998201</v>
      </c>
      <c r="AO504">
        <v>50</v>
      </c>
      <c r="AP504">
        <v>0</v>
      </c>
      <c r="AQ504">
        <v>7.72</v>
      </c>
      <c r="AR504">
        <v>3.8105418907283202</v>
      </c>
      <c r="AS504">
        <v>-43165.27</v>
      </c>
      <c r="AT504">
        <v>0.66181048597338599</v>
      </c>
      <c r="AU504">
        <v>11926339.65</v>
      </c>
    </row>
    <row r="505" spans="1:47" ht="15" x14ac:dyDescent="0.25">
      <c r="A505" t="s">
        <v>2006</v>
      </c>
      <c r="B505" t="s">
        <v>280</v>
      </c>
      <c r="C505" t="s">
        <v>281</v>
      </c>
      <c r="D505" t="s">
        <v>947</v>
      </c>
      <c r="E505">
        <v>86.486999999999995</v>
      </c>
      <c r="F505" t="s">
        <v>1421</v>
      </c>
      <c r="G505" s="129">
        <v>-7462150</v>
      </c>
      <c r="H505">
        <v>0.27042044668124599</v>
      </c>
      <c r="I505">
        <v>-7339576</v>
      </c>
      <c r="J505">
        <v>0</v>
      </c>
      <c r="K505">
        <v>0.69600055491274504</v>
      </c>
      <c r="L505" s="130">
        <v>203337.0062</v>
      </c>
      <c r="M505" s="129">
        <v>43440.5</v>
      </c>
      <c r="N505">
        <v>35</v>
      </c>
      <c r="O505">
        <v>27.392249</v>
      </c>
      <c r="P505">
        <v>94.927458999999999</v>
      </c>
      <c r="Q505">
        <v>-47.140239999999999</v>
      </c>
      <c r="R505">
        <v>14764.4</v>
      </c>
      <c r="S505">
        <v>1932.7445009999999</v>
      </c>
      <c r="T505">
        <v>2369.03659971556</v>
      </c>
      <c r="U505">
        <v>0.48566725219724199</v>
      </c>
      <c r="V505">
        <v>0.14126120077368701</v>
      </c>
      <c r="W505">
        <v>1.6096916578421602E-2</v>
      </c>
      <c r="X505">
        <v>12045.3</v>
      </c>
      <c r="Y505">
        <v>134.81</v>
      </c>
      <c r="Z505">
        <v>67367.995252577704</v>
      </c>
      <c r="AA505">
        <v>15.092024539877301</v>
      </c>
      <c r="AB505">
        <v>14.336803656998701</v>
      </c>
      <c r="AC505">
        <v>17.72</v>
      </c>
      <c r="AD505">
        <v>109.07136010158</v>
      </c>
      <c r="AE505">
        <v>0.245</v>
      </c>
      <c r="AF505">
        <v>0.106083574397606</v>
      </c>
      <c r="AG505">
        <v>0.18304226215740901</v>
      </c>
      <c r="AH505">
        <v>0.29073171759827099</v>
      </c>
      <c r="AI505">
        <v>192.93703839646801</v>
      </c>
      <c r="AJ505">
        <v>9.4237519643441399</v>
      </c>
      <c r="AK505">
        <v>1.60276177399718</v>
      </c>
      <c r="AL505">
        <v>3.7761918540727</v>
      </c>
      <c r="AM505">
        <v>2.5</v>
      </c>
      <c r="AN505" s="129">
        <v>1.47433903423169</v>
      </c>
      <c r="AO505">
        <v>81</v>
      </c>
      <c r="AP505">
        <v>4.8652694610778403E-2</v>
      </c>
      <c r="AQ505">
        <v>15.44</v>
      </c>
      <c r="AR505">
        <v>4.8351462282640698</v>
      </c>
      <c r="AS505">
        <v>-288467.78000000003</v>
      </c>
      <c r="AT505">
        <v>0.731860832752668</v>
      </c>
      <c r="AU505">
        <v>28535722.120000001</v>
      </c>
    </row>
    <row r="506" spans="1:47" ht="15" x14ac:dyDescent="0.25">
      <c r="A506" t="s">
        <v>2007</v>
      </c>
      <c r="B506" t="s">
        <v>293</v>
      </c>
      <c r="C506" t="s">
        <v>294</v>
      </c>
      <c r="D506" t="s">
        <v>947</v>
      </c>
      <c r="E506">
        <v>103.983</v>
      </c>
      <c r="F506" t="s">
        <v>1422</v>
      </c>
      <c r="G506" s="129">
        <v>1804475</v>
      </c>
      <c r="H506">
        <v>0.107691968284736</v>
      </c>
      <c r="I506">
        <v>3737271</v>
      </c>
      <c r="J506">
        <v>1.1110945013659701E-2</v>
      </c>
      <c r="K506">
        <v>0.69422030497541498</v>
      </c>
      <c r="L506" s="130">
        <v>98512.734400000001</v>
      </c>
      <c r="M506" s="129">
        <v>30968</v>
      </c>
      <c r="N506">
        <v>179</v>
      </c>
      <c r="O506">
        <v>70.394144999999995</v>
      </c>
      <c r="P506">
        <v>257.56574699999999</v>
      </c>
      <c r="Q506">
        <v>583.23114399999997</v>
      </c>
      <c r="R506">
        <v>12554.2</v>
      </c>
      <c r="S506">
        <v>2825.2430239999999</v>
      </c>
      <c r="T506">
        <v>3885.7354523684999</v>
      </c>
      <c r="U506">
        <v>0.99776353504943605</v>
      </c>
      <c r="V506">
        <v>0.16660173089591199</v>
      </c>
      <c r="W506">
        <v>7.5761553318324398E-4</v>
      </c>
      <c r="X506">
        <v>9127.9</v>
      </c>
      <c r="Y506">
        <v>170.25</v>
      </c>
      <c r="Z506">
        <v>63517.453744493403</v>
      </c>
      <c r="AA506">
        <v>14.8901734104046</v>
      </c>
      <c r="AB506">
        <v>16.594672681351</v>
      </c>
      <c r="AC506">
        <v>13.5</v>
      </c>
      <c r="AD506">
        <v>209.27726103703699</v>
      </c>
      <c r="AE506">
        <v>0.1991</v>
      </c>
      <c r="AF506">
        <v>0.104804765644523</v>
      </c>
      <c r="AG506">
        <v>0.21277495680761599</v>
      </c>
      <c r="AH506">
        <v>0.31882421336311201</v>
      </c>
      <c r="AI506">
        <v>181.31395977212</v>
      </c>
      <c r="AJ506">
        <v>10.689206978542</v>
      </c>
      <c r="AK506">
        <v>1.81335994112319</v>
      </c>
      <c r="AL506">
        <v>2.8173963994565199</v>
      </c>
      <c r="AM506">
        <v>4.7</v>
      </c>
      <c r="AN506" s="129">
        <v>1.25061131435131</v>
      </c>
      <c r="AO506">
        <v>7</v>
      </c>
      <c r="AP506">
        <v>5.1948051948051896E-3</v>
      </c>
      <c r="AQ506">
        <v>104.14</v>
      </c>
      <c r="AR506">
        <v>3.2619563808862702</v>
      </c>
      <c r="AS506">
        <v>47560.25</v>
      </c>
      <c r="AT506">
        <v>0.82763381656142698</v>
      </c>
      <c r="AU506">
        <v>35468656.75</v>
      </c>
    </row>
    <row r="507" spans="1:47" ht="15" x14ac:dyDescent="0.25">
      <c r="A507" t="s">
        <v>2008</v>
      </c>
      <c r="B507" t="s">
        <v>295</v>
      </c>
      <c r="C507" t="s">
        <v>97</v>
      </c>
      <c r="D507" t="s">
        <v>945</v>
      </c>
      <c r="E507">
        <v>89.65</v>
      </c>
      <c r="F507" t="s">
        <v>1423</v>
      </c>
      <c r="G507" s="129">
        <v>1967325</v>
      </c>
      <c r="H507">
        <v>0.11723693640279</v>
      </c>
      <c r="I507">
        <v>1967325</v>
      </c>
      <c r="J507">
        <v>0</v>
      </c>
      <c r="K507">
        <v>0.78272794933378698</v>
      </c>
      <c r="L507" s="130">
        <v>304772.29460000002</v>
      </c>
      <c r="M507" s="129">
        <v>50008</v>
      </c>
      <c r="N507">
        <v>164</v>
      </c>
      <c r="O507">
        <v>72.474103999999997</v>
      </c>
      <c r="P507">
        <v>673.32983400000001</v>
      </c>
      <c r="Q507">
        <v>267.26066200000002</v>
      </c>
      <c r="R507">
        <v>15390.3</v>
      </c>
      <c r="S507">
        <v>4748.4612889999999</v>
      </c>
      <c r="T507">
        <v>5987.6057048513803</v>
      </c>
      <c r="U507">
        <v>0.395040676723099</v>
      </c>
      <c r="V507">
        <v>0.16199684470040099</v>
      </c>
      <c r="W507">
        <v>3.4049488488943597E-2</v>
      </c>
      <c r="X507">
        <v>12205.3</v>
      </c>
      <c r="Y507">
        <v>311</v>
      </c>
      <c r="Z507">
        <v>82407.874598070703</v>
      </c>
      <c r="AA507">
        <v>15.7298136645963</v>
      </c>
      <c r="AB507">
        <v>15.268364273311899</v>
      </c>
      <c r="AC507">
        <v>32</v>
      </c>
      <c r="AD507">
        <v>148.38941528125</v>
      </c>
      <c r="AE507">
        <v>0.245</v>
      </c>
      <c r="AF507">
        <v>0.105881000728902</v>
      </c>
      <c r="AG507">
        <v>0.18063406893571601</v>
      </c>
      <c r="AH507">
        <v>0.28760276503004201</v>
      </c>
      <c r="AI507">
        <v>153.84667906892599</v>
      </c>
      <c r="AJ507">
        <v>8.4073006358353801</v>
      </c>
      <c r="AK507">
        <v>1.1158326158226499</v>
      </c>
      <c r="AL507">
        <v>4.28833924452627</v>
      </c>
      <c r="AM507">
        <v>2.65</v>
      </c>
      <c r="AN507" s="129">
        <v>0.772672836559681</v>
      </c>
      <c r="AO507">
        <v>21</v>
      </c>
      <c r="AP507">
        <v>0.105263157894737</v>
      </c>
      <c r="AQ507">
        <v>99.05</v>
      </c>
      <c r="AR507">
        <v>4.2685022356049602</v>
      </c>
      <c r="AS507">
        <v>-83088.530000000304</v>
      </c>
      <c r="AT507">
        <v>0.363008820841907</v>
      </c>
      <c r="AU507">
        <v>73080409.310000002</v>
      </c>
    </row>
    <row r="508" spans="1:47" ht="15" x14ac:dyDescent="0.25">
      <c r="A508" t="s">
        <v>2009</v>
      </c>
      <c r="B508" t="s">
        <v>747</v>
      </c>
      <c r="C508" t="s">
        <v>148</v>
      </c>
      <c r="D508" t="s">
        <v>946</v>
      </c>
      <c r="E508">
        <v>86.813999999999993</v>
      </c>
      <c r="F508" t="s">
        <v>1424</v>
      </c>
      <c r="G508" s="129">
        <v>-4351180</v>
      </c>
      <c r="H508">
        <v>0.15193958508636099</v>
      </c>
      <c r="I508">
        <v>-4351180</v>
      </c>
      <c r="J508">
        <v>2.2879548216891699E-2</v>
      </c>
      <c r="K508">
        <v>0.718391137506453</v>
      </c>
      <c r="L508" s="130">
        <v>292188.5576</v>
      </c>
      <c r="M508" s="129">
        <v>42524.5</v>
      </c>
      <c r="N508">
        <v>44</v>
      </c>
      <c r="O508">
        <v>19.615991000000001</v>
      </c>
      <c r="P508">
        <v>7</v>
      </c>
      <c r="Q508">
        <v>8.8865879999999997</v>
      </c>
      <c r="R508">
        <v>17335</v>
      </c>
      <c r="S508">
        <v>474.20331099999999</v>
      </c>
      <c r="T508">
        <v>568.70688249055399</v>
      </c>
      <c r="U508">
        <v>0.32198884836550601</v>
      </c>
      <c r="V508">
        <v>0.154992509109663</v>
      </c>
      <c r="W508">
        <v>5.0821199348395102E-2</v>
      </c>
      <c r="X508">
        <v>14454.4</v>
      </c>
      <c r="Y508">
        <v>41.45</v>
      </c>
      <c r="Z508">
        <v>58099.559710494599</v>
      </c>
      <c r="AA508">
        <v>11.395348837209299</v>
      </c>
      <c r="AB508">
        <v>11.440369384801</v>
      </c>
      <c r="AC508">
        <v>6</v>
      </c>
      <c r="AD508">
        <v>79.033885166666707</v>
      </c>
      <c r="AE508">
        <v>0.17230000000000001</v>
      </c>
      <c r="AF508">
        <v>0.11346907713502</v>
      </c>
      <c r="AG508">
        <v>0.19394244350482001</v>
      </c>
      <c r="AH508">
        <v>0.30836394256420102</v>
      </c>
      <c r="AI508">
        <v>243.43145086138</v>
      </c>
      <c r="AJ508">
        <v>7.6124748778543996</v>
      </c>
      <c r="AK508">
        <v>1.37421922104023</v>
      </c>
      <c r="AL508">
        <v>2.6062913649121602</v>
      </c>
      <c r="AM508">
        <v>2.1</v>
      </c>
      <c r="AN508" s="129">
        <v>1.4256468964965601</v>
      </c>
      <c r="AO508">
        <v>22</v>
      </c>
      <c r="AP508">
        <v>0</v>
      </c>
      <c r="AQ508">
        <v>8.0500000000000007</v>
      </c>
      <c r="AR508">
        <v>5.5837112036014602</v>
      </c>
      <c r="AS508">
        <v>-76760.23</v>
      </c>
      <c r="AT508">
        <v>0.42982032705001999</v>
      </c>
      <c r="AU508">
        <v>8220333.1699999999</v>
      </c>
    </row>
    <row r="509" spans="1:47" ht="15" x14ac:dyDescent="0.25">
      <c r="A509" t="s">
        <v>2010</v>
      </c>
      <c r="B509" t="s">
        <v>657</v>
      </c>
      <c r="C509" t="s">
        <v>209</v>
      </c>
      <c r="D509" t="s">
        <v>948</v>
      </c>
      <c r="E509">
        <v>85.245000000000005</v>
      </c>
      <c r="F509" t="s">
        <v>1017</v>
      </c>
      <c r="G509" s="129">
        <v>-855685</v>
      </c>
      <c r="H509">
        <v>0.33289991337108299</v>
      </c>
      <c r="I509">
        <v>-1155684</v>
      </c>
      <c r="J509">
        <v>0</v>
      </c>
      <c r="K509">
        <v>0.87657859376561098</v>
      </c>
      <c r="L509" s="130">
        <v>285815.71419999999</v>
      </c>
      <c r="M509" s="129">
        <v>46498</v>
      </c>
      <c r="N509">
        <v>82</v>
      </c>
      <c r="O509">
        <v>80.582505999999995</v>
      </c>
      <c r="P509">
        <v>187.39428599999999</v>
      </c>
      <c r="Q509">
        <v>23.612739000000001</v>
      </c>
      <c r="R509">
        <v>16598.5</v>
      </c>
      <c r="S509">
        <v>1902.165205</v>
      </c>
      <c r="T509">
        <v>2367.8015379286599</v>
      </c>
      <c r="U509">
        <v>0.41452205566971201</v>
      </c>
      <c r="V509">
        <v>0.150091640962384</v>
      </c>
      <c r="W509">
        <v>2.3940115653624298E-2</v>
      </c>
      <c r="X509">
        <v>13334.4</v>
      </c>
      <c r="Y509">
        <v>133.9</v>
      </c>
      <c r="Z509">
        <v>76111.837191934304</v>
      </c>
      <c r="AA509">
        <v>13.703703703703701</v>
      </c>
      <c r="AB509">
        <v>14.205864115011201</v>
      </c>
      <c r="AC509">
        <v>20</v>
      </c>
      <c r="AD509">
        <v>95.108260250000001</v>
      </c>
      <c r="AE509">
        <v>0.35599999999999998</v>
      </c>
      <c r="AF509">
        <v>0.103769111211059</v>
      </c>
      <c r="AG509">
        <v>0.210293388860819</v>
      </c>
      <c r="AH509">
        <v>0.31792557236329499</v>
      </c>
      <c r="AI509">
        <v>170.48834620019201</v>
      </c>
      <c r="AJ509">
        <v>9.2838871466587705</v>
      </c>
      <c r="AK509">
        <v>1.8761910840988401</v>
      </c>
      <c r="AL509">
        <v>5.6887212956024902</v>
      </c>
      <c r="AM509">
        <v>2</v>
      </c>
      <c r="AN509" s="129">
        <v>1.0423546069660501</v>
      </c>
      <c r="AO509">
        <v>24</v>
      </c>
      <c r="AP509">
        <v>5.1044083526682098E-2</v>
      </c>
      <c r="AQ509">
        <v>50.04</v>
      </c>
      <c r="AR509">
        <v>5.9160193379025303</v>
      </c>
      <c r="AS509">
        <v>-264205</v>
      </c>
      <c r="AT509">
        <v>0.34256283807436699</v>
      </c>
      <c r="AU509">
        <v>31573151.289999999</v>
      </c>
    </row>
    <row r="510" spans="1:47" ht="15" x14ac:dyDescent="0.25">
      <c r="A510" t="s">
        <v>2011</v>
      </c>
      <c r="B510" t="s">
        <v>296</v>
      </c>
      <c r="C510" t="s">
        <v>108</v>
      </c>
      <c r="D510" t="s">
        <v>949</v>
      </c>
      <c r="E510">
        <v>99.796999999999997</v>
      </c>
      <c r="F510" t="s">
        <v>1425</v>
      </c>
      <c r="G510" s="129">
        <v>-3213132</v>
      </c>
      <c r="H510">
        <v>0.53434837177420602</v>
      </c>
      <c r="I510">
        <v>-3355576</v>
      </c>
      <c r="J510">
        <v>8.9289554903162701E-4</v>
      </c>
      <c r="K510">
        <v>0.87952118975918703</v>
      </c>
      <c r="L510" s="130">
        <v>329866.9719</v>
      </c>
      <c r="M510" s="129">
        <v>54269.5</v>
      </c>
      <c r="N510">
        <v>113</v>
      </c>
      <c r="O510">
        <v>188.03293099999999</v>
      </c>
      <c r="P510">
        <v>1027.832253</v>
      </c>
      <c r="Q510">
        <v>-20.203693999999999</v>
      </c>
      <c r="R510">
        <v>16877.8</v>
      </c>
      <c r="S510">
        <v>5513.0558019999999</v>
      </c>
      <c r="T510">
        <v>6589.2692842507304</v>
      </c>
      <c r="U510">
        <v>0.246492105613554</v>
      </c>
      <c r="V510">
        <v>0.119334983469844</v>
      </c>
      <c r="W510">
        <v>5.13847260347393E-2</v>
      </c>
      <c r="X510">
        <v>14121.2</v>
      </c>
      <c r="Y510">
        <v>368.57</v>
      </c>
      <c r="Z510">
        <v>83982.271563068105</v>
      </c>
      <c r="AA510">
        <v>13.6964285714286</v>
      </c>
      <c r="AB510">
        <v>14.9579613153539</v>
      </c>
      <c r="AC510">
        <v>31</v>
      </c>
      <c r="AD510">
        <v>177.84050974193499</v>
      </c>
      <c r="AE510">
        <v>0.37509999999999999</v>
      </c>
      <c r="AF510">
        <v>0.110530488165903</v>
      </c>
      <c r="AG510">
        <v>0.190379479892234</v>
      </c>
      <c r="AH510">
        <v>0.30333491929982698</v>
      </c>
      <c r="AI510">
        <v>144.256294251817</v>
      </c>
      <c r="AJ510">
        <v>12.721711331547001</v>
      </c>
      <c r="AK510">
        <v>2.1579966628651301</v>
      </c>
      <c r="AL510">
        <v>6.7317431940177999</v>
      </c>
      <c r="AM510">
        <v>1</v>
      </c>
      <c r="AN510" s="129">
        <v>1.0266991255628499</v>
      </c>
      <c r="AO510">
        <v>25</v>
      </c>
      <c r="AP510">
        <v>0.14693446088794901</v>
      </c>
      <c r="AQ510">
        <v>139.84</v>
      </c>
      <c r="AR510">
        <v>6.0865328872329103</v>
      </c>
      <c r="AS510">
        <v>-193871.03</v>
      </c>
      <c r="AT510">
        <v>0.34399454299430898</v>
      </c>
      <c r="AU510">
        <v>93048276.219999999</v>
      </c>
    </row>
    <row r="511" spans="1:47" ht="15" x14ac:dyDescent="0.25">
      <c r="A511" t="s">
        <v>2012</v>
      </c>
      <c r="B511" t="s">
        <v>297</v>
      </c>
      <c r="C511" t="s">
        <v>135</v>
      </c>
      <c r="D511" t="s">
        <v>949</v>
      </c>
      <c r="E511">
        <v>78.358000000000004</v>
      </c>
      <c r="F511" t="s">
        <v>1426</v>
      </c>
      <c r="G511" s="129">
        <v>-4298154</v>
      </c>
      <c r="H511">
        <v>0.476795669980206</v>
      </c>
      <c r="I511">
        <v>-4298154</v>
      </c>
      <c r="J511">
        <v>4.0001268052973103E-3</v>
      </c>
      <c r="K511">
        <v>0.712675826501597</v>
      </c>
      <c r="L511" s="130">
        <v>141248.11550000001</v>
      </c>
      <c r="M511" s="129">
        <v>32982</v>
      </c>
      <c r="N511">
        <v>29</v>
      </c>
      <c r="O511">
        <v>84.528267</v>
      </c>
      <c r="P511">
        <v>66.606834000000006</v>
      </c>
      <c r="Q511">
        <v>235.783062</v>
      </c>
      <c r="R511">
        <v>14375.3</v>
      </c>
      <c r="S511">
        <v>1580.379788</v>
      </c>
      <c r="T511">
        <v>2135.9913229505701</v>
      </c>
      <c r="U511">
        <v>0.99577051918105097</v>
      </c>
      <c r="V511">
        <v>0.15295780029300099</v>
      </c>
      <c r="W511">
        <v>1.61405594994866E-2</v>
      </c>
      <c r="X511">
        <v>10636</v>
      </c>
      <c r="Y511">
        <v>121</v>
      </c>
      <c r="Z511">
        <v>67813.353719008301</v>
      </c>
      <c r="AA511">
        <v>14.755905511810999</v>
      </c>
      <c r="AB511">
        <v>13.060989983471099</v>
      </c>
      <c r="AC511">
        <v>12.25</v>
      </c>
      <c r="AD511">
        <v>129.01059493877599</v>
      </c>
      <c r="AE511">
        <v>0.26800000000000002</v>
      </c>
      <c r="AF511">
        <v>0.11006634766435799</v>
      </c>
      <c r="AG511">
        <v>0.15568276678886001</v>
      </c>
      <c r="AH511">
        <v>0.26574911445321803</v>
      </c>
      <c r="AI511">
        <v>180.46548188327</v>
      </c>
      <c r="AJ511">
        <v>8.4475641996605901</v>
      </c>
      <c r="AK511">
        <v>1.66977977167221</v>
      </c>
      <c r="AL511">
        <v>3.6040931754112799</v>
      </c>
      <c r="AM511">
        <v>2.8</v>
      </c>
      <c r="AN511" s="129">
        <v>0.64008828120752703</v>
      </c>
      <c r="AO511">
        <v>6</v>
      </c>
      <c r="AP511">
        <v>8.7755102040816296E-2</v>
      </c>
      <c r="AQ511">
        <v>70.83</v>
      </c>
      <c r="AR511">
        <v>3.4652826698085901</v>
      </c>
      <c r="AS511">
        <v>232910.69</v>
      </c>
      <c r="AT511">
        <v>0.71115114064524398</v>
      </c>
      <c r="AU511">
        <v>22718388.109999999</v>
      </c>
    </row>
    <row r="512" spans="1:47" ht="15" x14ac:dyDescent="0.25">
      <c r="A512" t="s">
        <v>2013</v>
      </c>
      <c r="B512" t="s">
        <v>776</v>
      </c>
      <c r="C512" t="s">
        <v>129</v>
      </c>
      <c r="D512" t="s">
        <v>945</v>
      </c>
      <c r="E512">
        <v>84.644999999999996</v>
      </c>
      <c r="F512" t="s">
        <v>1427</v>
      </c>
      <c r="G512" s="129">
        <v>-132206</v>
      </c>
      <c r="H512">
        <v>1.03448313759653</v>
      </c>
      <c r="I512">
        <v>-122126</v>
      </c>
      <c r="J512">
        <v>2.9962208529684901E-2</v>
      </c>
      <c r="K512">
        <v>0.68231883186509701</v>
      </c>
      <c r="L512" s="130">
        <v>203694.12150000001</v>
      </c>
      <c r="M512" s="129">
        <v>40421</v>
      </c>
      <c r="N512">
        <v>28</v>
      </c>
      <c r="O512">
        <v>7.0920740000000002</v>
      </c>
      <c r="P512">
        <v>2.9653209999999999</v>
      </c>
      <c r="Q512">
        <v>-55.361522999999998</v>
      </c>
      <c r="R512">
        <v>19229.599999999999</v>
      </c>
      <c r="S512">
        <v>372.818107</v>
      </c>
      <c r="T512">
        <v>453.95613313471398</v>
      </c>
      <c r="U512">
        <v>0.54775252909054695</v>
      </c>
      <c r="V512">
        <v>0.165834775294323</v>
      </c>
      <c r="W512">
        <v>2.6822731547210001E-3</v>
      </c>
      <c r="X512">
        <v>15792.6</v>
      </c>
      <c r="Y512">
        <v>29.4</v>
      </c>
      <c r="Z512">
        <v>64053.258503401397</v>
      </c>
      <c r="AA512">
        <v>11.3548387096774</v>
      </c>
      <c r="AB512">
        <v>12.680887993197301</v>
      </c>
      <c r="AC512">
        <v>4</v>
      </c>
      <c r="AD512">
        <v>93.204526749999999</v>
      </c>
      <c r="AE512">
        <v>0.3024</v>
      </c>
      <c r="AF512">
        <v>0.11593471266174001</v>
      </c>
      <c r="AG512">
        <v>0.193366731752491</v>
      </c>
      <c r="AH512">
        <v>0.31278280772831601</v>
      </c>
      <c r="AI512">
        <v>316.40630587719801</v>
      </c>
      <c r="AJ512">
        <v>7.1116963937539204</v>
      </c>
      <c r="AK512">
        <v>2.0265476170292098</v>
      </c>
      <c r="AL512">
        <v>3.2712751564063001</v>
      </c>
      <c r="AM512">
        <v>5</v>
      </c>
      <c r="AN512" s="129">
        <v>0.85591986259667296</v>
      </c>
      <c r="AO512">
        <v>51</v>
      </c>
      <c r="AP512">
        <v>7.6335877862595394E-2</v>
      </c>
      <c r="AQ512">
        <v>2.2400000000000002</v>
      </c>
      <c r="AR512">
        <v>5.54532879865193</v>
      </c>
      <c r="AS512">
        <v>-38875.29</v>
      </c>
      <c r="AT512">
        <v>0.53465154732352604</v>
      </c>
      <c r="AU512">
        <v>7169150.29</v>
      </c>
    </row>
    <row r="513" spans="1:47" ht="15" x14ac:dyDescent="0.25">
      <c r="A513" t="s">
        <v>2014</v>
      </c>
      <c r="B513" t="s">
        <v>499</v>
      </c>
      <c r="C513" t="s">
        <v>391</v>
      </c>
      <c r="D513" t="s">
        <v>947</v>
      </c>
      <c r="E513">
        <v>89.41</v>
      </c>
      <c r="F513" t="s">
        <v>1428</v>
      </c>
      <c r="G513" s="129">
        <v>-302079</v>
      </c>
      <c r="H513">
        <v>0.18171955574029999</v>
      </c>
      <c r="I513">
        <v>-452079</v>
      </c>
      <c r="J513">
        <v>0</v>
      </c>
      <c r="K513">
        <v>0.74375644707353405</v>
      </c>
      <c r="L513" s="130">
        <v>241286.80710000001</v>
      </c>
      <c r="M513" s="129">
        <v>43124</v>
      </c>
      <c r="N513">
        <v>38</v>
      </c>
      <c r="O513">
        <v>34.685600999999998</v>
      </c>
      <c r="P513">
        <v>93.586948000000007</v>
      </c>
      <c r="Q513">
        <v>2.7877839999999998</v>
      </c>
      <c r="R513">
        <v>16858.400000000001</v>
      </c>
      <c r="S513">
        <v>1065.9501290000001</v>
      </c>
      <c r="T513">
        <v>1396.23296551622</v>
      </c>
      <c r="U513">
        <v>0.452161660182134</v>
      </c>
      <c r="V513">
        <v>0.20723169029233299</v>
      </c>
      <c r="W513">
        <v>4.6906509638407297E-3</v>
      </c>
      <c r="X513">
        <v>12870.5</v>
      </c>
      <c r="Y513">
        <v>78.39</v>
      </c>
      <c r="Z513">
        <v>64301.951014159997</v>
      </c>
      <c r="AA513">
        <v>13.1134020618557</v>
      </c>
      <c r="AB513">
        <v>13.598037109325199</v>
      </c>
      <c r="AC513">
        <v>10</v>
      </c>
      <c r="AD513">
        <v>106.5950129</v>
      </c>
      <c r="AE513">
        <v>0.3024</v>
      </c>
      <c r="AF513">
        <v>0.119487099728234</v>
      </c>
      <c r="AG513">
        <v>0.138465949718626</v>
      </c>
      <c r="AH513">
        <v>0.26685897630788802</v>
      </c>
      <c r="AI513">
        <v>214.370254089063</v>
      </c>
      <c r="AJ513">
        <v>8.4389052899679697</v>
      </c>
      <c r="AK513">
        <v>1.8288810457401901</v>
      </c>
      <c r="AL513">
        <v>3.60294261032436</v>
      </c>
      <c r="AM513">
        <v>1.4</v>
      </c>
      <c r="AN513" s="129">
        <v>0.96611567369568097</v>
      </c>
      <c r="AO513">
        <v>43</v>
      </c>
      <c r="AP513">
        <v>6.6091954022988494E-2</v>
      </c>
      <c r="AQ513">
        <v>14.26</v>
      </c>
      <c r="AR513">
        <v>4.4225361712225402</v>
      </c>
      <c r="AS513">
        <v>-127793.88</v>
      </c>
      <c r="AT513">
        <v>0.44626853269980699</v>
      </c>
      <c r="AU513">
        <v>17970244.190000001</v>
      </c>
    </row>
    <row r="514" spans="1:47" ht="15" x14ac:dyDescent="0.25">
      <c r="A514" t="s">
        <v>2015</v>
      </c>
      <c r="B514" t="s">
        <v>613</v>
      </c>
      <c r="C514" t="s">
        <v>614</v>
      </c>
      <c r="D514" t="s">
        <v>947</v>
      </c>
      <c r="E514">
        <v>76.704999999999998</v>
      </c>
      <c r="F514" t="s">
        <v>1429</v>
      </c>
      <c r="G514" s="129">
        <v>-29589361</v>
      </c>
      <c r="H514">
        <v>0.35127198283966699</v>
      </c>
      <c r="I514">
        <v>-29797020</v>
      </c>
      <c r="J514">
        <v>7.5885275086930897E-3</v>
      </c>
      <c r="K514">
        <v>0.68314270485885997</v>
      </c>
      <c r="L514" s="130">
        <v>723904.43400000001</v>
      </c>
      <c r="M514" s="129">
        <v>38613</v>
      </c>
      <c r="N514">
        <v>119</v>
      </c>
      <c r="O514">
        <v>29.625757</v>
      </c>
      <c r="P514">
        <v>69.604286000000002</v>
      </c>
      <c r="Q514">
        <v>-126.35001699999999</v>
      </c>
      <c r="R514">
        <v>31585.9</v>
      </c>
      <c r="S514">
        <v>1871.6072059999999</v>
      </c>
      <c r="T514">
        <v>2374.8267008561402</v>
      </c>
      <c r="U514">
        <v>0.56923849704391405</v>
      </c>
      <c r="V514">
        <v>0.19626435441283499</v>
      </c>
      <c r="W514">
        <v>4.4802798221327197E-3</v>
      </c>
      <c r="X514">
        <v>24893</v>
      </c>
      <c r="Y514">
        <v>212.33</v>
      </c>
      <c r="Z514">
        <v>72296.845947346097</v>
      </c>
      <c r="AA514">
        <v>13.253164556962</v>
      </c>
      <c r="AB514">
        <v>8.8146150143644295</v>
      </c>
      <c r="AC514">
        <v>28</v>
      </c>
      <c r="AD514">
        <v>66.843114499999999</v>
      </c>
      <c r="AE514">
        <v>0.31390000000000001</v>
      </c>
      <c r="AF514">
        <v>0.1043268764298</v>
      </c>
      <c r="AG514">
        <v>0.23094600757356301</v>
      </c>
      <c r="AH514">
        <v>0.33746452051725401</v>
      </c>
      <c r="AI514">
        <v>239.571635844621</v>
      </c>
      <c r="AJ514">
        <v>17.769633506101901</v>
      </c>
      <c r="AK514">
        <v>2.0244095462817602</v>
      </c>
      <c r="AL514">
        <v>4.7186258876320304</v>
      </c>
      <c r="AM514">
        <v>0.5</v>
      </c>
      <c r="AN514" s="129">
        <v>1.29590599294821</v>
      </c>
      <c r="AO514">
        <v>546</v>
      </c>
      <c r="AP514">
        <v>1.6681299385425799E-2</v>
      </c>
      <c r="AQ514">
        <v>2.0499999999999998</v>
      </c>
      <c r="AR514">
        <v>5.1472682191165404</v>
      </c>
      <c r="AS514">
        <v>-793621.94</v>
      </c>
      <c r="AT514">
        <v>0.52314514449578498</v>
      </c>
      <c r="AU514">
        <v>59116447.439999998</v>
      </c>
    </row>
    <row r="515" spans="1:47" ht="15" x14ac:dyDescent="0.25">
      <c r="A515" t="s">
        <v>2016</v>
      </c>
      <c r="B515" t="s">
        <v>298</v>
      </c>
      <c r="C515" t="s">
        <v>144</v>
      </c>
      <c r="D515" t="s">
        <v>949</v>
      </c>
      <c r="E515">
        <v>105.35599999999999</v>
      </c>
      <c r="F515" t="s">
        <v>1430</v>
      </c>
      <c r="G515" s="129">
        <v>-9006983</v>
      </c>
      <c r="H515">
        <v>0.35535029207594199</v>
      </c>
      <c r="I515">
        <v>-9148005</v>
      </c>
      <c r="J515">
        <v>1.19858434332071E-2</v>
      </c>
      <c r="K515">
        <v>0.83678189535340097</v>
      </c>
      <c r="L515" s="130">
        <v>430995.09620000003</v>
      </c>
      <c r="M515" s="129">
        <v>70404.5</v>
      </c>
      <c r="N515">
        <v>115</v>
      </c>
      <c r="O515">
        <v>103.610494</v>
      </c>
      <c r="P515">
        <v>572.78</v>
      </c>
      <c r="Q515">
        <v>-32.823745000000002</v>
      </c>
      <c r="R515">
        <v>17753.3</v>
      </c>
      <c r="S515">
        <v>5913.3089300000001</v>
      </c>
      <c r="T515">
        <v>7164.2506314719103</v>
      </c>
      <c r="U515">
        <v>0.18603954825001801</v>
      </c>
      <c r="V515">
        <v>0.10111387872305901</v>
      </c>
      <c r="W515">
        <v>8.19204208226611E-2</v>
      </c>
      <c r="X515">
        <v>14653.4</v>
      </c>
      <c r="Y515">
        <v>411.24</v>
      </c>
      <c r="Z515">
        <v>84969.423815776696</v>
      </c>
      <c r="AA515">
        <v>13.603603603603601</v>
      </c>
      <c r="AB515">
        <v>14.379216345686199</v>
      </c>
      <c r="AC515">
        <v>33.35</v>
      </c>
      <c r="AD515">
        <v>177.31061259370301</v>
      </c>
      <c r="AE515">
        <v>0.29089999999999999</v>
      </c>
      <c r="AF515">
        <v>0.120626616511646</v>
      </c>
      <c r="AG515">
        <v>0.13420722996249501</v>
      </c>
      <c r="AH515">
        <v>0.27280478182692303</v>
      </c>
      <c r="AI515">
        <v>193.84240085694299</v>
      </c>
      <c r="AJ515">
        <v>5.9975963707742599</v>
      </c>
      <c r="AK515">
        <v>1.1043841046892</v>
      </c>
      <c r="AL515">
        <v>3.0756605627044702</v>
      </c>
      <c r="AM515">
        <v>0</v>
      </c>
      <c r="AN515" s="129">
        <v>1.0806242860911801</v>
      </c>
      <c r="AO515">
        <v>17</v>
      </c>
      <c r="AP515">
        <v>0.10792655620241801</v>
      </c>
      <c r="AQ515">
        <v>243.18</v>
      </c>
      <c r="AR515">
        <v>5.3527691429692403</v>
      </c>
      <c r="AS515">
        <v>99038.799999999799</v>
      </c>
      <c r="AT515">
        <v>0.42659232793072099</v>
      </c>
      <c r="AU515">
        <v>104980637.90000001</v>
      </c>
    </row>
    <row r="516" spans="1:47" ht="15" x14ac:dyDescent="0.25">
      <c r="A516" t="s">
        <v>2017</v>
      </c>
      <c r="B516" t="s">
        <v>299</v>
      </c>
      <c r="C516" t="s">
        <v>236</v>
      </c>
      <c r="D516" t="s">
        <v>949</v>
      </c>
      <c r="E516">
        <v>94.093000000000004</v>
      </c>
      <c r="F516" t="s">
        <v>1431</v>
      </c>
      <c r="G516" s="129">
        <v>-5971484</v>
      </c>
      <c r="H516">
        <v>0.30471268215560698</v>
      </c>
      <c r="I516">
        <v>-5961327</v>
      </c>
      <c r="J516">
        <v>4.2075938213248301E-3</v>
      </c>
      <c r="K516">
        <v>0.85480075908252495</v>
      </c>
      <c r="L516" s="130">
        <v>222444.42</v>
      </c>
      <c r="M516" s="129">
        <v>52305.5</v>
      </c>
      <c r="N516">
        <v>199</v>
      </c>
      <c r="O516">
        <v>209.82122699999999</v>
      </c>
      <c r="P516">
        <v>1228.6295480000001</v>
      </c>
      <c r="Q516">
        <v>-89.828826000000007</v>
      </c>
      <c r="R516">
        <v>14580.5</v>
      </c>
      <c r="S516">
        <v>7733.9791160000004</v>
      </c>
      <c r="T516">
        <v>9717.0422626745294</v>
      </c>
      <c r="U516">
        <v>0.316997664621053</v>
      </c>
      <c r="V516">
        <v>0.146388253060806</v>
      </c>
      <c r="W516">
        <v>3.5481834368066803E-2</v>
      </c>
      <c r="X516">
        <v>11604.9</v>
      </c>
      <c r="Y516">
        <v>514.36</v>
      </c>
      <c r="Z516">
        <v>76424.476086787501</v>
      </c>
      <c r="AA516">
        <v>13.5717017208413</v>
      </c>
      <c r="AB516">
        <v>15.036120841434</v>
      </c>
      <c r="AC516">
        <v>55.5</v>
      </c>
      <c r="AD516">
        <v>139.350975063063</v>
      </c>
      <c r="AE516">
        <v>0.31769999999999998</v>
      </c>
      <c r="AF516">
        <v>0.130640767364884</v>
      </c>
      <c r="AG516">
        <v>0.127905881588155</v>
      </c>
      <c r="AH516">
        <v>0.27247547884866302</v>
      </c>
      <c r="AI516">
        <v>147.424370159109</v>
      </c>
      <c r="AJ516">
        <v>12.679897042301301</v>
      </c>
      <c r="AK516">
        <v>1.76073293006261</v>
      </c>
      <c r="AL516">
        <v>5.1502436463812202</v>
      </c>
      <c r="AM516">
        <v>1.3</v>
      </c>
      <c r="AN516" s="129">
        <v>0.93357015441861102</v>
      </c>
      <c r="AO516">
        <v>29</v>
      </c>
      <c r="AP516">
        <v>6.2790129489372098E-2</v>
      </c>
      <c r="AQ516">
        <v>135.28</v>
      </c>
      <c r="AR516">
        <v>4.7009185609941397</v>
      </c>
      <c r="AS516">
        <v>-44286.260000000198</v>
      </c>
      <c r="AT516">
        <v>0.34383982166418903</v>
      </c>
      <c r="AU516">
        <v>112765086.56999999</v>
      </c>
    </row>
    <row r="517" spans="1:47" ht="15" x14ac:dyDescent="0.25">
      <c r="A517" t="s">
        <v>2018</v>
      </c>
      <c r="B517" t="s">
        <v>558</v>
      </c>
      <c r="C517" t="s">
        <v>205</v>
      </c>
      <c r="D517" t="s">
        <v>947</v>
      </c>
      <c r="E517">
        <v>81.655000000000001</v>
      </c>
      <c r="F517" t="s">
        <v>1290</v>
      </c>
      <c r="G517" s="129">
        <v>216723</v>
      </c>
      <c r="H517">
        <v>0.55058242973777805</v>
      </c>
      <c r="I517">
        <v>131723</v>
      </c>
      <c r="J517">
        <v>7.43100393818293E-3</v>
      </c>
      <c r="K517">
        <v>0.699736408916107</v>
      </c>
      <c r="L517" s="130">
        <v>261628.9847</v>
      </c>
      <c r="M517" s="129">
        <v>41001.5</v>
      </c>
      <c r="N517">
        <v>14</v>
      </c>
      <c r="O517">
        <v>16.315435000000001</v>
      </c>
      <c r="P517">
        <v>2</v>
      </c>
      <c r="Q517">
        <v>30.239753</v>
      </c>
      <c r="R517">
        <v>18599.7</v>
      </c>
      <c r="S517">
        <v>713.23534800000004</v>
      </c>
      <c r="T517">
        <v>1003.87950932737</v>
      </c>
      <c r="U517">
        <v>0.99381041613770404</v>
      </c>
      <c r="V517">
        <v>0.202853381293716</v>
      </c>
      <c r="W517">
        <v>0</v>
      </c>
      <c r="X517">
        <v>13214.7</v>
      </c>
      <c r="Y517">
        <v>65</v>
      </c>
      <c r="Z517">
        <v>60563.199999999997</v>
      </c>
      <c r="AA517">
        <v>10.0461538461538</v>
      </c>
      <c r="AB517">
        <v>10.972851507692299</v>
      </c>
      <c r="AC517">
        <v>7.2</v>
      </c>
      <c r="AD517">
        <v>99.060464999999994</v>
      </c>
      <c r="AE517">
        <v>0.21049999999999999</v>
      </c>
      <c r="AF517">
        <v>0.113940797355988</v>
      </c>
      <c r="AG517">
        <v>0.16203464071544799</v>
      </c>
      <c r="AH517">
        <v>0.27828554752125301</v>
      </c>
      <c r="AI517">
        <v>198.65812932199199</v>
      </c>
      <c r="AJ517">
        <v>11.0501285905851</v>
      </c>
      <c r="AK517">
        <v>1.97358740913261</v>
      </c>
      <c r="AL517">
        <v>7.2488518596937004</v>
      </c>
      <c r="AM517">
        <v>0.5</v>
      </c>
      <c r="AN517" s="129">
        <v>1.1631511099596199</v>
      </c>
      <c r="AO517">
        <v>150</v>
      </c>
      <c r="AP517">
        <v>6.7873303167420799E-3</v>
      </c>
      <c r="AQ517">
        <v>2.84</v>
      </c>
      <c r="AR517">
        <v>4.1188770118471902</v>
      </c>
      <c r="AS517">
        <v>-76463.679999999906</v>
      </c>
      <c r="AT517">
        <v>0.72389227062755701</v>
      </c>
      <c r="AU517">
        <v>13265991.65</v>
      </c>
    </row>
    <row r="518" spans="1:47" ht="15" x14ac:dyDescent="0.25">
      <c r="A518" t="s">
        <v>2019</v>
      </c>
      <c r="B518" t="s">
        <v>427</v>
      </c>
      <c r="C518" t="s">
        <v>197</v>
      </c>
      <c r="D518" t="s">
        <v>949</v>
      </c>
      <c r="E518">
        <v>88.239000000000004</v>
      </c>
      <c r="F518" t="s">
        <v>1359</v>
      </c>
      <c r="G518" s="129">
        <v>-6449227</v>
      </c>
      <c r="H518">
        <v>0.38676731917482199</v>
      </c>
      <c r="I518">
        <v>-6585170</v>
      </c>
      <c r="J518">
        <v>0</v>
      </c>
      <c r="K518">
        <v>0.63074679227038299</v>
      </c>
      <c r="L518" s="130">
        <v>379334.5883</v>
      </c>
      <c r="M518" s="129">
        <v>42886.5</v>
      </c>
      <c r="N518">
        <v>248</v>
      </c>
      <c r="O518">
        <v>81.261101999999994</v>
      </c>
      <c r="P518">
        <v>220.97522699999999</v>
      </c>
      <c r="Q518">
        <v>-33.490271999999997</v>
      </c>
      <c r="R518">
        <v>15158.7</v>
      </c>
      <c r="S518">
        <v>2750.7547030000001</v>
      </c>
      <c r="T518">
        <v>3358.4419305066699</v>
      </c>
      <c r="U518">
        <v>0.39610748381587002</v>
      </c>
      <c r="V518">
        <v>0.148675998101165</v>
      </c>
      <c r="W518">
        <v>2.8918915202887099E-2</v>
      </c>
      <c r="X518">
        <v>12415.9</v>
      </c>
      <c r="Y518">
        <v>189.2</v>
      </c>
      <c r="Z518">
        <v>76339.684989429195</v>
      </c>
      <c r="AA518">
        <v>15.1465968586387</v>
      </c>
      <c r="AB518">
        <v>14.538872637420701</v>
      </c>
      <c r="AC518">
        <v>14.1</v>
      </c>
      <c r="AD518">
        <v>195.08898602836899</v>
      </c>
      <c r="AE518">
        <v>0.44019999999999998</v>
      </c>
      <c r="AF518">
        <v>0.10064332578125799</v>
      </c>
      <c r="AG518">
        <v>0.16726995660685801</v>
      </c>
      <c r="AH518">
        <v>0.27144411587531198</v>
      </c>
      <c r="AI518">
        <v>175.494746759322</v>
      </c>
      <c r="AJ518">
        <v>7.6917910772398601</v>
      </c>
      <c r="AK518">
        <v>1.85567453075446</v>
      </c>
      <c r="AL518">
        <v>3.10921554533157</v>
      </c>
      <c r="AM518">
        <v>2</v>
      </c>
      <c r="AN518" s="129">
        <v>0.89720204871750098</v>
      </c>
      <c r="AO518">
        <v>138</v>
      </c>
      <c r="AP518">
        <v>0.120588235294118</v>
      </c>
      <c r="AQ518">
        <v>7.09</v>
      </c>
      <c r="AR518">
        <v>4.4767481267937104</v>
      </c>
      <c r="AS518">
        <v>-50294.129999999903</v>
      </c>
      <c r="AT518">
        <v>0.48775503063983799</v>
      </c>
      <c r="AU518">
        <v>41697932.700000003</v>
      </c>
    </row>
    <row r="519" spans="1:47" ht="15" x14ac:dyDescent="0.25">
      <c r="A519" t="s">
        <v>2020</v>
      </c>
      <c r="B519" t="s">
        <v>300</v>
      </c>
      <c r="C519" t="s">
        <v>97</v>
      </c>
      <c r="D519" t="s">
        <v>945</v>
      </c>
      <c r="E519">
        <v>89.192999999999998</v>
      </c>
      <c r="F519" t="s">
        <v>1432</v>
      </c>
      <c r="G519" s="129">
        <v>-1664474</v>
      </c>
      <c r="H519">
        <v>2.5532141646766902E-2</v>
      </c>
      <c r="I519">
        <v>916201</v>
      </c>
      <c r="J519">
        <v>0</v>
      </c>
      <c r="K519">
        <v>0.735558522259397</v>
      </c>
      <c r="L519" s="130">
        <v>248578.20920000001</v>
      </c>
      <c r="M519" s="129">
        <v>45702</v>
      </c>
      <c r="N519">
        <v>67</v>
      </c>
      <c r="O519">
        <v>67.278808999999995</v>
      </c>
      <c r="P519">
        <v>159.24</v>
      </c>
      <c r="Q519">
        <v>-80.441650999999993</v>
      </c>
      <c r="R519">
        <v>15320.7</v>
      </c>
      <c r="S519">
        <v>2421.1574260000002</v>
      </c>
      <c r="T519">
        <v>3052.41618470205</v>
      </c>
      <c r="U519">
        <v>0.36602914353409699</v>
      </c>
      <c r="V519">
        <v>0.165530357380404</v>
      </c>
      <c r="W519">
        <v>6.17930157673275E-2</v>
      </c>
      <c r="X519">
        <v>12152.3</v>
      </c>
      <c r="Y519">
        <v>156.46</v>
      </c>
      <c r="Z519">
        <v>74062.2625591205</v>
      </c>
      <c r="AA519">
        <v>12.4</v>
      </c>
      <c r="AB519">
        <v>15.474609651029001</v>
      </c>
      <c r="AC519">
        <v>18.8</v>
      </c>
      <c r="AD519">
        <v>128.784969468085</v>
      </c>
      <c r="AE519">
        <v>0.27939999999999998</v>
      </c>
      <c r="AF519">
        <v>0.108257871807265</v>
      </c>
      <c r="AG519">
        <v>0.185857872456961</v>
      </c>
      <c r="AH519">
        <v>0.29608212060032901</v>
      </c>
      <c r="AI519">
        <v>150.684955914965</v>
      </c>
      <c r="AJ519">
        <v>7.4258896971756903</v>
      </c>
      <c r="AK519">
        <v>1.5527212799315899</v>
      </c>
      <c r="AL519">
        <v>3.49038639702658</v>
      </c>
      <c r="AM519">
        <v>1.25</v>
      </c>
      <c r="AN519" s="129">
        <v>0.65786266792457404</v>
      </c>
      <c r="AO519">
        <v>14</v>
      </c>
      <c r="AP519">
        <v>5.2668052668052703E-2</v>
      </c>
      <c r="AQ519">
        <v>95.71</v>
      </c>
      <c r="AR519">
        <v>4.8596577856577099</v>
      </c>
      <c r="AS519">
        <v>108971.11</v>
      </c>
      <c r="AT519">
        <v>0.42403502743383997</v>
      </c>
      <c r="AU519">
        <v>37093854.969999999</v>
      </c>
    </row>
    <row r="520" spans="1:47" ht="15" x14ac:dyDescent="0.25">
      <c r="A520" t="s">
        <v>2021</v>
      </c>
      <c r="B520" t="s">
        <v>644</v>
      </c>
      <c r="C520" t="s">
        <v>146</v>
      </c>
      <c r="D520" t="s">
        <v>945</v>
      </c>
      <c r="E520">
        <v>90.16</v>
      </c>
      <c r="F520" t="s">
        <v>1106</v>
      </c>
      <c r="G520" s="129">
        <v>-3360253</v>
      </c>
      <c r="H520">
        <v>0.360153402876419</v>
      </c>
      <c r="I520">
        <v>-3452895</v>
      </c>
      <c r="J520">
        <v>0</v>
      </c>
      <c r="K520">
        <v>0.65937580381386995</v>
      </c>
      <c r="L520" s="130">
        <v>223422.1311</v>
      </c>
      <c r="M520" s="129">
        <v>53336</v>
      </c>
      <c r="N520">
        <v>238</v>
      </c>
      <c r="O520">
        <v>69.208636999999996</v>
      </c>
      <c r="P520">
        <v>175.66153800000001</v>
      </c>
      <c r="Q520">
        <v>12.767372</v>
      </c>
      <c r="R520">
        <v>14121.6</v>
      </c>
      <c r="S520">
        <v>4498.9744410000003</v>
      </c>
      <c r="T520">
        <v>6503.4866922071096</v>
      </c>
      <c r="U520">
        <v>1</v>
      </c>
      <c r="V520">
        <v>0.22365058085912301</v>
      </c>
      <c r="W520">
        <v>1.08884270498571E-2</v>
      </c>
      <c r="X520">
        <v>9769</v>
      </c>
      <c r="Y520">
        <v>267.85000000000002</v>
      </c>
      <c r="Z520">
        <v>77971.200858689597</v>
      </c>
      <c r="AA520">
        <v>12.7813620071685</v>
      </c>
      <c r="AB520">
        <v>16.796619156244201</v>
      </c>
      <c r="AC520">
        <v>27.5</v>
      </c>
      <c r="AD520">
        <v>163.59907058181801</v>
      </c>
      <c r="AE520">
        <v>0.29859999999999998</v>
      </c>
      <c r="AF520">
        <v>0.11585071278808701</v>
      </c>
      <c r="AG520">
        <v>0.14542124973381601</v>
      </c>
      <c r="AH520">
        <v>0.26891159299869899</v>
      </c>
      <c r="AI520">
        <v>166.96093962095</v>
      </c>
      <c r="AJ520">
        <v>7.4083321240812499</v>
      </c>
      <c r="AK520">
        <v>1.64220632813821</v>
      </c>
      <c r="AL520">
        <v>3.4334785057105499</v>
      </c>
      <c r="AM520">
        <v>3.7</v>
      </c>
      <c r="AN520" s="129">
        <v>1.19514778751923</v>
      </c>
      <c r="AO520">
        <v>152</v>
      </c>
      <c r="AP520">
        <v>2.8560401389424901E-2</v>
      </c>
      <c r="AQ520">
        <v>15.86</v>
      </c>
      <c r="AR520">
        <v>4.0520638979189796</v>
      </c>
      <c r="AS520">
        <v>-1093156.51</v>
      </c>
      <c r="AT520">
        <v>0.56821221274909295</v>
      </c>
      <c r="AU520">
        <v>63532760.479999997</v>
      </c>
    </row>
    <row r="521" spans="1:47" ht="15" x14ac:dyDescent="0.25">
      <c r="A521" t="s">
        <v>2022</v>
      </c>
      <c r="B521" t="s">
        <v>433</v>
      </c>
      <c r="C521" t="s">
        <v>292</v>
      </c>
      <c r="D521" t="s">
        <v>949</v>
      </c>
      <c r="E521">
        <v>79.459999999999994</v>
      </c>
      <c r="F521" t="s">
        <v>975</v>
      </c>
      <c r="G521" s="129">
        <v>-3928939</v>
      </c>
      <c r="H521">
        <v>0.31039621412981599</v>
      </c>
      <c r="I521">
        <v>-4244926</v>
      </c>
      <c r="J521">
        <v>0</v>
      </c>
      <c r="K521">
        <v>0.75151580579648902</v>
      </c>
      <c r="L521" s="130">
        <v>144903.65090000001</v>
      </c>
      <c r="M521" s="129">
        <v>39723</v>
      </c>
      <c r="N521">
        <v>189</v>
      </c>
      <c r="O521">
        <v>143.813332</v>
      </c>
      <c r="P521">
        <v>71.72</v>
      </c>
      <c r="Q521">
        <v>49.664679</v>
      </c>
      <c r="R521">
        <v>14584.2</v>
      </c>
      <c r="S521">
        <v>2547.6011250000001</v>
      </c>
      <c r="T521">
        <v>3572.8199729728899</v>
      </c>
      <c r="U521">
        <v>0.99951314984601403</v>
      </c>
      <c r="V521">
        <v>0.19045962817275799</v>
      </c>
      <c r="W521">
        <v>8.94359826442611E-2</v>
      </c>
      <c r="X521">
        <v>10399.299999999999</v>
      </c>
      <c r="Y521">
        <v>171.39</v>
      </c>
      <c r="Z521">
        <v>67123.418694206193</v>
      </c>
      <c r="AA521">
        <v>13.741379310344801</v>
      </c>
      <c r="AB521">
        <v>14.8643510414843</v>
      </c>
      <c r="AC521">
        <v>13</v>
      </c>
      <c r="AD521">
        <v>195.96931730769199</v>
      </c>
      <c r="AE521">
        <v>0.32919999999999999</v>
      </c>
      <c r="AF521">
        <v>0.102622975129621</v>
      </c>
      <c r="AG521">
        <v>0.201007686112739</v>
      </c>
      <c r="AH521">
        <v>0.307376064520543</v>
      </c>
      <c r="AI521">
        <v>216.397690592164</v>
      </c>
      <c r="AJ521">
        <v>7.9112757598019199</v>
      </c>
      <c r="AK521">
        <v>1.4628346348143899</v>
      </c>
      <c r="AL521">
        <v>3.8132413317733702</v>
      </c>
      <c r="AM521">
        <v>4.5</v>
      </c>
      <c r="AN521" s="129">
        <v>1.03629424043018</v>
      </c>
      <c r="AO521">
        <v>43</v>
      </c>
      <c r="AP521">
        <v>8.7719298245613996E-3</v>
      </c>
      <c r="AQ521">
        <v>43.79</v>
      </c>
      <c r="AR521">
        <v>3.9167241815774601</v>
      </c>
      <c r="AS521">
        <v>-215354.43</v>
      </c>
      <c r="AT521">
        <v>0.63660541312826802</v>
      </c>
      <c r="AU521">
        <v>37154676.399999999</v>
      </c>
    </row>
    <row r="522" spans="1:47" ht="15" x14ac:dyDescent="0.25">
      <c r="A522" t="s">
        <v>2023</v>
      </c>
      <c r="B522" t="s">
        <v>516</v>
      </c>
      <c r="C522" t="s">
        <v>144</v>
      </c>
      <c r="D522" t="s">
        <v>949</v>
      </c>
      <c r="E522">
        <v>89.573999999999998</v>
      </c>
      <c r="F522" t="s">
        <v>1221</v>
      </c>
      <c r="G522" s="129">
        <v>-1871459</v>
      </c>
      <c r="H522">
        <v>0.35968498316136199</v>
      </c>
      <c r="I522">
        <v>-2171460</v>
      </c>
      <c r="J522">
        <v>7.4595180214983596E-3</v>
      </c>
      <c r="K522">
        <v>0.80758518389553702</v>
      </c>
      <c r="L522" s="130">
        <v>277591.20390000002</v>
      </c>
      <c r="M522" s="129">
        <v>53393</v>
      </c>
      <c r="N522">
        <v>75</v>
      </c>
      <c r="O522">
        <v>41.747720000000001</v>
      </c>
      <c r="P522">
        <v>852.129277</v>
      </c>
      <c r="Q522">
        <v>156.92973799999999</v>
      </c>
      <c r="R522">
        <v>14749.5</v>
      </c>
      <c r="S522">
        <v>1877.6109899999999</v>
      </c>
      <c r="T522">
        <v>2390.8289907650501</v>
      </c>
      <c r="U522">
        <v>0.41984108593228903</v>
      </c>
      <c r="V522">
        <v>0.194160673292608</v>
      </c>
      <c r="W522">
        <v>2.6629584225004999E-3</v>
      </c>
      <c r="X522">
        <v>11583.4</v>
      </c>
      <c r="Y522">
        <v>130.37</v>
      </c>
      <c r="Z522">
        <v>74123.209634118306</v>
      </c>
      <c r="AA522">
        <v>14.3161764705882</v>
      </c>
      <c r="AB522">
        <v>14.402170668098501</v>
      </c>
      <c r="AC522">
        <v>17.010000000000002</v>
      </c>
      <c r="AD522">
        <v>110.382774250441</v>
      </c>
      <c r="AE522">
        <v>0.22589999999999999</v>
      </c>
      <c r="AF522">
        <v>0.13300513973837499</v>
      </c>
      <c r="AG522">
        <v>0.12742220606016799</v>
      </c>
      <c r="AH522">
        <v>0.265907893876483</v>
      </c>
      <c r="AI522">
        <v>200.068598874147</v>
      </c>
      <c r="AJ522">
        <v>5.8438261045491702</v>
      </c>
      <c r="AK522">
        <v>1.2889831252944901</v>
      </c>
      <c r="AL522">
        <v>1.3755744294571299</v>
      </c>
      <c r="AM522">
        <v>0.5</v>
      </c>
      <c r="AN522" s="129">
        <v>0.94135668045061105</v>
      </c>
      <c r="AO522">
        <v>24</v>
      </c>
      <c r="AP522">
        <v>0.40398009950248798</v>
      </c>
      <c r="AQ522">
        <v>39.71</v>
      </c>
      <c r="AR522">
        <v>4.7637662344954599</v>
      </c>
      <c r="AS522">
        <v>-7775.8000000000502</v>
      </c>
      <c r="AT522">
        <v>0.36216234546006798</v>
      </c>
      <c r="AU522">
        <v>27693857.600000001</v>
      </c>
    </row>
    <row r="523" spans="1:47" ht="15" x14ac:dyDescent="0.25">
      <c r="A523" t="s">
        <v>2024</v>
      </c>
      <c r="B523" t="s">
        <v>301</v>
      </c>
      <c r="C523" t="s">
        <v>180</v>
      </c>
      <c r="D523" t="s">
        <v>946</v>
      </c>
      <c r="E523">
        <v>83.031999999999996</v>
      </c>
      <c r="F523" t="s">
        <v>1433</v>
      </c>
      <c r="G523" s="129">
        <v>-490194</v>
      </c>
      <c r="H523">
        <v>0.434672410845581</v>
      </c>
      <c r="I523">
        <v>299550</v>
      </c>
      <c r="J523">
        <v>0</v>
      </c>
      <c r="K523">
        <v>0.72132516148091397</v>
      </c>
      <c r="L523" s="130">
        <v>194982.565</v>
      </c>
      <c r="M523" s="129">
        <v>36874</v>
      </c>
      <c r="N523">
        <v>90</v>
      </c>
      <c r="O523">
        <v>192.37879100000001</v>
      </c>
      <c r="P523">
        <v>265.38979</v>
      </c>
      <c r="Q523">
        <v>-149.15789000000001</v>
      </c>
      <c r="R523">
        <v>15938.6</v>
      </c>
      <c r="S523">
        <v>2302.3470790000001</v>
      </c>
      <c r="T523">
        <v>3298.3790075175002</v>
      </c>
      <c r="U523">
        <v>0.94423473933575397</v>
      </c>
      <c r="V523">
        <v>0.18971382116275601</v>
      </c>
      <c r="W523">
        <v>5.0939648096384998E-3</v>
      </c>
      <c r="X523">
        <v>11125.5</v>
      </c>
      <c r="Y523">
        <v>148.99</v>
      </c>
      <c r="Z523">
        <v>64035.915162091398</v>
      </c>
      <c r="AA523">
        <v>12.746753246753199</v>
      </c>
      <c r="AB523">
        <v>15.453030934962101</v>
      </c>
      <c r="AC523">
        <v>24</v>
      </c>
      <c r="AD523">
        <v>95.931128291666695</v>
      </c>
      <c r="AE523">
        <v>0.55120000000000002</v>
      </c>
      <c r="AF523">
        <v>0.12228691284262901</v>
      </c>
      <c r="AG523">
        <v>0.134118579776802</v>
      </c>
      <c r="AH523">
        <v>0.26058629644937198</v>
      </c>
      <c r="AI523">
        <v>173.89732575589699</v>
      </c>
      <c r="AJ523">
        <v>9.1783089976322003</v>
      </c>
      <c r="AK523">
        <v>1.4142033908465099</v>
      </c>
      <c r="AL523">
        <v>3.7832234771662399</v>
      </c>
      <c r="AM523">
        <v>2.72</v>
      </c>
      <c r="AN523" s="129">
        <v>0.71957951152862698</v>
      </c>
      <c r="AO523">
        <v>41</v>
      </c>
      <c r="AP523">
        <v>6.5095398428731799E-2</v>
      </c>
      <c r="AQ523">
        <v>19.760000000000002</v>
      </c>
      <c r="AR523">
        <v>4.2695194304130899</v>
      </c>
      <c r="AS523">
        <v>-270048.69</v>
      </c>
      <c r="AT523">
        <v>0.46055417327265402</v>
      </c>
      <c r="AU523">
        <v>36696131.670000002</v>
      </c>
    </row>
    <row r="524" spans="1:47" ht="15" x14ac:dyDescent="0.25">
      <c r="A524" t="s">
        <v>2025</v>
      </c>
      <c r="B524" t="s">
        <v>387</v>
      </c>
      <c r="C524" t="s">
        <v>271</v>
      </c>
      <c r="D524" t="s">
        <v>949</v>
      </c>
      <c r="E524">
        <v>98.646000000000001</v>
      </c>
      <c r="F524" t="s">
        <v>1434</v>
      </c>
      <c r="G524" s="129">
        <v>-14514</v>
      </c>
      <c r="H524">
        <v>0.36603794704229298</v>
      </c>
      <c r="I524">
        <v>168648</v>
      </c>
      <c r="J524">
        <v>2.7271073059733099E-3</v>
      </c>
      <c r="K524">
        <v>0.768629608962902</v>
      </c>
      <c r="L524" s="130">
        <v>242065.2433</v>
      </c>
      <c r="M524" s="129">
        <v>49644</v>
      </c>
      <c r="N524">
        <v>151</v>
      </c>
      <c r="O524">
        <v>42.961461999999997</v>
      </c>
      <c r="P524">
        <v>85.444884000000002</v>
      </c>
      <c r="Q524">
        <v>-22.169121000000001</v>
      </c>
      <c r="R524">
        <v>13950.9</v>
      </c>
      <c r="S524">
        <v>2285.4367400000001</v>
      </c>
      <c r="T524">
        <v>2618.0721957998699</v>
      </c>
      <c r="U524">
        <v>0.198928155849984</v>
      </c>
      <c r="V524">
        <v>0.10617698654831299</v>
      </c>
      <c r="W524">
        <v>1.0699264859109599E-2</v>
      </c>
      <c r="X524">
        <v>12178.4</v>
      </c>
      <c r="Y524">
        <v>137.26</v>
      </c>
      <c r="Z524">
        <v>79399.813929768294</v>
      </c>
      <c r="AA524">
        <v>17.514084507042298</v>
      </c>
      <c r="AB524">
        <v>16.6504206615183</v>
      </c>
      <c r="AC524">
        <v>25</v>
      </c>
      <c r="AD524">
        <v>91.417469600000004</v>
      </c>
      <c r="AE524">
        <v>0.40579999999999999</v>
      </c>
      <c r="AF524">
        <v>0.109609110208768</v>
      </c>
      <c r="AG524">
        <v>0.14464979197057901</v>
      </c>
      <c r="AH524">
        <v>0.25773682544258802</v>
      </c>
      <c r="AI524">
        <v>132.24649569604799</v>
      </c>
      <c r="AJ524">
        <v>8.0158122160792207</v>
      </c>
      <c r="AK524">
        <v>1.7582332972693999</v>
      </c>
      <c r="AL524">
        <v>4.5546703789360103</v>
      </c>
      <c r="AM524">
        <v>2</v>
      </c>
      <c r="AN524" s="129">
        <v>1.1633704243069101</v>
      </c>
      <c r="AO524">
        <v>28</v>
      </c>
      <c r="AP524">
        <v>3.86513157894737E-2</v>
      </c>
      <c r="AQ524">
        <v>42.32</v>
      </c>
      <c r="AR524">
        <v>6.0051945896233798</v>
      </c>
      <c r="AS524">
        <v>-114684.56</v>
      </c>
      <c r="AT524">
        <v>0.433479024621302</v>
      </c>
      <c r="AU524">
        <v>31883912.550000001</v>
      </c>
    </row>
    <row r="525" spans="1:47" ht="15" x14ac:dyDescent="0.25">
      <c r="A525" t="s">
        <v>2026</v>
      </c>
      <c r="B525" t="s">
        <v>302</v>
      </c>
      <c r="C525" t="s">
        <v>236</v>
      </c>
      <c r="D525" t="s">
        <v>946</v>
      </c>
      <c r="E525">
        <v>57.941000000000003</v>
      </c>
      <c r="F525" t="s">
        <v>1435</v>
      </c>
      <c r="G525" s="129">
        <v>-48231526</v>
      </c>
      <c r="H525">
        <v>6.08230172899498E-2</v>
      </c>
      <c r="I525">
        <v>-41231526</v>
      </c>
      <c r="J525">
        <v>4.0251221449324904E-3</v>
      </c>
      <c r="K525">
        <v>0.92837636382190403</v>
      </c>
      <c r="L525" s="130">
        <v>83352.289699999994</v>
      </c>
      <c r="M525" s="129">
        <v>32146</v>
      </c>
      <c r="N525">
        <v>546</v>
      </c>
      <c r="O525">
        <v>7289.4873250000001</v>
      </c>
      <c r="P525">
        <v>4769.7007389999999</v>
      </c>
      <c r="Q525">
        <v>-556.11368700000003</v>
      </c>
      <c r="R525">
        <v>20804.599999999999</v>
      </c>
      <c r="S525">
        <v>21159.753153000001</v>
      </c>
      <c r="T525">
        <v>30758.294557843601</v>
      </c>
      <c r="U525">
        <v>0.98941287724955196</v>
      </c>
      <c r="V525">
        <v>0.21926131975420601</v>
      </c>
      <c r="W525">
        <v>2.3805027750457699E-2</v>
      </c>
      <c r="X525">
        <v>14312.2</v>
      </c>
      <c r="Y525">
        <v>1448.46</v>
      </c>
      <c r="Z525">
        <v>79814.0484721705</v>
      </c>
      <c r="AA525">
        <v>15.1868131868132</v>
      </c>
      <c r="AB525">
        <v>14.6084483886334</v>
      </c>
      <c r="AC525">
        <v>297.32</v>
      </c>
      <c r="AD525">
        <v>71.168280482308603</v>
      </c>
      <c r="AE525">
        <v>0.49759999999999999</v>
      </c>
      <c r="AF525">
        <v>0.10725777868391199</v>
      </c>
      <c r="AG525">
        <v>0.18231255670944599</v>
      </c>
      <c r="AH525">
        <v>0.30029434387370701</v>
      </c>
      <c r="AI525">
        <v>213.77049946155401</v>
      </c>
      <c r="AJ525">
        <v>12.358556661009301</v>
      </c>
      <c r="AK525">
        <v>2.2305828381783201</v>
      </c>
      <c r="AL525">
        <v>4.5734560681055596</v>
      </c>
      <c r="AM525">
        <v>2</v>
      </c>
      <c r="AN525" s="129">
        <v>0.54946288781053299</v>
      </c>
      <c r="AO525">
        <v>70</v>
      </c>
      <c r="AP525">
        <v>0.15000812611734099</v>
      </c>
      <c r="AQ525">
        <v>73.37</v>
      </c>
      <c r="AR525">
        <v>5.51517729028249</v>
      </c>
      <c r="AS525">
        <v>-2473985.52</v>
      </c>
      <c r="AT525">
        <v>0.531218652423736</v>
      </c>
      <c r="AU525">
        <v>440219539.57999998</v>
      </c>
    </row>
    <row r="526" spans="1:47" ht="15" x14ac:dyDescent="0.25">
      <c r="A526" t="s">
        <v>2027</v>
      </c>
      <c r="B526" t="s">
        <v>303</v>
      </c>
      <c r="C526" t="s">
        <v>294</v>
      </c>
      <c r="D526" t="s">
        <v>946</v>
      </c>
      <c r="E526">
        <v>83.49</v>
      </c>
      <c r="F526" t="s">
        <v>1436</v>
      </c>
      <c r="G526" s="129">
        <v>1536854</v>
      </c>
      <c r="H526">
        <v>0.94392391062560199</v>
      </c>
      <c r="I526">
        <v>1864235</v>
      </c>
      <c r="J526">
        <v>0</v>
      </c>
      <c r="K526">
        <v>0.67857721741701005</v>
      </c>
      <c r="L526" s="130">
        <v>136599.14670000001</v>
      </c>
      <c r="M526" s="129">
        <v>37020</v>
      </c>
      <c r="N526">
        <v>16</v>
      </c>
      <c r="O526">
        <v>20.974450000000001</v>
      </c>
      <c r="P526">
        <v>24.237586</v>
      </c>
      <c r="Q526">
        <v>22.310358000000001</v>
      </c>
      <c r="R526">
        <v>15939.4</v>
      </c>
      <c r="S526">
        <v>830.47742400000004</v>
      </c>
      <c r="T526">
        <v>1212.2584291427099</v>
      </c>
      <c r="U526">
        <v>0.99619101626536199</v>
      </c>
      <c r="V526">
        <v>0.222814578280457</v>
      </c>
      <c r="W526">
        <v>7.1771607845657703E-4</v>
      </c>
      <c r="X526">
        <v>10919.5</v>
      </c>
      <c r="Y526">
        <v>55.05</v>
      </c>
      <c r="Z526">
        <v>54550.233424159902</v>
      </c>
      <c r="AA526">
        <v>11.464285714285699</v>
      </c>
      <c r="AB526">
        <v>15.0858750953678</v>
      </c>
      <c r="AC526">
        <v>9</v>
      </c>
      <c r="AD526">
        <v>92.275269333333299</v>
      </c>
      <c r="AE526">
        <v>0.40579999999999999</v>
      </c>
      <c r="AF526">
        <v>0.111052916376903</v>
      </c>
      <c r="AG526">
        <v>0.23157608710365299</v>
      </c>
      <c r="AH526">
        <v>0.34712508472076697</v>
      </c>
      <c r="AI526">
        <v>152.13538182827199</v>
      </c>
      <c r="AJ526">
        <v>24.4276811903914</v>
      </c>
      <c r="AK526">
        <v>1.9936600577783099</v>
      </c>
      <c r="AL526">
        <v>5.5801928054137502</v>
      </c>
      <c r="AM526">
        <v>0.5</v>
      </c>
      <c r="AN526" s="129">
        <v>1.08114253332666</v>
      </c>
      <c r="AO526">
        <v>5</v>
      </c>
      <c r="AP526">
        <v>4.4176706827309203E-2</v>
      </c>
      <c r="AQ526">
        <v>49.8</v>
      </c>
      <c r="AR526">
        <v>3.99387762237762</v>
      </c>
      <c r="AS526">
        <v>-88859.7</v>
      </c>
      <c r="AT526">
        <v>0.55021898397137503</v>
      </c>
      <c r="AU526">
        <v>13237309.609999999</v>
      </c>
    </row>
    <row r="527" spans="1:47" ht="15" x14ac:dyDescent="0.25">
      <c r="A527" t="s">
        <v>2028</v>
      </c>
      <c r="B527" t="s">
        <v>430</v>
      </c>
      <c r="C527" t="s">
        <v>307</v>
      </c>
      <c r="D527" t="s">
        <v>946</v>
      </c>
      <c r="E527">
        <v>88.153999999999996</v>
      </c>
      <c r="F527" t="s">
        <v>1437</v>
      </c>
      <c r="G527" s="129">
        <v>-4256838</v>
      </c>
      <c r="H527">
        <v>0.27457968260620902</v>
      </c>
      <c r="I527">
        <v>-4061300</v>
      </c>
      <c r="J527">
        <v>0</v>
      </c>
      <c r="K527">
        <v>0.62452177126578001</v>
      </c>
      <c r="L527" s="130">
        <v>208925.92170000001</v>
      </c>
      <c r="M527" s="129">
        <v>45488</v>
      </c>
      <c r="N527">
        <v>91</v>
      </c>
      <c r="O527">
        <v>34.54298</v>
      </c>
      <c r="P527">
        <v>15.52</v>
      </c>
      <c r="Q527">
        <v>-15.254402000000001</v>
      </c>
      <c r="R527">
        <v>16614.7</v>
      </c>
      <c r="S527">
        <v>763.90626599999996</v>
      </c>
      <c r="T527">
        <v>980.57379558263699</v>
      </c>
      <c r="U527">
        <v>0.46559431939520202</v>
      </c>
      <c r="V527">
        <v>0.19432677752115701</v>
      </c>
      <c r="W527">
        <v>1.3090611302827E-3</v>
      </c>
      <c r="X527">
        <v>12943.5</v>
      </c>
      <c r="Y527">
        <v>59.09</v>
      </c>
      <c r="Z527">
        <v>59713.920460314803</v>
      </c>
      <c r="AA527">
        <v>11.3714285714286</v>
      </c>
      <c r="AB527">
        <v>12.927843391436801</v>
      </c>
      <c r="AC527">
        <v>8.9</v>
      </c>
      <c r="AD527">
        <v>85.832164719101101</v>
      </c>
      <c r="AE527">
        <v>0.44790000000000002</v>
      </c>
      <c r="AF527">
        <v>0.13211080756721599</v>
      </c>
      <c r="AG527">
        <v>0.11756938358265299</v>
      </c>
      <c r="AH527">
        <v>0.26066423265877298</v>
      </c>
      <c r="AI527">
        <v>230.838530652922</v>
      </c>
      <c r="AJ527">
        <v>10.685551466210001</v>
      </c>
      <c r="AK527">
        <v>2.0247134780167699</v>
      </c>
      <c r="AL527">
        <v>2.12913473480058</v>
      </c>
      <c r="AM527">
        <v>0.25</v>
      </c>
      <c r="AN527" s="129">
        <v>1.3028127437341399</v>
      </c>
      <c r="AO527">
        <v>83</v>
      </c>
      <c r="AP527">
        <v>0</v>
      </c>
      <c r="AQ527">
        <v>5.47</v>
      </c>
      <c r="AR527">
        <v>3.3883960734586198</v>
      </c>
      <c r="AS527">
        <v>-48869.820000000102</v>
      </c>
      <c r="AT527">
        <v>0.571070645523995</v>
      </c>
      <c r="AU527">
        <v>12692062.57</v>
      </c>
    </row>
    <row r="528" spans="1:47" ht="15" x14ac:dyDescent="0.25">
      <c r="A528" t="s">
        <v>2029</v>
      </c>
      <c r="B528" t="s">
        <v>787</v>
      </c>
      <c r="C528" t="s">
        <v>170</v>
      </c>
      <c r="D528" t="s">
        <v>946</v>
      </c>
      <c r="E528">
        <v>82.462000000000003</v>
      </c>
      <c r="F528" t="s">
        <v>1438</v>
      </c>
      <c r="G528" s="129">
        <v>841025</v>
      </c>
      <c r="H528">
        <v>0.70393308522735099</v>
      </c>
      <c r="I528">
        <v>739814</v>
      </c>
      <c r="J528">
        <v>0</v>
      </c>
      <c r="K528">
        <v>0.66166747657270597</v>
      </c>
      <c r="L528" s="130">
        <v>244443.0165</v>
      </c>
      <c r="M528" s="129">
        <v>42588</v>
      </c>
      <c r="N528">
        <v>60</v>
      </c>
      <c r="O528">
        <v>18.412848</v>
      </c>
      <c r="P528">
        <v>19</v>
      </c>
      <c r="Q528">
        <v>-14.168256</v>
      </c>
      <c r="R528">
        <v>19718.2</v>
      </c>
      <c r="S528">
        <v>677.55498399999999</v>
      </c>
      <c r="T528">
        <v>837.14047376455005</v>
      </c>
      <c r="U528">
        <v>0.51137734232945997</v>
      </c>
      <c r="V528">
        <v>0.13903914844496201</v>
      </c>
      <c r="W528">
        <v>0</v>
      </c>
      <c r="X528">
        <v>15959.3</v>
      </c>
      <c r="Y528">
        <v>50.33</v>
      </c>
      <c r="Z528">
        <v>68336.856745479803</v>
      </c>
      <c r="AA528">
        <v>15.0192307692308</v>
      </c>
      <c r="AB528">
        <v>13.4622488376714</v>
      </c>
      <c r="AC528">
        <v>8.5</v>
      </c>
      <c r="AD528">
        <v>79.712351058823501</v>
      </c>
      <c r="AE528">
        <v>0.245</v>
      </c>
      <c r="AF528">
        <v>0.11311530821091</v>
      </c>
      <c r="AG528">
        <v>0.18244745758896799</v>
      </c>
      <c r="AH528">
        <v>0.29716261598250798</v>
      </c>
      <c r="AI528">
        <v>263.89740201512598</v>
      </c>
      <c r="AJ528">
        <v>8.1551376639355695</v>
      </c>
      <c r="AK528">
        <v>0.96883957383742103</v>
      </c>
      <c r="AL528">
        <v>3.7574032046083699</v>
      </c>
      <c r="AM528">
        <v>2</v>
      </c>
      <c r="AN528" s="129">
        <v>1.4994925078096899</v>
      </c>
      <c r="AO528">
        <v>58</v>
      </c>
      <c r="AP528">
        <v>2.62529832935561E-2</v>
      </c>
      <c r="AQ528">
        <v>7.02</v>
      </c>
      <c r="AR528">
        <v>5.4166214447638401</v>
      </c>
      <c r="AS528">
        <v>55856.78</v>
      </c>
      <c r="AT528">
        <v>0.49918867953863</v>
      </c>
      <c r="AU528">
        <v>13360158.82</v>
      </c>
    </row>
    <row r="529" spans="1:47" ht="15" x14ac:dyDescent="0.25">
      <c r="A529" t="s">
        <v>2030</v>
      </c>
      <c r="B529" t="s">
        <v>409</v>
      </c>
      <c r="C529" t="s">
        <v>105</v>
      </c>
      <c r="D529" t="s">
        <v>946</v>
      </c>
      <c r="E529">
        <v>66.941999999999993</v>
      </c>
      <c r="F529" t="s">
        <v>1439</v>
      </c>
      <c r="G529" s="129">
        <v>-396561</v>
      </c>
      <c r="H529">
        <v>9.21977277050023E-2</v>
      </c>
      <c r="I529">
        <v>-556561</v>
      </c>
      <c r="J529">
        <v>0</v>
      </c>
      <c r="K529">
        <v>0.90769163832959598</v>
      </c>
      <c r="L529" s="130">
        <v>90496.228900000002</v>
      </c>
      <c r="M529" s="129">
        <v>34375.5</v>
      </c>
      <c r="N529">
        <v>38</v>
      </c>
      <c r="O529">
        <v>14.695874999999999</v>
      </c>
      <c r="P529">
        <v>0</v>
      </c>
      <c r="Q529">
        <v>37.713791000000001</v>
      </c>
      <c r="R529">
        <v>24684.5</v>
      </c>
      <c r="S529">
        <v>671.94413699999996</v>
      </c>
      <c r="T529">
        <v>1022.01652842745</v>
      </c>
      <c r="U529">
        <v>1</v>
      </c>
      <c r="V529">
        <v>0.29275983399197397</v>
      </c>
      <c r="W529">
        <v>0</v>
      </c>
      <c r="X529">
        <v>16229.3</v>
      </c>
      <c r="Y529">
        <v>67</v>
      </c>
      <c r="Z529">
        <v>71726.686567164201</v>
      </c>
      <c r="AA529">
        <v>15.761194029850699</v>
      </c>
      <c r="AB529">
        <v>10.0290169701493</v>
      </c>
      <c r="AC529">
        <v>12</v>
      </c>
      <c r="AD529">
        <v>55.995344750000001</v>
      </c>
      <c r="AE529">
        <v>0.38279999999999997</v>
      </c>
      <c r="AF529">
        <v>0.107731603409289</v>
      </c>
      <c r="AG529">
        <v>0.21809507961874</v>
      </c>
      <c r="AH529">
        <v>0.32682125909420301</v>
      </c>
      <c r="AI529">
        <v>164.39164197960699</v>
      </c>
      <c r="AJ529">
        <v>12.3513269721714</v>
      </c>
      <c r="AK529">
        <v>2.3291318281399902</v>
      </c>
      <c r="AL529">
        <v>6.9341482138653996</v>
      </c>
      <c r="AM529">
        <v>0</v>
      </c>
      <c r="AN529" s="129">
        <v>1.0032259958615499</v>
      </c>
      <c r="AO529">
        <v>39</v>
      </c>
      <c r="AP529">
        <v>0</v>
      </c>
      <c r="AQ529">
        <v>11.77</v>
      </c>
      <c r="AR529">
        <v>5.1796500027558796</v>
      </c>
      <c r="AS529">
        <v>-298220.84000000003</v>
      </c>
      <c r="AT529">
        <v>0.73509748392141205</v>
      </c>
      <c r="AU529">
        <v>16586579.460000001</v>
      </c>
    </row>
    <row r="530" spans="1:47" ht="15" x14ac:dyDescent="0.25">
      <c r="A530" t="s">
        <v>2031</v>
      </c>
      <c r="B530" t="s">
        <v>632</v>
      </c>
      <c r="C530" t="s">
        <v>334</v>
      </c>
      <c r="D530" t="s">
        <v>945</v>
      </c>
      <c r="E530">
        <v>91.501000000000005</v>
      </c>
      <c r="F530" t="s">
        <v>1440</v>
      </c>
      <c r="G530" s="129">
        <v>-10108883</v>
      </c>
      <c r="H530">
        <v>0.21388029895182201</v>
      </c>
      <c r="I530">
        <v>-10160756</v>
      </c>
      <c r="J530">
        <v>0</v>
      </c>
      <c r="K530">
        <v>0.68921134524420002</v>
      </c>
      <c r="L530" s="130">
        <v>226768.06409999999</v>
      </c>
      <c r="M530" s="129">
        <v>42754.5</v>
      </c>
      <c r="N530" t="s">
        <v>943</v>
      </c>
      <c r="O530">
        <v>133.26454899999999</v>
      </c>
      <c r="P530">
        <v>46.069592</v>
      </c>
      <c r="Q530">
        <v>135.62865600000001</v>
      </c>
      <c r="R530">
        <v>13996.1</v>
      </c>
      <c r="S530">
        <v>2758.4462570000001</v>
      </c>
      <c r="T530">
        <v>3408.5745162262201</v>
      </c>
      <c r="U530">
        <v>0.395911465459448</v>
      </c>
      <c r="V530">
        <v>0.18625830345477701</v>
      </c>
      <c r="W530">
        <v>1.0875687689716701E-3</v>
      </c>
      <c r="X530">
        <v>11326.6</v>
      </c>
      <c r="Y530">
        <v>166.81</v>
      </c>
      <c r="Z530">
        <v>66929.847011570106</v>
      </c>
      <c r="AA530">
        <v>15.8362573099415</v>
      </c>
      <c r="AB530">
        <v>16.536456189676901</v>
      </c>
      <c r="AC530">
        <v>20</v>
      </c>
      <c r="AD530">
        <v>137.92231285</v>
      </c>
      <c r="AE530">
        <v>0.39429999999999998</v>
      </c>
      <c r="AF530">
        <v>0.122926857245822</v>
      </c>
      <c r="AG530">
        <v>0.17912933878178</v>
      </c>
      <c r="AH530">
        <v>0.30451498795649101</v>
      </c>
      <c r="AI530">
        <v>177.80118019533299</v>
      </c>
      <c r="AJ530">
        <v>6.8802969283624398</v>
      </c>
      <c r="AK530">
        <v>2.01293074797892</v>
      </c>
      <c r="AL530">
        <v>3.4108187091578199</v>
      </c>
      <c r="AM530">
        <v>0.5</v>
      </c>
      <c r="AN530" s="129">
        <v>1.3052402594597801</v>
      </c>
      <c r="AO530">
        <v>230</v>
      </c>
      <c r="AP530">
        <v>8.1037277147487808E-3</v>
      </c>
      <c r="AQ530">
        <v>5.26</v>
      </c>
      <c r="AR530">
        <v>4.8249567064993002</v>
      </c>
      <c r="AS530">
        <v>-274999.56</v>
      </c>
      <c r="AT530">
        <v>0.51145539582003297</v>
      </c>
      <c r="AU530">
        <v>38607523.960000001</v>
      </c>
    </row>
    <row r="531" spans="1:47" ht="15" x14ac:dyDescent="0.25">
      <c r="A531" t="s">
        <v>2032</v>
      </c>
      <c r="B531" t="s">
        <v>467</v>
      </c>
      <c r="C531" t="s">
        <v>195</v>
      </c>
      <c r="D531" t="s">
        <v>948</v>
      </c>
      <c r="E531">
        <v>100.44199999999999</v>
      </c>
      <c r="F531" t="s">
        <v>1441</v>
      </c>
      <c r="G531" s="129">
        <v>-2085916</v>
      </c>
      <c r="H531">
        <v>0.34492203088502199</v>
      </c>
      <c r="I531">
        <v>-2024381</v>
      </c>
      <c r="J531">
        <v>4.0319081345048399E-2</v>
      </c>
      <c r="K531">
        <v>0.62985338196299601</v>
      </c>
      <c r="L531" s="130">
        <v>259690.9503</v>
      </c>
      <c r="M531" s="129">
        <v>40031</v>
      </c>
      <c r="N531">
        <v>53</v>
      </c>
      <c r="O531">
        <v>16.466677000000001</v>
      </c>
      <c r="P531">
        <v>2</v>
      </c>
      <c r="Q531">
        <v>146.35111800000001</v>
      </c>
      <c r="R531">
        <v>13683.5</v>
      </c>
      <c r="S531">
        <v>811.280709</v>
      </c>
      <c r="T531">
        <v>975.12464181848202</v>
      </c>
      <c r="U531">
        <v>0.43915225401963798</v>
      </c>
      <c r="V531">
        <v>0.12787040767661101</v>
      </c>
      <c r="W531">
        <v>0</v>
      </c>
      <c r="X531">
        <v>11384.4</v>
      </c>
      <c r="Y531">
        <v>57.7</v>
      </c>
      <c r="Z531">
        <v>66760.447140381293</v>
      </c>
      <c r="AA531">
        <v>14.296875</v>
      </c>
      <c r="AB531">
        <v>14.0603242461005</v>
      </c>
      <c r="AC531">
        <v>9.25</v>
      </c>
      <c r="AD531">
        <v>87.7060225945946</v>
      </c>
      <c r="AE531">
        <v>0.21049999999999999</v>
      </c>
      <c r="AF531">
        <v>0.11113140702699401</v>
      </c>
      <c r="AG531">
        <v>0.172393543652475</v>
      </c>
      <c r="AH531">
        <v>0.287475576240174</v>
      </c>
      <c r="AI531">
        <v>213.12351949441</v>
      </c>
      <c r="AJ531">
        <v>6.4524207792808701</v>
      </c>
      <c r="AK531">
        <v>1.1941430744405801</v>
      </c>
      <c r="AL531">
        <v>3.0820569914923399</v>
      </c>
      <c r="AM531">
        <v>0</v>
      </c>
      <c r="AN531" s="129">
        <v>1.2693541413988101</v>
      </c>
      <c r="AO531">
        <v>86</v>
      </c>
      <c r="AP531">
        <v>3.2051282051282098E-3</v>
      </c>
      <c r="AQ531">
        <v>3.53</v>
      </c>
      <c r="AR531">
        <v>4.7977764872557396</v>
      </c>
      <c r="AS531">
        <v>12815.24</v>
      </c>
      <c r="AT531">
        <v>0.45989014142822399</v>
      </c>
      <c r="AU531">
        <v>11101179.390000001</v>
      </c>
    </row>
    <row r="532" spans="1:47" ht="15" x14ac:dyDescent="0.25">
      <c r="A532" t="s">
        <v>2033</v>
      </c>
      <c r="B532" t="s">
        <v>771</v>
      </c>
      <c r="C532" t="s">
        <v>266</v>
      </c>
      <c r="D532" t="s">
        <v>945</v>
      </c>
      <c r="E532">
        <v>93.924999999999997</v>
      </c>
      <c r="F532" t="s">
        <v>1442</v>
      </c>
      <c r="G532" s="129">
        <v>-865584</v>
      </c>
      <c r="H532">
        <v>7.0473562644279703E-2</v>
      </c>
      <c r="I532">
        <v>-923842</v>
      </c>
      <c r="J532">
        <v>9.4283554680432299E-2</v>
      </c>
      <c r="K532">
        <v>0.83129460583081205</v>
      </c>
      <c r="L532" s="130">
        <v>373605.17859999998</v>
      </c>
      <c r="M532" s="129">
        <v>40876</v>
      </c>
      <c r="N532">
        <v>123</v>
      </c>
      <c r="O532">
        <v>34.041096000000003</v>
      </c>
      <c r="P532">
        <v>90.05</v>
      </c>
      <c r="Q532">
        <v>23.146328</v>
      </c>
      <c r="R532">
        <v>17405.400000000001</v>
      </c>
      <c r="S532">
        <v>1373.8671730000001</v>
      </c>
      <c r="T532">
        <v>1835.7889789851399</v>
      </c>
      <c r="U532">
        <v>0.99652570052345202</v>
      </c>
      <c r="V532">
        <v>0.16787854061347501</v>
      </c>
      <c r="W532">
        <v>9.4661880388345193E-3</v>
      </c>
      <c r="X532">
        <v>13025.9</v>
      </c>
      <c r="Y532">
        <v>113.7</v>
      </c>
      <c r="Z532">
        <v>62771.846965699202</v>
      </c>
      <c r="AA532">
        <v>15.3333333333333</v>
      </c>
      <c r="AB532">
        <v>12.083264494283201</v>
      </c>
      <c r="AC532">
        <v>9.9</v>
      </c>
      <c r="AD532">
        <v>138.77446191919199</v>
      </c>
      <c r="AE532">
        <v>0.245</v>
      </c>
      <c r="AF532">
        <v>0.128397858468383</v>
      </c>
      <c r="AG532">
        <v>0.18560245641972001</v>
      </c>
      <c r="AH532">
        <v>0.322345200229889</v>
      </c>
      <c r="AI532">
        <v>216.44304911272499</v>
      </c>
      <c r="AJ532">
        <v>8.0658472444546092</v>
      </c>
      <c r="AK532">
        <v>1.62535468314927</v>
      </c>
      <c r="AL532">
        <v>3.5001598714034001</v>
      </c>
      <c r="AM532">
        <v>3</v>
      </c>
      <c r="AN532" s="129">
        <v>1.23945077069834</v>
      </c>
      <c r="AO532">
        <v>97</v>
      </c>
      <c r="AP532">
        <v>0.105140186915888</v>
      </c>
      <c r="AQ532">
        <v>7.82</v>
      </c>
      <c r="AR532">
        <v>3.8030407533998298</v>
      </c>
      <c r="AS532">
        <v>-225418.76</v>
      </c>
      <c r="AT532">
        <v>0.54571020260728897</v>
      </c>
      <c r="AU532">
        <v>23912727.620000001</v>
      </c>
    </row>
    <row r="533" spans="1:47" ht="15" x14ac:dyDescent="0.25">
      <c r="A533" t="s">
        <v>2034</v>
      </c>
      <c r="B533" t="s">
        <v>617</v>
      </c>
      <c r="C533" t="s">
        <v>140</v>
      </c>
      <c r="D533" t="s">
        <v>949</v>
      </c>
      <c r="E533">
        <v>51.98</v>
      </c>
      <c r="F533" t="s">
        <v>1443</v>
      </c>
      <c r="G533" s="129">
        <v>-6645870</v>
      </c>
      <c r="H533">
        <v>0.477513742068853</v>
      </c>
      <c r="I533">
        <v>-6959542</v>
      </c>
      <c r="J533">
        <v>2.97355731584287E-3</v>
      </c>
      <c r="K533">
        <v>0.85923329856279795</v>
      </c>
      <c r="L533" s="130">
        <v>95350.6492</v>
      </c>
      <c r="M533" s="129">
        <v>31353</v>
      </c>
      <c r="N533">
        <v>42</v>
      </c>
      <c r="O533">
        <v>621.71908299999996</v>
      </c>
      <c r="P533">
        <v>216.83827299999999</v>
      </c>
      <c r="Q533">
        <v>-1.9463269999999999</v>
      </c>
      <c r="R533">
        <v>20014.099999999999</v>
      </c>
      <c r="S533">
        <v>2452.9394889999999</v>
      </c>
      <c r="T533">
        <v>3341.1272157306898</v>
      </c>
      <c r="U533">
        <v>0.99031894504267604</v>
      </c>
      <c r="V533">
        <v>0.131654471889013</v>
      </c>
      <c r="W533">
        <v>2.4619986457399299E-2</v>
      </c>
      <c r="X533">
        <v>14693.7</v>
      </c>
      <c r="Y533">
        <v>146.51</v>
      </c>
      <c r="Z533">
        <v>72594.931745273396</v>
      </c>
      <c r="AA533">
        <v>7.9155844155844202</v>
      </c>
      <c r="AB533">
        <v>16.742471428571399</v>
      </c>
      <c r="AC533">
        <v>26</v>
      </c>
      <c r="AD533">
        <v>94.343826500000006</v>
      </c>
      <c r="AE533">
        <v>0.22589999999999999</v>
      </c>
      <c r="AF533">
        <v>0.105935522960406</v>
      </c>
      <c r="AG533">
        <v>0.14666206156775899</v>
      </c>
      <c r="AH533">
        <v>0.26259548505187102</v>
      </c>
      <c r="AI533">
        <v>235.194142614253</v>
      </c>
      <c r="AJ533">
        <v>7.5984676998597704</v>
      </c>
      <c r="AK533">
        <v>1.4128871397445399</v>
      </c>
      <c r="AL533">
        <v>4.1525307106568201</v>
      </c>
      <c r="AM533">
        <v>3.01</v>
      </c>
      <c r="AN533" s="129">
        <v>0.82910117187927901</v>
      </c>
      <c r="AO533">
        <v>31</v>
      </c>
      <c r="AP533">
        <v>0.147496617050068</v>
      </c>
      <c r="AQ533">
        <v>40.71</v>
      </c>
      <c r="AR533">
        <v>4.4887374705396601</v>
      </c>
      <c r="AS533">
        <v>-278926.8</v>
      </c>
      <c r="AT533">
        <v>0.71233129206456203</v>
      </c>
      <c r="AU533">
        <v>49093436.840000004</v>
      </c>
    </row>
    <row r="534" spans="1:47" ht="15" x14ac:dyDescent="0.25">
      <c r="A534" t="s">
        <v>2035</v>
      </c>
      <c r="B534" t="s">
        <v>304</v>
      </c>
      <c r="C534" t="s">
        <v>271</v>
      </c>
      <c r="D534" t="s">
        <v>948</v>
      </c>
      <c r="E534">
        <v>91.093000000000004</v>
      </c>
      <c r="F534" t="s">
        <v>1444</v>
      </c>
      <c r="G534" s="129">
        <v>646445</v>
      </c>
      <c r="H534">
        <v>0.32735183533230999</v>
      </c>
      <c r="I534">
        <v>487921</v>
      </c>
      <c r="J534">
        <v>4.2755500036388002E-4</v>
      </c>
      <c r="K534">
        <v>0.81522354823202303</v>
      </c>
      <c r="L534" s="130">
        <v>229711.77439999999</v>
      </c>
      <c r="M534" s="129">
        <v>45610</v>
      </c>
      <c r="N534">
        <v>323</v>
      </c>
      <c r="O534">
        <v>94.471287000000004</v>
      </c>
      <c r="P534">
        <v>414.45578899999998</v>
      </c>
      <c r="Q534">
        <v>-80.055633</v>
      </c>
      <c r="R534">
        <v>15318.4</v>
      </c>
      <c r="S534">
        <v>3807.2581300000002</v>
      </c>
      <c r="T534">
        <v>4709.6972048114603</v>
      </c>
      <c r="U534">
        <v>0.41888332220857299</v>
      </c>
      <c r="V534">
        <v>0.15599870398070401</v>
      </c>
      <c r="W534">
        <v>3.1074909018580298E-2</v>
      </c>
      <c r="X534">
        <v>12383.2</v>
      </c>
      <c r="Y534">
        <v>270.12</v>
      </c>
      <c r="Z534">
        <v>77700.912224196698</v>
      </c>
      <c r="AA534">
        <v>14.5583941605839</v>
      </c>
      <c r="AB534">
        <v>14.094691729601699</v>
      </c>
      <c r="AC534">
        <v>50</v>
      </c>
      <c r="AD534">
        <v>76.145162600000006</v>
      </c>
      <c r="AE534">
        <v>0.27939999999999998</v>
      </c>
      <c r="AF534">
        <v>0.11485547109564501</v>
      </c>
      <c r="AG534">
        <v>0.17261125488888601</v>
      </c>
      <c r="AH534">
        <v>0.28979101872905699</v>
      </c>
      <c r="AI534">
        <v>175.83021091348999</v>
      </c>
      <c r="AJ534">
        <v>6.3877578869218796</v>
      </c>
      <c r="AK534">
        <v>1.0378049866229699</v>
      </c>
      <c r="AL534">
        <v>4.8509379458077104</v>
      </c>
      <c r="AM534">
        <v>3.4</v>
      </c>
      <c r="AN534" s="129">
        <v>1.06912254695178</v>
      </c>
      <c r="AO534">
        <v>39</v>
      </c>
      <c r="AP534">
        <v>0.102311854402361</v>
      </c>
      <c r="AQ534">
        <v>48.82</v>
      </c>
      <c r="AR534">
        <v>4.3647370291267897</v>
      </c>
      <c r="AS534">
        <v>-171377.61</v>
      </c>
      <c r="AT534">
        <v>0.59104214192064797</v>
      </c>
      <c r="AU534">
        <v>58321087.539999999</v>
      </c>
    </row>
    <row r="535" spans="1:47" ht="15" x14ac:dyDescent="0.25">
      <c r="A535" t="s">
        <v>2036</v>
      </c>
      <c r="B535" t="s">
        <v>748</v>
      </c>
      <c r="C535" t="s">
        <v>148</v>
      </c>
      <c r="D535" t="s">
        <v>949</v>
      </c>
      <c r="E535">
        <v>92.72</v>
      </c>
      <c r="F535" t="s">
        <v>1445</v>
      </c>
      <c r="G535" s="129">
        <v>-4230858</v>
      </c>
      <c r="H535">
        <v>0.27750147654538698</v>
      </c>
      <c r="I535">
        <v>-3897098</v>
      </c>
      <c r="J535">
        <v>0</v>
      </c>
      <c r="K535">
        <v>0.62943471675983997</v>
      </c>
      <c r="L535" s="130">
        <v>361932.5722</v>
      </c>
      <c r="M535" s="129">
        <v>44071.5</v>
      </c>
      <c r="N535">
        <v>118</v>
      </c>
      <c r="O535">
        <v>36.368464000000003</v>
      </c>
      <c r="P535">
        <v>25.834285999999999</v>
      </c>
      <c r="Q535">
        <v>10.443809</v>
      </c>
      <c r="R535">
        <v>14747.2</v>
      </c>
      <c r="S535">
        <v>1214.195888</v>
      </c>
      <c r="T535">
        <v>1576.4820890758699</v>
      </c>
      <c r="U535">
        <v>0.99647408952516603</v>
      </c>
      <c r="V535">
        <v>0.105964397731513</v>
      </c>
      <c r="W535">
        <v>1.6471806730414501E-3</v>
      </c>
      <c r="X535">
        <v>11358.2</v>
      </c>
      <c r="Y535">
        <v>92.44</v>
      </c>
      <c r="Z535">
        <v>64156.161293812198</v>
      </c>
      <c r="AA535">
        <v>17.115789473684199</v>
      </c>
      <c r="AB535">
        <v>13.134962007788801</v>
      </c>
      <c r="AC535">
        <v>11</v>
      </c>
      <c r="AD535">
        <v>110.38144436363601</v>
      </c>
      <c r="AE535">
        <v>0.48230000000000001</v>
      </c>
      <c r="AF535">
        <v>0.110903400651233</v>
      </c>
      <c r="AG535">
        <v>0.17117344677459401</v>
      </c>
      <c r="AH535">
        <v>0.28526121305896401</v>
      </c>
      <c r="AI535">
        <v>247.39500682611401</v>
      </c>
      <c r="AJ535">
        <v>6.3298863795250098</v>
      </c>
      <c r="AK535">
        <v>1.33346098020547</v>
      </c>
      <c r="AL535">
        <v>2.7674273434847199</v>
      </c>
      <c r="AM535">
        <v>5</v>
      </c>
      <c r="AN535" s="129">
        <v>1.06575070351304</v>
      </c>
      <c r="AO535">
        <v>95</v>
      </c>
      <c r="AP535">
        <v>0</v>
      </c>
      <c r="AQ535">
        <v>6.16</v>
      </c>
      <c r="AR535">
        <v>4.0793166328052299</v>
      </c>
      <c r="AS535">
        <v>-126592.71</v>
      </c>
      <c r="AT535">
        <v>0.61791237648028197</v>
      </c>
      <c r="AU535">
        <v>17906015.25</v>
      </c>
    </row>
    <row r="536" spans="1:47" ht="15" x14ac:dyDescent="0.25">
      <c r="A536" t="s">
        <v>2037</v>
      </c>
      <c r="B536" t="s">
        <v>718</v>
      </c>
      <c r="C536" t="s">
        <v>99</v>
      </c>
      <c r="D536" t="s">
        <v>949</v>
      </c>
      <c r="E536">
        <v>98.471000000000004</v>
      </c>
      <c r="F536" t="s">
        <v>1446</v>
      </c>
      <c r="G536" s="129">
        <v>-2688653</v>
      </c>
      <c r="H536">
        <v>0.26813392160723898</v>
      </c>
      <c r="I536">
        <v>-2747417</v>
      </c>
      <c r="J536">
        <v>2.3149240501014499E-2</v>
      </c>
      <c r="K536">
        <v>0.77903082642785604</v>
      </c>
      <c r="L536" s="130">
        <v>227033.13190000001</v>
      </c>
      <c r="M536" s="129">
        <v>46084</v>
      </c>
      <c r="N536">
        <v>104</v>
      </c>
      <c r="O536">
        <v>21.474416999999999</v>
      </c>
      <c r="P536">
        <v>66.581980000000001</v>
      </c>
      <c r="Q536">
        <v>-3.5465010000000099</v>
      </c>
      <c r="R536">
        <v>12954.5</v>
      </c>
      <c r="S536">
        <v>1249.5239019999999</v>
      </c>
      <c r="T536">
        <v>1421.0336398690499</v>
      </c>
      <c r="U536">
        <v>0.29116578515838598</v>
      </c>
      <c r="V536">
        <v>0.124007755875645</v>
      </c>
      <c r="W536">
        <v>2.6127599438269902E-3</v>
      </c>
      <c r="X536">
        <v>11391</v>
      </c>
      <c r="Y536">
        <v>80.86</v>
      </c>
      <c r="Z536">
        <v>66227.929755132296</v>
      </c>
      <c r="AA536">
        <v>17.347826086956498</v>
      </c>
      <c r="AB536">
        <v>15.4529297798664</v>
      </c>
      <c r="AC536">
        <v>11</v>
      </c>
      <c r="AD536">
        <v>113.593082</v>
      </c>
      <c r="AE536">
        <v>0.22589999999999999</v>
      </c>
      <c r="AF536">
        <v>0.105340055369818</v>
      </c>
      <c r="AG536">
        <v>0.21081391262569801</v>
      </c>
      <c r="AH536">
        <v>0.32774647587678102</v>
      </c>
      <c r="AI536">
        <v>177.64766215732601</v>
      </c>
      <c r="AJ536">
        <v>7.3832049104628901</v>
      </c>
      <c r="AK536">
        <v>1.5403292262642201</v>
      </c>
      <c r="AL536">
        <v>3.7487349025791201</v>
      </c>
      <c r="AM536">
        <v>0.38</v>
      </c>
      <c r="AN536" s="129">
        <v>0.91381770374891602</v>
      </c>
      <c r="AO536">
        <v>45</v>
      </c>
      <c r="AP536">
        <v>7.8179696616102703E-2</v>
      </c>
      <c r="AQ536">
        <v>17.309999999999999</v>
      </c>
      <c r="AR536">
        <v>4.4048883233034397</v>
      </c>
      <c r="AS536">
        <v>62311.39</v>
      </c>
      <c r="AT536">
        <v>0.47421617425325902</v>
      </c>
      <c r="AU536">
        <v>16186959.609999999</v>
      </c>
    </row>
    <row r="537" spans="1:47" ht="15" x14ac:dyDescent="0.25">
      <c r="A537" t="s">
        <v>2038</v>
      </c>
      <c r="B537" t="s">
        <v>661</v>
      </c>
      <c r="C537" t="s">
        <v>170</v>
      </c>
      <c r="D537" t="s">
        <v>946</v>
      </c>
      <c r="E537">
        <v>82.929000000000002</v>
      </c>
      <c r="F537" t="s">
        <v>1447</v>
      </c>
      <c r="G537" s="129">
        <v>589745</v>
      </c>
      <c r="H537">
        <v>0.581564024600146</v>
      </c>
      <c r="I537">
        <v>710331</v>
      </c>
      <c r="J537">
        <v>1.39924894005399E-2</v>
      </c>
      <c r="K537">
        <v>0.69937078967662303</v>
      </c>
      <c r="L537" s="130">
        <v>243097.43119999999</v>
      </c>
      <c r="M537" s="129">
        <v>40629</v>
      </c>
      <c r="N537">
        <v>119</v>
      </c>
      <c r="O537">
        <v>27.352146000000001</v>
      </c>
      <c r="P537">
        <v>2</v>
      </c>
      <c r="Q537">
        <v>19.273246</v>
      </c>
      <c r="R537">
        <v>18139.5</v>
      </c>
      <c r="S537">
        <v>715.51003300000002</v>
      </c>
      <c r="T537">
        <v>1008.67049800359</v>
      </c>
      <c r="U537">
        <v>0.99997849785566895</v>
      </c>
      <c r="V537">
        <v>0.17263960573981199</v>
      </c>
      <c r="W537">
        <v>1.39760444141808E-3</v>
      </c>
      <c r="X537">
        <v>12867.4</v>
      </c>
      <c r="Y537">
        <v>52.58</v>
      </c>
      <c r="Z537">
        <v>60845.836629897298</v>
      </c>
      <c r="AA537">
        <v>12.1864406779661</v>
      </c>
      <c r="AB537">
        <v>13.6080264929631</v>
      </c>
      <c r="AC537">
        <v>5.7</v>
      </c>
      <c r="AD537">
        <v>125.52807596491201</v>
      </c>
      <c r="AE537">
        <v>0.43640000000000001</v>
      </c>
      <c r="AF537">
        <v>0.12167809914439801</v>
      </c>
      <c r="AG537">
        <v>0.17138240183048301</v>
      </c>
      <c r="AH537">
        <v>0.29790710439746299</v>
      </c>
      <c r="AI537">
        <v>268.62795926720401</v>
      </c>
      <c r="AJ537">
        <v>8.3684175832180099</v>
      </c>
      <c r="AK537">
        <v>1.25114954788092</v>
      </c>
      <c r="AL537">
        <v>3.95361851346992</v>
      </c>
      <c r="AM537">
        <v>2</v>
      </c>
      <c r="AN537" s="129">
        <v>1.2681209773717299</v>
      </c>
      <c r="AO537">
        <v>60</v>
      </c>
      <c r="AP537">
        <v>0</v>
      </c>
      <c r="AQ537">
        <v>4.97</v>
      </c>
      <c r="AR537">
        <v>3.8150723653975298</v>
      </c>
      <c r="AS537">
        <v>-169186.67</v>
      </c>
      <c r="AT537">
        <v>0.67234090995152596</v>
      </c>
      <c r="AU537">
        <v>12979009.18</v>
      </c>
    </row>
    <row r="538" spans="1:47" ht="15" x14ac:dyDescent="0.25">
      <c r="A538" t="s">
        <v>2039</v>
      </c>
      <c r="B538" t="s">
        <v>729</v>
      </c>
      <c r="C538" t="s">
        <v>97</v>
      </c>
      <c r="D538" t="s">
        <v>949</v>
      </c>
      <c r="E538">
        <v>96.617999999999995</v>
      </c>
      <c r="F538" t="s">
        <v>1448</v>
      </c>
      <c r="G538" s="129">
        <v>-911794</v>
      </c>
      <c r="H538">
        <v>0.278108063630915</v>
      </c>
      <c r="I538">
        <v>-236712</v>
      </c>
      <c r="J538">
        <v>4.2574109951191404E-3</v>
      </c>
      <c r="K538">
        <v>0.83102985768961901</v>
      </c>
      <c r="L538" s="130">
        <v>351193.12060000002</v>
      </c>
      <c r="M538" s="129">
        <v>54132</v>
      </c>
      <c r="N538">
        <v>62</v>
      </c>
      <c r="O538">
        <v>46.698587000000003</v>
      </c>
      <c r="P538">
        <v>385.964066</v>
      </c>
      <c r="Q538">
        <v>-15.109942</v>
      </c>
      <c r="R538">
        <v>16725</v>
      </c>
      <c r="S538">
        <v>3779.8081459999999</v>
      </c>
      <c r="T538">
        <v>4489.39802172897</v>
      </c>
      <c r="U538">
        <v>0.26712276417216901</v>
      </c>
      <c r="V538">
        <v>0.132737613820678</v>
      </c>
      <c r="W538">
        <v>2.3359100142010199E-2</v>
      </c>
      <c r="X538">
        <v>14081.5</v>
      </c>
      <c r="Y538">
        <v>239.23</v>
      </c>
      <c r="Z538">
        <v>90821.694269113403</v>
      </c>
      <c r="AA538">
        <v>15.8259109311741</v>
      </c>
      <c r="AB538">
        <v>15.799891928269901</v>
      </c>
      <c r="AC538">
        <v>28</v>
      </c>
      <c r="AD538">
        <v>134.993148071429</v>
      </c>
      <c r="AE538">
        <v>0.245</v>
      </c>
      <c r="AF538">
        <v>0.110643531286879</v>
      </c>
      <c r="AG538">
        <v>0.171177611523505</v>
      </c>
      <c r="AH538">
        <v>0.29379454700553498</v>
      </c>
      <c r="AI538">
        <v>184.94457205183201</v>
      </c>
      <c r="AJ538">
        <v>6.8082013575469702</v>
      </c>
      <c r="AK538">
        <v>1.4491268069036101</v>
      </c>
      <c r="AL538">
        <v>4.0325167690668096</v>
      </c>
      <c r="AM538">
        <v>2.75</v>
      </c>
      <c r="AN538" s="129">
        <v>1.46941395038514</v>
      </c>
      <c r="AO538">
        <v>23</v>
      </c>
      <c r="AP538">
        <v>0.11392898946547</v>
      </c>
      <c r="AQ538">
        <v>103.26</v>
      </c>
      <c r="AR538">
        <v>5.43024214986547</v>
      </c>
      <c r="AS538">
        <v>-253200.73</v>
      </c>
      <c r="AT538">
        <v>0.35346150255814202</v>
      </c>
      <c r="AU538">
        <v>63217256.700000003</v>
      </c>
    </row>
    <row r="539" spans="1:47" ht="15" x14ac:dyDescent="0.25">
      <c r="A539" t="s">
        <v>2040</v>
      </c>
      <c r="B539" t="s">
        <v>416</v>
      </c>
      <c r="C539" t="s">
        <v>112</v>
      </c>
      <c r="D539" t="s">
        <v>946</v>
      </c>
      <c r="E539">
        <v>79.781000000000006</v>
      </c>
      <c r="F539" t="s">
        <v>1449</v>
      </c>
      <c r="G539" s="129">
        <v>38635</v>
      </c>
      <c r="H539">
        <v>3.0069539136839199E-2</v>
      </c>
      <c r="I539">
        <v>-97517</v>
      </c>
      <c r="J539">
        <v>8.5931023393125902E-3</v>
      </c>
      <c r="K539">
        <v>0.839701116966167</v>
      </c>
      <c r="L539" s="130">
        <v>317306.7892</v>
      </c>
      <c r="M539" s="129">
        <v>39981</v>
      </c>
      <c r="N539">
        <v>70</v>
      </c>
      <c r="O539">
        <v>35.436345000000003</v>
      </c>
      <c r="P539">
        <v>51.73</v>
      </c>
      <c r="Q539">
        <v>54.833267999999997</v>
      </c>
      <c r="R539">
        <v>15913.9</v>
      </c>
      <c r="S539">
        <v>1231.3663770000001</v>
      </c>
      <c r="T539">
        <v>1523.43413660846</v>
      </c>
      <c r="U539">
        <v>0.471431514686109</v>
      </c>
      <c r="V539">
        <v>0.147901463504268</v>
      </c>
      <c r="W539">
        <v>2.0414503122687302E-3</v>
      </c>
      <c r="X539">
        <v>12863</v>
      </c>
      <c r="Y539">
        <v>100.28</v>
      </c>
      <c r="Z539">
        <v>68894.590147586801</v>
      </c>
      <c r="AA539">
        <v>17.145631067961201</v>
      </c>
      <c r="AB539">
        <v>12.2792817810132</v>
      </c>
      <c r="AC539">
        <v>18.5</v>
      </c>
      <c r="AD539">
        <v>66.560344702702693</v>
      </c>
      <c r="AE539">
        <v>0.379</v>
      </c>
      <c r="AF539">
        <v>9.8392014814858902E-2</v>
      </c>
      <c r="AG539">
        <v>0.21133409788222299</v>
      </c>
      <c r="AH539">
        <v>0.31307565950418398</v>
      </c>
      <c r="AI539">
        <v>184.887296138995</v>
      </c>
      <c r="AJ539">
        <v>7.7005026706022903</v>
      </c>
      <c r="AK539">
        <v>1.35648732342399</v>
      </c>
      <c r="AL539">
        <v>4.1253520539039998</v>
      </c>
      <c r="AM539">
        <v>0</v>
      </c>
      <c r="AN539" s="129">
        <v>1.66292462552984</v>
      </c>
      <c r="AO539">
        <v>148</v>
      </c>
      <c r="AP539">
        <v>1.5625E-2</v>
      </c>
      <c r="AQ539">
        <v>4.3</v>
      </c>
      <c r="AR539">
        <v>4.5997012484175297</v>
      </c>
      <c r="AS539">
        <v>2914536.59</v>
      </c>
      <c r="AT539">
        <v>0.284769474061704</v>
      </c>
      <c r="AU539">
        <v>19595860.420000002</v>
      </c>
    </row>
    <row r="540" spans="1:47" ht="15" x14ac:dyDescent="0.25">
      <c r="A540" t="s">
        <v>2041</v>
      </c>
      <c r="B540" t="s">
        <v>683</v>
      </c>
      <c r="C540" t="s">
        <v>142</v>
      </c>
      <c r="D540" t="s">
        <v>945</v>
      </c>
      <c r="E540">
        <v>85.731999999999999</v>
      </c>
      <c r="F540" t="s">
        <v>1245</v>
      </c>
      <c r="G540" s="129">
        <v>-684991</v>
      </c>
      <c r="H540">
        <v>0.23838174802161</v>
      </c>
      <c r="I540">
        <v>-684992</v>
      </c>
      <c r="J540">
        <v>8.6464929522979996E-3</v>
      </c>
      <c r="K540">
        <v>0.77870070111830403</v>
      </c>
      <c r="L540" s="130">
        <v>165188.43950000001</v>
      </c>
      <c r="M540" s="129">
        <v>42018</v>
      </c>
      <c r="N540">
        <v>61</v>
      </c>
      <c r="O540">
        <v>56.383884000000002</v>
      </c>
      <c r="P540">
        <v>96.119856999999996</v>
      </c>
      <c r="Q540">
        <v>271.149675</v>
      </c>
      <c r="R540">
        <v>13560.1</v>
      </c>
      <c r="S540">
        <v>1993.5721169999999</v>
      </c>
      <c r="T540">
        <v>2667.7528916850101</v>
      </c>
      <c r="U540">
        <v>1</v>
      </c>
      <c r="V540">
        <v>0.14348155632836801</v>
      </c>
      <c r="W540">
        <v>5.35159722039792E-3</v>
      </c>
      <c r="X540">
        <v>10133.299999999999</v>
      </c>
      <c r="Y540">
        <v>116.74</v>
      </c>
      <c r="Z540">
        <v>69671.759893780996</v>
      </c>
      <c r="AA540">
        <v>13.0396825396825</v>
      </c>
      <c r="AB540">
        <v>17.077026871680701</v>
      </c>
      <c r="AC540">
        <v>10</v>
      </c>
      <c r="AD540">
        <v>199.35721169999999</v>
      </c>
      <c r="AE540">
        <v>0.34449999999999997</v>
      </c>
      <c r="AF540">
        <v>9.9637810892670806E-2</v>
      </c>
      <c r="AG540">
        <v>0.161894540021915</v>
      </c>
      <c r="AH540">
        <v>0.29879269415253101</v>
      </c>
      <c r="AI540">
        <v>170.28929984778699</v>
      </c>
      <c r="AJ540">
        <v>7.3689851362656302</v>
      </c>
      <c r="AK540">
        <v>1.65404640572162</v>
      </c>
      <c r="AL540" t="s">
        <v>943</v>
      </c>
      <c r="AM540">
        <v>1.21</v>
      </c>
      <c r="AN540" s="129">
        <v>0.98185570003369504</v>
      </c>
      <c r="AO540">
        <v>63</v>
      </c>
      <c r="AP540">
        <v>6.0126582278481E-2</v>
      </c>
      <c r="AQ540">
        <v>14</v>
      </c>
      <c r="AR540">
        <v>3.054531036303</v>
      </c>
      <c r="AS540">
        <v>-259797.54</v>
      </c>
      <c r="AT540">
        <v>0.59610752136805401</v>
      </c>
      <c r="AU540">
        <v>27033056.239999998</v>
      </c>
    </row>
    <row r="541" spans="1:47" ht="15" x14ac:dyDescent="0.25">
      <c r="A541" t="s">
        <v>2042</v>
      </c>
      <c r="B541" t="s">
        <v>451</v>
      </c>
      <c r="C541" t="s">
        <v>167</v>
      </c>
      <c r="D541" t="s">
        <v>946</v>
      </c>
      <c r="E541">
        <v>85.31</v>
      </c>
      <c r="F541" t="s">
        <v>1450</v>
      </c>
      <c r="G541" s="129">
        <v>486713</v>
      </c>
      <c r="H541">
        <v>0.27004322474639297</v>
      </c>
      <c r="I541">
        <v>492917</v>
      </c>
      <c r="J541">
        <v>9.4891088778894406E-2</v>
      </c>
      <c r="K541">
        <v>0.57896974629180198</v>
      </c>
      <c r="L541" s="130">
        <v>408116.79399999999</v>
      </c>
      <c r="M541" s="129">
        <v>39128</v>
      </c>
      <c r="N541">
        <v>75</v>
      </c>
      <c r="O541">
        <v>21.737580999999999</v>
      </c>
      <c r="P541">
        <v>14.03613</v>
      </c>
      <c r="Q541">
        <v>101.50645400000001</v>
      </c>
      <c r="R541">
        <v>16246.1</v>
      </c>
      <c r="S541">
        <v>953.02128000000005</v>
      </c>
      <c r="T541">
        <v>1107.8635110494099</v>
      </c>
      <c r="U541">
        <v>0.38004004485608101</v>
      </c>
      <c r="V541">
        <v>0.10668562930724899</v>
      </c>
      <c r="W541">
        <v>1.5739417696948E-3</v>
      </c>
      <c r="X541">
        <v>13975.4</v>
      </c>
      <c r="Y541">
        <v>80.33</v>
      </c>
      <c r="Z541">
        <v>65682.547242624205</v>
      </c>
      <c r="AA541">
        <v>16.804597701149401</v>
      </c>
      <c r="AB541">
        <v>11.8638277106934</v>
      </c>
      <c r="AC541">
        <v>7.25</v>
      </c>
      <c r="AD541">
        <v>131.45121103448301</v>
      </c>
      <c r="AE541">
        <v>0.27939999999999998</v>
      </c>
      <c r="AF541">
        <v>0.103449716535729</v>
      </c>
      <c r="AG541">
        <v>0.225647633914354</v>
      </c>
      <c r="AH541">
        <v>0.33155236607451599</v>
      </c>
      <c r="AI541">
        <v>200.43623789806699</v>
      </c>
      <c r="AJ541">
        <v>6.2028298083970297</v>
      </c>
      <c r="AK541">
        <v>1.2061339126793</v>
      </c>
      <c r="AL541">
        <v>3.7836380483719001</v>
      </c>
      <c r="AM541">
        <v>4</v>
      </c>
      <c r="AN541" s="129">
        <v>1.18291288652806</v>
      </c>
      <c r="AO541">
        <v>81</v>
      </c>
      <c r="AP541">
        <v>4.1144901610017902E-2</v>
      </c>
      <c r="AQ541">
        <v>6.62</v>
      </c>
      <c r="AR541">
        <v>6.1500945129708002</v>
      </c>
      <c r="AS541">
        <v>-178231.27</v>
      </c>
      <c r="AT541">
        <v>0.407458547690212</v>
      </c>
      <c r="AU541">
        <v>15482849.92</v>
      </c>
    </row>
    <row r="542" spans="1:47" ht="15" x14ac:dyDescent="0.25">
      <c r="A542" t="s">
        <v>2043</v>
      </c>
      <c r="B542" t="s">
        <v>305</v>
      </c>
      <c r="C542" t="s">
        <v>121</v>
      </c>
      <c r="D542" t="s">
        <v>948</v>
      </c>
      <c r="E542">
        <v>102.32299999999999</v>
      </c>
      <c r="F542" t="s">
        <v>1451</v>
      </c>
      <c r="G542" s="129">
        <v>-19518181</v>
      </c>
      <c r="H542">
        <v>0.358789047160681</v>
      </c>
      <c r="I542">
        <v>-19531086</v>
      </c>
      <c r="J542">
        <v>0</v>
      </c>
      <c r="K542">
        <v>0.768607734473014</v>
      </c>
      <c r="L542" s="130">
        <v>452045.99440000003</v>
      </c>
      <c r="M542" s="129">
        <v>85193.5</v>
      </c>
      <c r="N542">
        <v>49</v>
      </c>
      <c r="O542">
        <v>21.204782999999999</v>
      </c>
      <c r="P542">
        <v>321.193647</v>
      </c>
      <c r="Q542">
        <v>-2.2030069999999999</v>
      </c>
      <c r="R542">
        <v>19066</v>
      </c>
      <c r="S542">
        <v>6630.9300670000002</v>
      </c>
      <c r="T542">
        <v>8265.8235286934305</v>
      </c>
      <c r="U542">
        <v>6.7693506259986894E-2</v>
      </c>
      <c r="V542">
        <v>0.18588074064211099</v>
      </c>
      <c r="W542">
        <v>2.4087026161664998E-2</v>
      </c>
      <c r="X542">
        <v>15295</v>
      </c>
      <c r="Y542">
        <v>420.3</v>
      </c>
      <c r="Z542">
        <v>92840.847251962899</v>
      </c>
      <c r="AA542">
        <v>13.8704545454545</v>
      </c>
      <c r="AB542">
        <v>15.776659688317901</v>
      </c>
      <c r="AC542">
        <v>44</v>
      </c>
      <c r="AD542">
        <v>150.702956068182</v>
      </c>
      <c r="AE542" t="s">
        <v>943</v>
      </c>
      <c r="AF542">
        <v>0.12617061547408401</v>
      </c>
      <c r="AG542">
        <v>0.118960516221777</v>
      </c>
      <c r="AH542">
        <v>0.24621789093937299</v>
      </c>
      <c r="AI542">
        <v>180.26581307934001</v>
      </c>
      <c r="AJ542">
        <v>7.2489843808822698</v>
      </c>
      <c r="AK542">
        <v>1.46202533191671</v>
      </c>
      <c r="AL542">
        <v>4.9953102155889999</v>
      </c>
      <c r="AM542">
        <v>2</v>
      </c>
      <c r="AN542" s="129">
        <v>0.64766558615799297</v>
      </c>
      <c r="AO542">
        <v>10</v>
      </c>
      <c r="AP542">
        <v>7.7519379844961198E-2</v>
      </c>
      <c r="AQ542">
        <v>94.6</v>
      </c>
      <c r="AR542">
        <v>6.5719152346355596</v>
      </c>
      <c r="AS542">
        <v>292248.32000000001</v>
      </c>
      <c r="AT542">
        <v>0.34324579898919499</v>
      </c>
      <c r="AU542">
        <v>126425583.63</v>
      </c>
    </row>
    <row r="543" spans="1:47" ht="15" x14ac:dyDescent="0.25">
      <c r="A543" t="s">
        <v>2044</v>
      </c>
      <c r="B543" t="s">
        <v>388</v>
      </c>
      <c r="C543" t="s">
        <v>346</v>
      </c>
      <c r="D543" t="s">
        <v>945</v>
      </c>
      <c r="E543">
        <v>91.11</v>
      </c>
      <c r="F543" t="s">
        <v>1452</v>
      </c>
      <c r="G543" s="129">
        <v>-1085051</v>
      </c>
      <c r="H543">
        <v>0.210093711484375</v>
      </c>
      <c r="I543">
        <v>-742221</v>
      </c>
      <c r="J543">
        <v>0</v>
      </c>
      <c r="K543">
        <v>0.82956238570164498</v>
      </c>
      <c r="L543" s="130">
        <v>226494.1991</v>
      </c>
      <c r="M543" s="129">
        <v>39865.5</v>
      </c>
      <c r="N543">
        <v>73</v>
      </c>
      <c r="O543">
        <v>64.045424999999994</v>
      </c>
      <c r="P543">
        <v>155.14574300000001</v>
      </c>
      <c r="Q543">
        <v>-21.712439</v>
      </c>
      <c r="R543">
        <v>16282.2</v>
      </c>
      <c r="S543">
        <v>1442.313789</v>
      </c>
      <c r="T543">
        <v>1864.23978592607</v>
      </c>
      <c r="U543">
        <v>0.46207199576319102</v>
      </c>
      <c r="V543">
        <v>0.18692150699531301</v>
      </c>
      <c r="W543">
        <v>2.6474746543520701E-2</v>
      </c>
      <c r="X543">
        <v>12597.2</v>
      </c>
      <c r="Y543">
        <v>104.74</v>
      </c>
      <c r="Z543">
        <v>67630.761886576307</v>
      </c>
      <c r="AA543">
        <v>16.310924369747902</v>
      </c>
      <c r="AB543">
        <v>13.7704199828146</v>
      </c>
      <c r="AC543">
        <v>14.5</v>
      </c>
      <c r="AD543">
        <v>99.469916482758606</v>
      </c>
      <c r="AE543">
        <v>0.1991</v>
      </c>
      <c r="AF543">
        <v>0.10465283149457</v>
      </c>
      <c r="AG543">
        <v>0.228045250473042</v>
      </c>
      <c r="AH543">
        <v>0.33362920452658201</v>
      </c>
      <c r="AI543">
        <v>167.03092062028401</v>
      </c>
      <c r="AJ543">
        <v>7.8805932481289798</v>
      </c>
      <c r="AK543">
        <v>1.5342196495801399</v>
      </c>
      <c r="AL543">
        <v>4.2502571904147199</v>
      </c>
      <c r="AM543">
        <v>2</v>
      </c>
      <c r="AN543" s="129">
        <v>1.35082019278983</v>
      </c>
      <c r="AO543">
        <v>214</v>
      </c>
      <c r="AP543">
        <v>9.3555093555093602E-2</v>
      </c>
      <c r="AQ543">
        <v>2.17</v>
      </c>
      <c r="AR543">
        <v>5.5597013015524501</v>
      </c>
      <c r="AS543">
        <v>-168284.49</v>
      </c>
      <c r="AT543">
        <v>0.470497863038565</v>
      </c>
      <c r="AU543">
        <v>23484112.16</v>
      </c>
    </row>
    <row r="544" spans="1:47" ht="15" x14ac:dyDescent="0.25">
      <c r="A544" t="s">
        <v>2045</v>
      </c>
      <c r="B544" t="s">
        <v>527</v>
      </c>
      <c r="C544" t="s">
        <v>211</v>
      </c>
      <c r="D544" t="s">
        <v>945</v>
      </c>
      <c r="E544">
        <v>78.686999999999998</v>
      </c>
      <c r="F544" t="s">
        <v>1453</v>
      </c>
      <c r="G544" s="129">
        <v>-5593147</v>
      </c>
      <c r="H544">
        <v>0.52500266748240498</v>
      </c>
      <c r="I544">
        <v>-5405841</v>
      </c>
      <c r="J544">
        <v>0</v>
      </c>
      <c r="K544">
        <v>0.56244748036252101</v>
      </c>
      <c r="L544" s="130">
        <v>235144.7499</v>
      </c>
      <c r="M544" s="129">
        <v>38757</v>
      </c>
      <c r="N544">
        <v>44</v>
      </c>
      <c r="O544">
        <v>27.228688999999999</v>
      </c>
      <c r="P544">
        <v>7</v>
      </c>
      <c r="Q544">
        <v>-120.275778</v>
      </c>
      <c r="R544">
        <v>18480.8</v>
      </c>
      <c r="S544">
        <v>397.82049499999999</v>
      </c>
      <c r="T544">
        <v>534.35139458990704</v>
      </c>
      <c r="U544">
        <v>0.99875620284470301</v>
      </c>
      <c r="V544">
        <v>0.15844514496418799</v>
      </c>
      <c r="W544">
        <v>1.20238375350672E-2</v>
      </c>
      <c r="X544">
        <v>13758.8</v>
      </c>
      <c r="Y544">
        <v>38.67</v>
      </c>
      <c r="Z544">
        <v>57058.317558831099</v>
      </c>
      <c r="AA544">
        <v>13.906976744186</v>
      </c>
      <c r="AB544">
        <v>10.287574217739801</v>
      </c>
      <c r="AC544">
        <v>6</v>
      </c>
      <c r="AD544">
        <v>66.303415833333304</v>
      </c>
      <c r="AE544">
        <v>0.59330000000000005</v>
      </c>
      <c r="AF544">
        <v>0.11301900013053499</v>
      </c>
      <c r="AG544">
        <v>0.137288413359823</v>
      </c>
      <c r="AH544">
        <v>0.27788196092572498</v>
      </c>
      <c r="AI544">
        <v>273.98538127101801</v>
      </c>
      <c r="AJ544">
        <v>11.1095337486353</v>
      </c>
      <c r="AK544">
        <v>1.98986522564841</v>
      </c>
      <c r="AL544">
        <v>2.5538858867675298</v>
      </c>
      <c r="AM544">
        <v>0</v>
      </c>
      <c r="AN544" s="129">
        <v>1.3984086032799901</v>
      </c>
      <c r="AO544">
        <v>98</v>
      </c>
      <c r="AP544">
        <v>1.63934426229508E-2</v>
      </c>
      <c r="AQ544">
        <v>1.83</v>
      </c>
      <c r="AR544">
        <v>2.6859252221592</v>
      </c>
      <c r="AS544">
        <v>116570.83</v>
      </c>
      <c r="AT544">
        <v>0.85296705937128203</v>
      </c>
      <c r="AU544">
        <v>7352053.3399999999</v>
      </c>
    </row>
    <row r="545" spans="1:47" ht="15" x14ac:dyDescent="0.25">
      <c r="A545" t="s">
        <v>2046</v>
      </c>
      <c r="B545" t="s">
        <v>306</v>
      </c>
      <c r="C545" t="s">
        <v>307</v>
      </c>
      <c r="D545" t="s">
        <v>945</v>
      </c>
      <c r="E545">
        <v>78.512</v>
      </c>
      <c r="F545" t="s">
        <v>1454</v>
      </c>
      <c r="G545" s="129">
        <v>-678659</v>
      </c>
      <c r="H545">
        <v>0.25489472980333799</v>
      </c>
      <c r="I545">
        <v>-678659</v>
      </c>
      <c r="J545">
        <v>0</v>
      </c>
      <c r="K545">
        <v>0.71948151536736504</v>
      </c>
      <c r="L545" s="130">
        <v>186442.22380000001</v>
      </c>
      <c r="M545" s="129">
        <v>38945</v>
      </c>
      <c r="N545">
        <v>113</v>
      </c>
      <c r="O545">
        <v>133.42726999999999</v>
      </c>
      <c r="P545">
        <v>40.280681000000001</v>
      </c>
      <c r="Q545">
        <v>-149.18025700000001</v>
      </c>
      <c r="R545">
        <v>16673.400000000001</v>
      </c>
      <c r="S545">
        <v>1688.288078</v>
      </c>
      <c r="T545">
        <v>2270.8306453494902</v>
      </c>
      <c r="U545">
        <v>0.59998625068772204</v>
      </c>
      <c r="V545">
        <v>0.21309458775909201</v>
      </c>
      <c r="W545">
        <v>1.7353418757009101E-3</v>
      </c>
      <c r="X545">
        <v>12396.1</v>
      </c>
      <c r="Y545">
        <v>124.76</v>
      </c>
      <c r="Z545">
        <v>68934.452548893896</v>
      </c>
      <c r="AA545">
        <v>15.6285714285714</v>
      </c>
      <c r="AB545">
        <v>13.532286614299499</v>
      </c>
      <c r="AC545">
        <v>12</v>
      </c>
      <c r="AD545">
        <v>140.69067316666701</v>
      </c>
      <c r="AE545">
        <v>0.45939999999999998</v>
      </c>
      <c r="AF545">
        <v>0.13030185583596099</v>
      </c>
      <c r="AG545">
        <v>0.16177582452957301</v>
      </c>
      <c r="AH545">
        <v>0.29715165996680099</v>
      </c>
      <c r="AI545">
        <v>166.18135474389101</v>
      </c>
      <c r="AJ545">
        <v>6.1748588903700403</v>
      </c>
      <c r="AK545">
        <v>1.4171629087331901</v>
      </c>
      <c r="AL545">
        <v>2.9858854014442402</v>
      </c>
      <c r="AM545">
        <v>3.5</v>
      </c>
      <c r="AN545" s="129">
        <v>1.27295534115344</v>
      </c>
      <c r="AO545">
        <v>53</v>
      </c>
      <c r="AP545">
        <v>1.6488845780795298E-2</v>
      </c>
      <c r="AQ545">
        <v>17.940000000000001</v>
      </c>
      <c r="AR545">
        <v>4.21488917998962</v>
      </c>
      <c r="AS545">
        <v>61855</v>
      </c>
      <c r="AT545">
        <v>0.564865420767104</v>
      </c>
      <c r="AU545">
        <v>28149502.710000001</v>
      </c>
    </row>
    <row r="546" spans="1:47" ht="15" x14ac:dyDescent="0.25">
      <c r="A546" t="s">
        <v>2047</v>
      </c>
      <c r="B546" t="s">
        <v>692</v>
      </c>
      <c r="C546" t="s">
        <v>249</v>
      </c>
      <c r="D546" t="s">
        <v>945</v>
      </c>
      <c r="E546">
        <v>88.212999999999994</v>
      </c>
      <c r="F546" t="s">
        <v>1455</v>
      </c>
      <c r="G546" s="129">
        <v>-2971034</v>
      </c>
      <c r="H546">
        <v>1.0262612570184999</v>
      </c>
      <c r="I546">
        <v>-2982759</v>
      </c>
      <c r="J546">
        <v>4.7983775627918603E-4</v>
      </c>
      <c r="K546">
        <v>0.71246267269362895</v>
      </c>
      <c r="L546" s="130">
        <v>149060.18419999999</v>
      </c>
      <c r="M546" s="129">
        <v>41220</v>
      </c>
      <c r="N546">
        <v>25</v>
      </c>
      <c r="O546">
        <v>13.770345000000001</v>
      </c>
      <c r="P546">
        <v>11.932515</v>
      </c>
      <c r="Q546">
        <v>262.91962100000001</v>
      </c>
      <c r="R546">
        <v>16058.4</v>
      </c>
      <c r="S546">
        <v>966.98027500000001</v>
      </c>
      <c r="T546">
        <v>1163.0789806463399</v>
      </c>
      <c r="U546">
        <v>0.48324579940371598</v>
      </c>
      <c r="V546">
        <v>0.125903015963795</v>
      </c>
      <c r="W546">
        <v>0</v>
      </c>
      <c r="X546">
        <v>13350.9</v>
      </c>
      <c r="Y546">
        <v>70.23</v>
      </c>
      <c r="Z546">
        <v>56550.7042574398</v>
      </c>
      <c r="AA546">
        <v>10.1184210526316</v>
      </c>
      <c r="AB546">
        <v>13.7687637049694</v>
      </c>
      <c r="AC546">
        <v>7.2</v>
      </c>
      <c r="AD546">
        <v>134.30281597222199</v>
      </c>
      <c r="AE546">
        <v>0.35220000000000001</v>
      </c>
      <c r="AF546">
        <v>0.105889148179412</v>
      </c>
      <c r="AG546">
        <v>0.18282685469477999</v>
      </c>
      <c r="AH546">
        <v>0.29184794265138703</v>
      </c>
      <c r="AI546">
        <v>147.64727232931401</v>
      </c>
      <c r="AJ546">
        <v>14.0637108116437</v>
      </c>
      <c r="AK546">
        <v>2.1175210825652102</v>
      </c>
      <c r="AL546">
        <v>5.8436967332530196</v>
      </c>
      <c r="AM546">
        <v>0</v>
      </c>
      <c r="AN546" s="129">
        <v>0.98105638908867798</v>
      </c>
      <c r="AO546">
        <v>49</v>
      </c>
      <c r="AP546">
        <v>0</v>
      </c>
      <c r="AQ546">
        <v>10.47</v>
      </c>
      <c r="AR546">
        <v>5.2270107430002497</v>
      </c>
      <c r="AS546">
        <v>-67093.799999999901</v>
      </c>
      <c r="AT546">
        <v>0.51591308600144703</v>
      </c>
      <c r="AU546">
        <v>15528182.189999999</v>
      </c>
    </row>
    <row r="547" spans="1:47" ht="15" x14ac:dyDescent="0.25">
      <c r="A547" t="s">
        <v>2048</v>
      </c>
      <c r="B547" t="s">
        <v>622</v>
      </c>
      <c r="C547" t="s">
        <v>140</v>
      </c>
      <c r="D547" t="s">
        <v>949</v>
      </c>
      <c r="E547">
        <v>87.031999999999996</v>
      </c>
      <c r="F547" t="s">
        <v>1054</v>
      </c>
      <c r="G547" s="129">
        <v>-5378721</v>
      </c>
      <c r="H547">
        <v>0.33743030538841901</v>
      </c>
      <c r="I547">
        <v>-5302733</v>
      </c>
      <c r="J547">
        <v>0</v>
      </c>
      <c r="K547">
        <v>0.66823579605896899</v>
      </c>
      <c r="L547" s="130">
        <v>211300.7653</v>
      </c>
      <c r="M547" s="129">
        <v>47564.5</v>
      </c>
      <c r="N547">
        <v>145</v>
      </c>
      <c r="O547">
        <v>29.146775000000002</v>
      </c>
      <c r="P547">
        <v>30.324546000000002</v>
      </c>
      <c r="Q547">
        <v>-32.781368000000001</v>
      </c>
      <c r="R547">
        <v>15926.8</v>
      </c>
      <c r="S547">
        <v>1695.3583410000001</v>
      </c>
      <c r="T547">
        <v>2089.7066844086598</v>
      </c>
      <c r="U547">
        <v>0.37497673478576998</v>
      </c>
      <c r="V547">
        <v>0.16399418888398901</v>
      </c>
      <c r="W547">
        <v>3.33196579353721E-3</v>
      </c>
      <c r="X547">
        <v>12921.2</v>
      </c>
      <c r="Y547">
        <v>107.12</v>
      </c>
      <c r="Z547">
        <v>62587.335884988803</v>
      </c>
      <c r="AA547">
        <v>11.6581196581197</v>
      </c>
      <c r="AB547">
        <v>15.8267208831217</v>
      </c>
      <c r="AC547">
        <v>9.5</v>
      </c>
      <c r="AD547">
        <v>178.45877273684201</v>
      </c>
      <c r="AE547">
        <v>0.3483</v>
      </c>
      <c r="AF547">
        <v>0.10743617047670601</v>
      </c>
      <c r="AG547">
        <v>0.16466906597808301</v>
      </c>
      <c r="AH547">
        <v>0.28893678081568203</v>
      </c>
      <c r="AI547">
        <v>126.309579999288</v>
      </c>
      <c r="AJ547">
        <v>11.089364761371099</v>
      </c>
      <c r="AK547">
        <v>1.4680792939198699</v>
      </c>
      <c r="AL547">
        <v>4.3514340151302902</v>
      </c>
      <c r="AM547">
        <v>3.8</v>
      </c>
      <c r="AN547" s="129">
        <v>0.82140258565950997</v>
      </c>
      <c r="AO547">
        <v>61</v>
      </c>
      <c r="AP547">
        <v>2.5515210991167801E-2</v>
      </c>
      <c r="AQ547">
        <v>15.72</v>
      </c>
      <c r="AR547">
        <v>4.1447757766840203</v>
      </c>
      <c r="AS547">
        <v>-6714.8000000000502</v>
      </c>
      <c r="AT547">
        <v>0.47706400758165401</v>
      </c>
      <c r="AU547">
        <v>27001559.039999999</v>
      </c>
    </row>
    <row r="548" spans="1:47" ht="15" x14ac:dyDescent="0.25">
      <c r="A548" t="s">
        <v>2049</v>
      </c>
      <c r="B548" t="s">
        <v>522</v>
      </c>
      <c r="C548" t="s">
        <v>178</v>
      </c>
      <c r="D548" t="s">
        <v>945</v>
      </c>
      <c r="E548">
        <v>96.311999999999998</v>
      </c>
      <c r="F548" t="s">
        <v>1456</v>
      </c>
      <c r="G548" s="129">
        <v>1457325</v>
      </c>
      <c r="H548">
        <v>0.29580821432272603</v>
      </c>
      <c r="I548">
        <v>1327740</v>
      </c>
      <c r="J548">
        <v>0</v>
      </c>
      <c r="K548">
        <v>0.66547665258101096</v>
      </c>
      <c r="L548" s="130">
        <v>380768.62910000002</v>
      </c>
      <c r="M548" s="129">
        <v>52698.5</v>
      </c>
      <c r="N548">
        <v>55</v>
      </c>
      <c r="O548">
        <v>18.779022000000001</v>
      </c>
      <c r="P548">
        <v>54</v>
      </c>
      <c r="Q548">
        <v>10.399095000000001</v>
      </c>
      <c r="R548">
        <v>14633.8</v>
      </c>
      <c r="S548">
        <v>1005.003303</v>
      </c>
      <c r="T548">
        <v>1196.32769550488</v>
      </c>
      <c r="U548">
        <v>0.215078839397605</v>
      </c>
      <c r="V548">
        <v>9.6452240217164698E-2</v>
      </c>
      <c r="W548">
        <v>2.9182682198607701E-2</v>
      </c>
      <c r="X548">
        <v>12293.5</v>
      </c>
      <c r="Y548">
        <v>75.16</v>
      </c>
      <c r="Z548">
        <v>61846.884779137799</v>
      </c>
      <c r="AA548">
        <v>13.5679012345679</v>
      </c>
      <c r="AB548">
        <v>13.371518134646101</v>
      </c>
      <c r="AC548">
        <v>12.13</v>
      </c>
      <c r="AD548">
        <v>82.852704286892006</v>
      </c>
      <c r="AE548">
        <v>0.245</v>
      </c>
      <c r="AF548">
        <v>0.110736995454587</v>
      </c>
      <c r="AG548">
        <v>0.19512770143376201</v>
      </c>
      <c r="AH548">
        <v>0.30905757236100601</v>
      </c>
      <c r="AI548">
        <v>232.68779246987199</v>
      </c>
      <c r="AJ548">
        <v>7.5457401262336896</v>
      </c>
      <c r="AK548">
        <v>1.43049407317449</v>
      </c>
      <c r="AL548">
        <v>2.9099441099498802</v>
      </c>
      <c r="AM548">
        <v>1.5</v>
      </c>
      <c r="AN548" s="129">
        <v>0.96227208802629505</v>
      </c>
      <c r="AO548">
        <v>48</v>
      </c>
      <c r="AP548">
        <v>1.7142857142857099E-2</v>
      </c>
      <c r="AQ548">
        <v>10.5</v>
      </c>
      <c r="AR548">
        <v>5.3237766300024001</v>
      </c>
      <c r="AS548">
        <v>-66728.12</v>
      </c>
      <c r="AT548">
        <v>0.43773764371178198</v>
      </c>
      <c r="AU548">
        <v>14707064.23</v>
      </c>
    </row>
    <row r="549" spans="1:47" ht="15" x14ac:dyDescent="0.25">
      <c r="A549" t="s">
        <v>2050</v>
      </c>
      <c r="B549" t="s">
        <v>309</v>
      </c>
      <c r="C549" t="s">
        <v>310</v>
      </c>
      <c r="D549" t="s">
        <v>945</v>
      </c>
      <c r="E549">
        <v>81.096999999999994</v>
      </c>
      <c r="F549" t="s">
        <v>1457</v>
      </c>
      <c r="G549" s="129">
        <v>-3406333</v>
      </c>
      <c r="H549">
        <v>0.35563974055368502</v>
      </c>
      <c r="I549">
        <v>-3420569</v>
      </c>
      <c r="J549">
        <v>1.45805017812261E-3</v>
      </c>
      <c r="K549">
        <v>0.77361484088750199</v>
      </c>
      <c r="L549" s="130">
        <v>180229.8536</v>
      </c>
      <c r="M549" s="129">
        <v>36754</v>
      </c>
      <c r="N549">
        <v>77</v>
      </c>
      <c r="O549">
        <v>33.976365000000001</v>
      </c>
      <c r="P549">
        <v>39.24</v>
      </c>
      <c r="Q549">
        <v>-180.35328200000001</v>
      </c>
      <c r="R549">
        <v>14234.9</v>
      </c>
      <c r="S549">
        <v>1923.6584789999999</v>
      </c>
      <c r="T549">
        <v>2451.2482055631999</v>
      </c>
      <c r="U549">
        <v>0.49496438915444302</v>
      </c>
      <c r="V549">
        <v>0.203680991338796</v>
      </c>
      <c r="W549">
        <v>1.4449997389583399E-2</v>
      </c>
      <c r="X549">
        <v>11171.1</v>
      </c>
      <c r="Y549">
        <v>143.29</v>
      </c>
      <c r="Z549">
        <v>60286.530811640703</v>
      </c>
      <c r="AA549">
        <v>12.4</v>
      </c>
      <c r="AB549">
        <v>13.424931809616901</v>
      </c>
      <c r="AC549">
        <v>14</v>
      </c>
      <c r="AD549">
        <v>137.40417707142899</v>
      </c>
      <c r="AE549">
        <v>0.22589999999999999</v>
      </c>
      <c r="AF549">
        <v>0.11205642243213799</v>
      </c>
      <c r="AG549">
        <v>0.16251384007142899</v>
      </c>
      <c r="AH549">
        <v>0.291524321323958</v>
      </c>
      <c r="AI549">
        <v>199.81197504445399</v>
      </c>
      <c r="AJ549">
        <v>6.9643107162369597</v>
      </c>
      <c r="AK549">
        <v>1.7248366157608599</v>
      </c>
      <c r="AL549">
        <v>3.95214722793142</v>
      </c>
      <c r="AM549">
        <v>2.5</v>
      </c>
      <c r="AN549" s="129">
        <v>1.6560941069347299</v>
      </c>
      <c r="AO549">
        <v>71</v>
      </c>
      <c r="AP549">
        <v>4.5871559633027499E-3</v>
      </c>
      <c r="AQ549">
        <v>11.99</v>
      </c>
      <c r="AR549">
        <v>4.2338254679570104</v>
      </c>
      <c r="AS549">
        <v>-20185.78</v>
      </c>
      <c r="AT549">
        <v>0.53972100568943504</v>
      </c>
      <c r="AU549">
        <v>27383174.550000001</v>
      </c>
    </row>
    <row r="550" spans="1:47" ht="15" x14ac:dyDescent="0.25">
      <c r="A550" t="s">
        <v>2051</v>
      </c>
      <c r="B550" t="s">
        <v>308</v>
      </c>
      <c r="C550" t="s">
        <v>140</v>
      </c>
      <c r="D550" t="s">
        <v>945</v>
      </c>
      <c r="E550">
        <v>88.688000000000002</v>
      </c>
      <c r="F550" t="s">
        <v>1458</v>
      </c>
      <c r="G550" s="129">
        <v>1281517</v>
      </c>
      <c r="H550">
        <v>0.182365645757014</v>
      </c>
      <c r="I550">
        <v>1746390</v>
      </c>
      <c r="J550">
        <v>1.62181065225739E-2</v>
      </c>
      <c r="K550">
        <v>0.67864763485018098</v>
      </c>
      <c r="L550" s="130">
        <v>296027.63150000002</v>
      </c>
      <c r="M550" s="129">
        <v>45209.5</v>
      </c>
      <c r="N550">
        <v>0</v>
      </c>
      <c r="O550">
        <v>104.40901700000001</v>
      </c>
      <c r="P550">
        <v>319.99639000000002</v>
      </c>
      <c r="Q550">
        <v>-53.435119999999998</v>
      </c>
      <c r="R550">
        <v>14806.5</v>
      </c>
      <c r="S550">
        <v>2854.2841119999998</v>
      </c>
      <c r="T550">
        <v>3585.70707787741</v>
      </c>
      <c r="U550">
        <v>0.46784026523005101</v>
      </c>
      <c r="V550">
        <v>0.162905198555791</v>
      </c>
      <c r="W550">
        <v>2.2516847474923E-2</v>
      </c>
      <c r="X550">
        <v>11786.2</v>
      </c>
      <c r="Y550">
        <v>176.08</v>
      </c>
      <c r="Z550">
        <v>75326.374091322097</v>
      </c>
      <c r="AA550">
        <v>16.776649746192899</v>
      </c>
      <c r="AB550">
        <v>16.210155111313</v>
      </c>
      <c r="AC550">
        <v>24</v>
      </c>
      <c r="AD550">
        <v>118.928504666667</v>
      </c>
      <c r="AE550">
        <v>0.3866</v>
      </c>
      <c r="AF550">
        <v>0.14423176040594399</v>
      </c>
      <c r="AG550">
        <v>0.14316151769118701</v>
      </c>
      <c r="AH550">
        <v>0.29080055783471698</v>
      </c>
      <c r="AI550">
        <v>185.05656034005901</v>
      </c>
      <c r="AJ550">
        <v>7.7564908633785397</v>
      </c>
      <c r="AK550">
        <v>1.0304727529515101</v>
      </c>
      <c r="AL550">
        <v>3.84480053161279</v>
      </c>
      <c r="AM550">
        <v>0</v>
      </c>
      <c r="AN550" s="129">
        <v>0.94515073531300198</v>
      </c>
      <c r="AO550">
        <v>37</v>
      </c>
      <c r="AP550">
        <v>2.85505124450952E-2</v>
      </c>
      <c r="AQ550">
        <v>35.57</v>
      </c>
      <c r="AR550">
        <v>4.6908226342522497</v>
      </c>
      <c r="AS550">
        <v>-22202.619999999901</v>
      </c>
      <c r="AT550">
        <v>0.44649257630267303</v>
      </c>
      <c r="AU550">
        <v>42261892.240000002</v>
      </c>
    </row>
    <row r="551" spans="1:47" ht="15" x14ac:dyDescent="0.25">
      <c r="A551" t="s">
        <v>2052</v>
      </c>
      <c r="B551" t="s">
        <v>523</v>
      </c>
      <c r="C551" t="s">
        <v>178</v>
      </c>
      <c r="D551" t="s">
        <v>945</v>
      </c>
      <c r="E551">
        <v>81.489999999999995</v>
      </c>
      <c r="F551" t="s">
        <v>1032</v>
      </c>
      <c r="G551" s="129">
        <v>-3952883</v>
      </c>
      <c r="H551">
        <v>0.90495223355142695</v>
      </c>
      <c r="I551">
        <v>-4035601</v>
      </c>
      <c r="J551">
        <v>3.5737884483964699E-2</v>
      </c>
      <c r="K551">
        <v>0.658708015249998</v>
      </c>
      <c r="L551" s="130">
        <v>262436.44839999999</v>
      </c>
      <c r="M551" s="129">
        <v>49454.5</v>
      </c>
      <c r="N551">
        <v>33</v>
      </c>
      <c r="O551">
        <v>1.398272</v>
      </c>
      <c r="P551">
        <v>16</v>
      </c>
      <c r="Q551">
        <v>-86.033754999999999</v>
      </c>
      <c r="R551">
        <v>29667.599999999999</v>
      </c>
      <c r="S551">
        <v>121.29915699999999</v>
      </c>
      <c r="T551">
        <v>154.51330883471601</v>
      </c>
      <c r="U551">
        <v>0.43643947995450599</v>
      </c>
      <c r="V551">
        <v>0.14907881841256301</v>
      </c>
      <c r="W551">
        <v>8.2440803772445004E-3</v>
      </c>
      <c r="X551">
        <v>23290.3</v>
      </c>
      <c r="Y551">
        <v>15.81</v>
      </c>
      <c r="Z551">
        <v>54395.573055028501</v>
      </c>
      <c r="AA551">
        <v>12.478260869565201</v>
      </c>
      <c r="AB551">
        <v>7.6723059456040499</v>
      </c>
      <c r="AC551">
        <v>8.1199999999999992</v>
      </c>
      <c r="AD551">
        <v>14.9383198275862</v>
      </c>
      <c r="AE551">
        <v>0.17230000000000001</v>
      </c>
      <c r="AF551">
        <v>0.13805675325025599</v>
      </c>
      <c r="AG551">
        <v>0.182204424447129</v>
      </c>
      <c r="AH551">
        <v>0.32298677525869801</v>
      </c>
      <c r="AI551">
        <v>591.86726252351502</v>
      </c>
      <c r="AJ551">
        <v>4.5451495271126703</v>
      </c>
      <c r="AK551">
        <v>1.2672926329865</v>
      </c>
      <c r="AL551">
        <v>2.5021485381583202</v>
      </c>
      <c r="AM551">
        <v>4</v>
      </c>
      <c r="AN551" s="129">
        <v>0.944562273595977</v>
      </c>
      <c r="AO551">
        <v>48</v>
      </c>
      <c r="AP551">
        <v>0.06</v>
      </c>
      <c r="AQ551">
        <v>0.92</v>
      </c>
      <c r="AR551">
        <v>7.6174972166555301</v>
      </c>
      <c r="AS551">
        <v>-30347.599999999999</v>
      </c>
      <c r="AT551">
        <v>0.59384858984084599</v>
      </c>
      <c r="AU551">
        <v>3598655.97</v>
      </c>
    </row>
    <row r="552" spans="1:47" ht="15" x14ac:dyDescent="0.25">
      <c r="A552" t="s">
        <v>2053</v>
      </c>
      <c r="B552" t="s">
        <v>477</v>
      </c>
      <c r="C552" t="s">
        <v>203</v>
      </c>
      <c r="D552" t="s">
        <v>945</v>
      </c>
      <c r="E552">
        <v>88.293000000000006</v>
      </c>
      <c r="F552" t="s">
        <v>1459</v>
      </c>
      <c r="G552" s="129">
        <v>-7300585</v>
      </c>
      <c r="H552">
        <v>0.31943575716272898</v>
      </c>
      <c r="I552">
        <v>-7300585</v>
      </c>
      <c r="J552">
        <v>4.0215955450582097E-2</v>
      </c>
      <c r="K552">
        <v>0.76025127605795495</v>
      </c>
      <c r="L552" s="130">
        <v>331134.18290000001</v>
      </c>
      <c r="M552" s="129">
        <v>40666</v>
      </c>
      <c r="N552">
        <v>12</v>
      </c>
      <c r="O552">
        <v>44.174942999999999</v>
      </c>
      <c r="P552">
        <v>79.569999999999993</v>
      </c>
      <c r="Q552">
        <v>7.2784119999999897</v>
      </c>
      <c r="R552">
        <v>17167.900000000001</v>
      </c>
      <c r="S552">
        <v>1582.6077789999999</v>
      </c>
      <c r="T552">
        <v>1941.1029042309899</v>
      </c>
      <c r="U552">
        <v>0.440743030114981</v>
      </c>
      <c r="V552">
        <v>0.15078955264000399</v>
      </c>
      <c r="W552">
        <v>0</v>
      </c>
      <c r="X552">
        <v>13997.3</v>
      </c>
      <c r="Y552">
        <v>106.48</v>
      </c>
      <c r="Z552">
        <v>79168.0279864763</v>
      </c>
      <c r="AA552">
        <v>17.702702702702702</v>
      </c>
      <c r="AB552">
        <v>14.862958104808399</v>
      </c>
      <c r="AC552">
        <v>18</v>
      </c>
      <c r="AD552">
        <v>87.922654388888901</v>
      </c>
      <c r="AE552">
        <v>0.1991</v>
      </c>
      <c r="AF552">
        <v>0.105731955802552</v>
      </c>
      <c r="AG552">
        <v>0.180873917884638</v>
      </c>
      <c r="AH552">
        <v>0.28918846922895802</v>
      </c>
      <c r="AI552">
        <v>188.59758176381399</v>
      </c>
      <c r="AJ552">
        <v>8.7954557485359004</v>
      </c>
      <c r="AK552">
        <v>2.03711390530562</v>
      </c>
      <c r="AL552">
        <v>5.53254623487316</v>
      </c>
      <c r="AM552">
        <v>0</v>
      </c>
      <c r="AN552" s="129">
        <v>0.73562838763393601</v>
      </c>
      <c r="AO552">
        <v>30</v>
      </c>
      <c r="AP552">
        <v>7.2135785007072101E-2</v>
      </c>
      <c r="AQ552">
        <v>21.1</v>
      </c>
      <c r="AR552">
        <v>4.68002021535158</v>
      </c>
      <c r="AS552">
        <v>-145727.94</v>
      </c>
      <c r="AT552">
        <v>0.53549100002384198</v>
      </c>
      <c r="AU552">
        <v>27170110.920000002</v>
      </c>
    </row>
    <row r="553" spans="1:47" ht="15" x14ac:dyDescent="0.25">
      <c r="A553" t="s">
        <v>2054</v>
      </c>
      <c r="B553" t="s">
        <v>389</v>
      </c>
      <c r="C553" t="s">
        <v>195</v>
      </c>
      <c r="D553" t="s">
        <v>948</v>
      </c>
      <c r="E553">
        <v>109.547</v>
      </c>
      <c r="F553" t="s">
        <v>1460</v>
      </c>
      <c r="G553" s="129">
        <v>296346</v>
      </c>
      <c r="H553">
        <v>0.47108220547715901</v>
      </c>
      <c r="I553">
        <v>296346</v>
      </c>
      <c r="J553">
        <v>0</v>
      </c>
      <c r="K553">
        <v>0.76184317142567404</v>
      </c>
      <c r="L553" s="130">
        <v>210270.78630000001</v>
      </c>
      <c r="M553" s="129">
        <v>47382</v>
      </c>
      <c r="N553">
        <v>43</v>
      </c>
      <c r="O553">
        <v>7.5603569999999998</v>
      </c>
      <c r="P553">
        <v>1.44</v>
      </c>
      <c r="Q553">
        <v>-2.1970640000000001</v>
      </c>
      <c r="R553">
        <v>15217.4</v>
      </c>
      <c r="S553">
        <v>1223.186459</v>
      </c>
      <c r="T553">
        <v>1350.0700017019101</v>
      </c>
      <c r="U553">
        <v>0.13794485277244201</v>
      </c>
      <c r="V553">
        <v>6.4715671447765702E-2</v>
      </c>
      <c r="W553">
        <v>1.85164002048522E-3</v>
      </c>
      <c r="X553">
        <v>13787.3</v>
      </c>
      <c r="Y553">
        <v>81.34</v>
      </c>
      <c r="Z553">
        <v>79203.611507253503</v>
      </c>
      <c r="AA553">
        <v>17.0731707317073</v>
      </c>
      <c r="AB553">
        <v>15.0379451561347</v>
      </c>
      <c r="AC553">
        <v>15</v>
      </c>
      <c r="AD553">
        <v>81.545763933333305</v>
      </c>
      <c r="AE553">
        <v>0.3483</v>
      </c>
      <c r="AF553">
        <v>0.105498188285873</v>
      </c>
      <c r="AG553">
        <v>0.188655770902907</v>
      </c>
      <c r="AH553">
        <v>0.30168669209643201</v>
      </c>
      <c r="AI553">
        <v>212.150811587753</v>
      </c>
      <c r="AJ553">
        <v>7.2949119075144502</v>
      </c>
      <c r="AK553">
        <v>0.71798331406551097</v>
      </c>
      <c r="AL553">
        <v>3.1458722543352602</v>
      </c>
      <c r="AM553">
        <v>0.5</v>
      </c>
      <c r="AN553" s="129">
        <v>1.15274288695202</v>
      </c>
      <c r="AO553">
        <v>76</v>
      </c>
      <c r="AP553">
        <v>0</v>
      </c>
      <c r="AQ553">
        <v>7.09</v>
      </c>
      <c r="AR553">
        <v>5.58985132553501</v>
      </c>
      <c r="AS553">
        <v>-113679.23</v>
      </c>
      <c r="AT553">
        <v>0.75364634166539601</v>
      </c>
      <c r="AU553">
        <v>18613770.420000002</v>
      </c>
    </row>
    <row r="554" spans="1:47" ht="15" x14ac:dyDescent="0.25">
      <c r="A554" t="s">
        <v>2055</v>
      </c>
      <c r="B554" t="s">
        <v>753</v>
      </c>
      <c r="C554" t="s">
        <v>754</v>
      </c>
      <c r="D554" t="s">
        <v>947</v>
      </c>
      <c r="E554">
        <v>81.147999999999996</v>
      </c>
      <c r="F554" t="s">
        <v>1461</v>
      </c>
      <c r="G554" s="129">
        <v>-10962227</v>
      </c>
      <c r="H554">
        <v>0.58540185899611696</v>
      </c>
      <c r="I554">
        <v>-11262227</v>
      </c>
      <c r="J554">
        <v>0</v>
      </c>
      <c r="K554">
        <v>0.76847013831398103</v>
      </c>
      <c r="L554" s="130">
        <v>271019.61050000001</v>
      </c>
      <c r="M554" s="129">
        <v>38011</v>
      </c>
      <c r="N554">
        <v>93</v>
      </c>
      <c r="O554">
        <v>47.403688000000002</v>
      </c>
      <c r="P554">
        <v>16.379525000000001</v>
      </c>
      <c r="Q554">
        <v>-98.409266000000002</v>
      </c>
      <c r="R554">
        <v>20158.900000000001</v>
      </c>
      <c r="S554">
        <v>1631.5839880000001</v>
      </c>
      <c r="T554">
        <v>2247.7897951329001</v>
      </c>
      <c r="U554">
        <v>0.99800996821255905</v>
      </c>
      <c r="V554">
        <v>0.19036969735204301</v>
      </c>
      <c r="W554">
        <v>0</v>
      </c>
      <c r="X554">
        <v>14632.6</v>
      </c>
      <c r="Y554">
        <v>131.80000000000001</v>
      </c>
      <c r="Z554">
        <v>70889.772382397598</v>
      </c>
      <c r="AA554">
        <v>1.6764705882352899</v>
      </c>
      <c r="AB554">
        <v>12.3792411836115</v>
      </c>
      <c r="AC554">
        <v>17.2</v>
      </c>
      <c r="AD554">
        <v>94.859534186046503</v>
      </c>
      <c r="AE554">
        <v>0.32919999999999999</v>
      </c>
      <c r="AF554">
        <v>0.103078282220834</v>
      </c>
      <c r="AG554">
        <v>0.23747907862706</v>
      </c>
      <c r="AH554">
        <v>0.34237066664796101</v>
      </c>
      <c r="AI554">
        <v>250.33403306480599</v>
      </c>
      <c r="AJ554">
        <v>9.0966247756713905</v>
      </c>
      <c r="AK554">
        <v>1.23178853249307</v>
      </c>
      <c r="AL554">
        <v>3.41489896949621</v>
      </c>
      <c r="AM554">
        <v>0.3</v>
      </c>
      <c r="AN554" s="129">
        <v>1.39717758324051</v>
      </c>
      <c r="AO554">
        <v>416</v>
      </c>
      <c r="AP554">
        <v>3.4843205574912901E-3</v>
      </c>
      <c r="AQ554">
        <v>2.0099999999999998</v>
      </c>
      <c r="AR554">
        <v>4.1379936063681004</v>
      </c>
      <c r="AS554">
        <v>-126081.91</v>
      </c>
      <c r="AT554">
        <v>0.66889327400996501</v>
      </c>
      <c r="AU554">
        <v>32890946.16</v>
      </c>
    </row>
    <row r="555" spans="1:47" ht="15" x14ac:dyDescent="0.25">
      <c r="A555" t="s">
        <v>2056</v>
      </c>
      <c r="B555" t="s">
        <v>311</v>
      </c>
      <c r="C555" t="s">
        <v>127</v>
      </c>
      <c r="D555" t="s">
        <v>949</v>
      </c>
      <c r="E555">
        <v>96.203000000000003</v>
      </c>
      <c r="F555" t="s">
        <v>1462</v>
      </c>
      <c r="G555" s="129">
        <v>-4193220</v>
      </c>
      <c r="H555">
        <v>0.26080996094409897</v>
      </c>
      <c r="I555">
        <v>-3830269</v>
      </c>
      <c r="J555">
        <v>0</v>
      </c>
      <c r="K555">
        <v>0.87993577703613302</v>
      </c>
      <c r="L555" s="130">
        <v>249689.62849999999</v>
      </c>
      <c r="M555" s="129">
        <v>47363</v>
      </c>
      <c r="N555">
        <v>202</v>
      </c>
      <c r="O555">
        <v>62.883769000000001</v>
      </c>
      <c r="P555">
        <v>251.862674</v>
      </c>
      <c r="Q555">
        <v>-37.568756999999998</v>
      </c>
      <c r="R555">
        <v>16296.7</v>
      </c>
      <c r="S555">
        <v>4070.279693</v>
      </c>
      <c r="T555">
        <v>4997.0502742060198</v>
      </c>
      <c r="U555">
        <v>0.31679417515645403</v>
      </c>
      <c r="V555">
        <v>0.152756493876648</v>
      </c>
      <c r="W555">
        <v>8.9241019634274093E-3</v>
      </c>
      <c r="X555">
        <v>13274.3</v>
      </c>
      <c r="Y555">
        <v>280.37</v>
      </c>
      <c r="Z555">
        <v>82361.575917537499</v>
      </c>
      <c r="AA555">
        <v>15.6320754716981</v>
      </c>
      <c r="AB555">
        <v>14.5175293112673</v>
      </c>
      <c r="AC555">
        <v>27.7</v>
      </c>
      <c r="AD555">
        <v>146.941505162455</v>
      </c>
      <c r="AE555">
        <v>0.37130000000000002</v>
      </c>
      <c r="AF555">
        <v>0.110561549404082</v>
      </c>
      <c r="AG555">
        <v>0.15156468099328199</v>
      </c>
      <c r="AH555">
        <v>0.26939431720233997</v>
      </c>
      <c r="AI555">
        <v>217.093926375541</v>
      </c>
      <c r="AJ555">
        <v>7.3427441369890003</v>
      </c>
      <c r="AK555">
        <v>1.2789113466789901</v>
      </c>
      <c r="AL555">
        <v>2.8223372259750401</v>
      </c>
      <c r="AM555">
        <v>0</v>
      </c>
      <c r="AN555" s="129">
        <v>1.1719145183395201</v>
      </c>
      <c r="AO555">
        <v>32</v>
      </c>
      <c r="AP555">
        <v>5.5070517125587602E-2</v>
      </c>
      <c r="AQ555">
        <v>43.66</v>
      </c>
      <c r="AR555">
        <v>4.7382276946367101</v>
      </c>
      <c r="AS555">
        <v>98929.569999999803</v>
      </c>
      <c r="AT555">
        <v>0.36256995155617899</v>
      </c>
      <c r="AU555">
        <v>66332269.780000001</v>
      </c>
    </row>
    <row r="556" spans="1:47" ht="15" x14ac:dyDescent="0.25">
      <c r="A556" t="s">
        <v>2057</v>
      </c>
      <c r="B556" t="s">
        <v>484</v>
      </c>
      <c r="C556" t="s">
        <v>215</v>
      </c>
      <c r="D556" t="s">
        <v>947</v>
      </c>
      <c r="E556">
        <v>84.936999999999998</v>
      </c>
      <c r="F556" t="s">
        <v>1463</v>
      </c>
      <c r="G556" s="129">
        <v>-2790619</v>
      </c>
      <c r="H556">
        <v>0.49105451089291402</v>
      </c>
      <c r="I556">
        <v>-2137682</v>
      </c>
      <c r="J556">
        <v>0</v>
      </c>
      <c r="K556">
        <v>0.58194101165466705</v>
      </c>
      <c r="L556" s="130">
        <v>524154.64799999999</v>
      </c>
      <c r="M556" s="129">
        <v>45346.5</v>
      </c>
      <c r="N556">
        <v>25</v>
      </c>
      <c r="O556">
        <v>9.8534360000000003</v>
      </c>
      <c r="P556">
        <v>26.265713999999999</v>
      </c>
      <c r="Q556">
        <v>8.7125109999999992</v>
      </c>
      <c r="R556">
        <v>23180.6</v>
      </c>
      <c r="S556">
        <v>472.84653200000002</v>
      </c>
      <c r="T556">
        <v>685.774031634106</v>
      </c>
      <c r="U556">
        <v>0.98852385365491102</v>
      </c>
      <c r="V556">
        <v>0.21746811500353799</v>
      </c>
      <c r="W556">
        <v>5.29754123268054E-3</v>
      </c>
      <c r="X556">
        <v>15983.2</v>
      </c>
      <c r="Y556">
        <v>42.81</v>
      </c>
      <c r="Z556">
        <v>69110.745853772503</v>
      </c>
      <c r="AA556">
        <v>14.403508771929801</v>
      </c>
      <c r="AB556">
        <v>11.045235505722999</v>
      </c>
      <c r="AC556">
        <v>8.1999999999999993</v>
      </c>
      <c r="AD556">
        <v>57.664211219512197</v>
      </c>
      <c r="AE556">
        <v>0.36370000000000002</v>
      </c>
      <c r="AF556">
        <v>0.103122352729693</v>
      </c>
      <c r="AG556">
        <v>0.23145965238188401</v>
      </c>
      <c r="AH556">
        <v>0.34070928543807499</v>
      </c>
      <c r="AI556">
        <v>262.59894404808699</v>
      </c>
      <c r="AJ556">
        <v>14.0034229960779</v>
      </c>
      <c r="AK556">
        <v>1.40513533973858</v>
      </c>
      <c r="AL556">
        <v>3.5904902189757499</v>
      </c>
      <c r="AM556">
        <v>0</v>
      </c>
      <c r="AN556" s="129">
        <v>1.04137304511725</v>
      </c>
      <c r="AO556">
        <v>26</v>
      </c>
      <c r="AP556">
        <v>5.6910569105691103E-2</v>
      </c>
      <c r="AQ556">
        <v>8.5399999999999991</v>
      </c>
      <c r="AR556">
        <v>4.3903623668325498</v>
      </c>
      <c r="AS556">
        <v>-139909.09</v>
      </c>
      <c r="AT556">
        <v>0.71298679490649897</v>
      </c>
      <c r="AU556">
        <v>10960870.02</v>
      </c>
    </row>
    <row r="557" spans="1:47" ht="15" x14ac:dyDescent="0.25">
      <c r="A557" t="s">
        <v>2058</v>
      </c>
      <c r="B557" t="s">
        <v>312</v>
      </c>
      <c r="C557" t="s">
        <v>281</v>
      </c>
      <c r="D557" t="s">
        <v>946</v>
      </c>
      <c r="E557">
        <v>89.135000000000005</v>
      </c>
      <c r="F557" t="s">
        <v>1464</v>
      </c>
      <c r="G557" s="129">
        <v>-7634798</v>
      </c>
      <c r="H557">
        <v>0.47537511133537902</v>
      </c>
      <c r="I557">
        <v>-7599155</v>
      </c>
      <c r="J557">
        <v>0</v>
      </c>
      <c r="K557">
        <v>0.78254747170509098</v>
      </c>
      <c r="L557" s="130">
        <v>203184.76459999999</v>
      </c>
      <c r="M557" s="129">
        <v>42456</v>
      </c>
      <c r="N557">
        <v>93</v>
      </c>
      <c r="O557">
        <v>60.326011999999999</v>
      </c>
      <c r="P557">
        <v>12.791596999999999</v>
      </c>
      <c r="Q557">
        <v>-96.980722999999998</v>
      </c>
      <c r="R557">
        <v>14649.4</v>
      </c>
      <c r="S557">
        <v>2706.5546989999998</v>
      </c>
      <c r="T557">
        <v>3365.3301408606599</v>
      </c>
      <c r="U557">
        <v>0.39198833202668598</v>
      </c>
      <c r="V557">
        <v>0.16212916153592899</v>
      </c>
      <c r="W557">
        <v>3.4694687690847198E-3</v>
      </c>
      <c r="X557">
        <v>11781.7</v>
      </c>
      <c r="Y557">
        <v>171.01</v>
      </c>
      <c r="Z557">
        <v>71345.770188877796</v>
      </c>
      <c r="AA557">
        <v>12.659793814433</v>
      </c>
      <c r="AB557">
        <v>15.826879708789001</v>
      </c>
      <c r="AC557">
        <v>19</v>
      </c>
      <c r="AD557">
        <v>142.450247315789</v>
      </c>
      <c r="AE557">
        <v>0.245</v>
      </c>
      <c r="AF557">
        <v>0.119813077131281</v>
      </c>
      <c r="AG557">
        <v>0.12907729607438201</v>
      </c>
      <c r="AH557">
        <v>0.25157247911411201</v>
      </c>
      <c r="AI557">
        <v>186.195017668106</v>
      </c>
      <c r="AJ557">
        <v>7.6991587805860497</v>
      </c>
      <c r="AK557">
        <v>1.7191889028012901</v>
      </c>
      <c r="AL557">
        <v>2.9363938668153602</v>
      </c>
      <c r="AM557">
        <v>0</v>
      </c>
      <c r="AN557" s="129">
        <v>1.26003997455765</v>
      </c>
      <c r="AO557">
        <v>148</v>
      </c>
      <c r="AP557">
        <v>5.1546391752577301E-3</v>
      </c>
      <c r="AQ557">
        <v>8.9</v>
      </c>
      <c r="AR557">
        <v>4.6761577688776903</v>
      </c>
      <c r="AS557">
        <v>-53667.71</v>
      </c>
      <c r="AT557">
        <v>0.62810685340431605</v>
      </c>
      <c r="AU557">
        <v>39649388.43</v>
      </c>
    </row>
    <row r="558" spans="1:47" ht="15" x14ac:dyDescent="0.25">
      <c r="A558" t="s">
        <v>2059</v>
      </c>
      <c r="B558" t="s">
        <v>313</v>
      </c>
      <c r="C558" t="s">
        <v>191</v>
      </c>
      <c r="D558" t="s">
        <v>946</v>
      </c>
      <c r="E558">
        <v>63.314999999999998</v>
      </c>
      <c r="F558" t="s">
        <v>1465</v>
      </c>
      <c r="G558" s="129">
        <v>-37909390</v>
      </c>
      <c r="H558">
        <v>0.40165989003738001</v>
      </c>
      <c r="I558">
        <v>-37909391</v>
      </c>
      <c r="J558">
        <v>0</v>
      </c>
      <c r="K558">
        <v>0.70132593162353696</v>
      </c>
      <c r="L558" s="130">
        <v>69300.635899999994</v>
      </c>
      <c r="M558" s="129">
        <v>27540</v>
      </c>
      <c r="N558">
        <v>104</v>
      </c>
      <c r="O558">
        <v>795.143866</v>
      </c>
      <c r="P558">
        <v>376.76186100000001</v>
      </c>
      <c r="Q558">
        <v>-306.48915899999997</v>
      </c>
      <c r="R558">
        <v>19287.8</v>
      </c>
      <c r="S558">
        <v>4650.9295099999999</v>
      </c>
      <c r="T558">
        <v>6627.4732660790096</v>
      </c>
      <c r="U558">
        <v>0.99298875011330801</v>
      </c>
      <c r="V558">
        <v>0.19604511550638401</v>
      </c>
      <c r="W558">
        <v>1.3394362753952E-2</v>
      </c>
      <c r="X558">
        <v>13535.5</v>
      </c>
      <c r="Y558">
        <v>323.7</v>
      </c>
      <c r="Z558">
        <v>70798.042199567499</v>
      </c>
      <c r="AA558">
        <v>15.8904109589041</v>
      </c>
      <c r="AB558">
        <v>14.368024436206399</v>
      </c>
      <c r="AC558">
        <v>60</v>
      </c>
      <c r="AD558">
        <v>77.5154918333333</v>
      </c>
      <c r="AE558">
        <v>0.76939999999999997</v>
      </c>
      <c r="AF558">
        <v>0.110093211512709</v>
      </c>
      <c r="AG558">
        <v>0.141037935654962</v>
      </c>
      <c r="AH558">
        <v>0.25734846373444198</v>
      </c>
      <c r="AI558">
        <v>181.93653509059499</v>
      </c>
      <c r="AJ558">
        <v>13.1299522911363</v>
      </c>
      <c r="AK558">
        <v>2.1608472370930798</v>
      </c>
      <c r="AL558">
        <v>6.2320545065199404</v>
      </c>
      <c r="AM558">
        <v>1</v>
      </c>
      <c r="AN558" s="129">
        <v>1.0695394609584401</v>
      </c>
      <c r="AO558">
        <v>16</v>
      </c>
      <c r="AP558">
        <v>9.8039215686274495E-2</v>
      </c>
      <c r="AQ558">
        <v>152.13</v>
      </c>
      <c r="AR558">
        <v>5.3463552137121102</v>
      </c>
      <c r="AS558">
        <v>-676560.33</v>
      </c>
      <c r="AT558">
        <v>0.76942445186379305</v>
      </c>
      <c r="AU558">
        <v>89706328.739999995</v>
      </c>
    </row>
    <row r="559" spans="1:47" ht="15" x14ac:dyDescent="0.25">
      <c r="A559" t="s">
        <v>2060</v>
      </c>
      <c r="B559" t="s">
        <v>763</v>
      </c>
      <c r="C559" t="s">
        <v>118</v>
      </c>
      <c r="D559" t="s">
        <v>946</v>
      </c>
      <c r="E559">
        <v>89.68</v>
      </c>
      <c r="F559" t="s">
        <v>1067</v>
      </c>
      <c r="G559" s="129">
        <v>54006</v>
      </c>
      <c r="H559">
        <v>0.383811326298097</v>
      </c>
      <c r="I559">
        <v>128480</v>
      </c>
      <c r="J559">
        <v>0</v>
      </c>
      <c r="K559">
        <v>0.71994793606110996</v>
      </c>
      <c r="L559" s="130">
        <v>200068.5534</v>
      </c>
      <c r="M559" s="129">
        <v>43234</v>
      </c>
      <c r="N559">
        <v>131</v>
      </c>
      <c r="O559">
        <v>29.444061000000001</v>
      </c>
      <c r="P559">
        <v>34.28</v>
      </c>
      <c r="Q559">
        <v>12.202305000000001</v>
      </c>
      <c r="R559">
        <v>12893.3</v>
      </c>
      <c r="S559">
        <v>1980.0281239999999</v>
      </c>
      <c r="T559">
        <v>2623.1454812616898</v>
      </c>
      <c r="U559">
        <v>1</v>
      </c>
      <c r="V559">
        <v>0.127227491845464</v>
      </c>
      <c r="W559">
        <v>4.5120066183464001E-4</v>
      </c>
      <c r="X559">
        <v>9732.2000000000007</v>
      </c>
      <c r="Y559">
        <v>114.09</v>
      </c>
      <c r="Z559">
        <v>61682.754404417603</v>
      </c>
      <c r="AA559">
        <v>14.8595041322314</v>
      </c>
      <c r="AB559">
        <v>17.354966465071399</v>
      </c>
      <c r="AC559">
        <v>15.5</v>
      </c>
      <c r="AD559">
        <v>127.743749935484</v>
      </c>
      <c r="AE559">
        <v>0.245</v>
      </c>
      <c r="AF559">
        <v>0.14074654896273101</v>
      </c>
      <c r="AG559">
        <v>0.1946804790585</v>
      </c>
      <c r="AH559">
        <v>0.33826290167213102</v>
      </c>
      <c r="AI559">
        <v>139.38185859828701</v>
      </c>
      <c r="AJ559">
        <v>8.4157210667439699</v>
      </c>
      <c r="AK559">
        <v>2.0720615624320602</v>
      </c>
      <c r="AL559">
        <v>4.2404900717443299</v>
      </c>
      <c r="AM559">
        <v>1.65</v>
      </c>
      <c r="AN559" s="129">
        <v>1.3105096982403099</v>
      </c>
      <c r="AO559">
        <v>196</v>
      </c>
      <c r="AP559">
        <v>5.7947019867549696E-3</v>
      </c>
      <c r="AQ559">
        <v>6.09</v>
      </c>
      <c r="AR559">
        <v>3.6847487927931999</v>
      </c>
      <c r="AS559">
        <v>-348872.98</v>
      </c>
      <c r="AT559">
        <v>0.62625934252189996</v>
      </c>
      <c r="AU559">
        <v>25529061.25</v>
      </c>
    </row>
    <row r="560" spans="1:47" ht="15" x14ac:dyDescent="0.25">
      <c r="A560" t="s">
        <v>2061</v>
      </c>
      <c r="B560" t="s">
        <v>314</v>
      </c>
      <c r="C560" t="s">
        <v>108</v>
      </c>
      <c r="D560" t="s">
        <v>949</v>
      </c>
      <c r="E560">
        <v>64.765000000000001</v>
      </c>
      <c r="F560" t="s">
        <v>1466</v>
      </c>
      <c r="G560" s="129">
        <v>-24545514</v>
      </c>
      <c r="H560">
        <v>0.77732037296815804</v>
      </c>
      <c r="I560">
        <v>-23908461</v>
      </c>
      <c r="J560">
        <v>4.9688583686564702E-2</v>
      </c>
      <c r="K560">
        <v>0.73084494689971802</v>
      </c>
      <c r="L560" s="130">
        <v>192814.36809999999</v>
      </c>
      <c r="M560" s="129">
        <v>29993</v>
      </c>
      <c r="N560">
        <v>18</v>
      </c>
      <c r="O560">
        <v>286.51049399999999</v>
      </c>
      <c r="P560">
        <v>130.21072899999999</v>
      </c>
      <c r="Q560">
        <v>36.948177999999999</v>
      </c>
      <c r="R560">
        <v>30066.5</v>
      </c>
      <c r="S560">
        <v>1858.7555809999999</v>
      </c>
      <c r="T560">
        <v>2724.9701327887001</v>
      </c>
      <c r="U560">
        <v>0.99991353677608696</v>
      </c>
      <c r="V560">
        <v>0.220830136676265</v>
      </c>
      <c r="W560">
        <v>1.47120397536549E-2</v>
      </c>
      <c r="X560">
        <v>20508.900000000001</v>
      </c>
      <c r="Y560">
        <v>149.75</v>
      </c>
      <c r="Z560">
        <v>82251.666310517496</v>
      </c>
      <c r="AA560">
        <v>10.2222222222222</v>
      </c>
      <c r="AB560">
        <v>12.4123911919866</v>
      </c>
      <c r="AC560">
        <v>29</v>
      </c>
      <c r="AD560">
        <v>64.0950200344828</v>
      </c>
      <c r="AE560">
        <v>0.49380000000000002</v>
      </c>
      <c r="AF560">
        <v>0.10829045093037599</v>
      </c>
      <c r="AG560">
        <v>0.15409529921887999</v>
      </c>
      <c r="AH560">
        <v>0.26723425634043702</v>
      </c>
      <c r="AI560">
        <v>165.905083568919</v>
      </c>
      <c r="AJ560">
        <v>15.583367566323</v>
      </c>
      <c r="AK560">
        <v>2.5986633892929798</v>
      </c>
      <c r="AL560">
        <v>6.9917961456269397</v>
      </c>
      <c r="AM560">
        <v>6.4</v>
      </c>
      <c r="AN560" s="129">
        <v>1.0420700001927301</v>
      </c>
      <c r="AO560">
        <v>8</v>
      </c>
      <c r="AP560">
        <v>8.0495356037151702E-2</v>
      </c>
      <c r="AQ560">
        <v>70.75</v>
      </c>
      <c r="AR560">
        <v>4.3343684008599501</v>
      </c>
      <c r="AS560">
        <v>-118336.21</v>
      </c>
      <c r="AT560">
        <v>0.78299996537067895</v>
      </c>
      <c r="AU560">
        <v>55886235.159999996</v>
      </c>
    </row>
    <row r="561" spans="1:47" ht="15" x14ac:dyDescent="0.25">
      <c r="A561" t="s">
        <v>2062</v>
      </c>
      <c r="B561" t="s">
        <v>315</v>
      </c>
      <c r="C561" t="s">
        <v>316</v>
      </c>
      <c r="D561" t="s">
        <v>947</v>
      </c>
      <c r="E561">
        <v>79.55</v>
      </c>
      <c r="F561" t="s">
        <v>1467</v>
      </c>
      <c r="G561" s="129">
        <v>-3234405</v>
      </c>
      <c r="H561">
        <v>0.41020485068101098</v>
      </c>
      <c r="I561">
        <v>-2806999</v>
      </c>
      <c r="J561">
        <v>2.0240166658228899E-3</v>
      </c>
      <c r="K561">
        <v>0.67010772954479303</v>
      </c>
      <c r="L561" s="130">
        <v>117980.12360000001</v>
      </c>
      <c r="M561" s="129">
        <v>35547</v>
      </c>
      <c r="N561">
        <v>73</v>
      </c>
      <c r="O561">
        <v>110.698511</v>
      </c>
      <c r="P561">
        <v>46.655175</v>
      </c>
      <c r="Q561">
        <v>-273.802954</v>
      </c>
      <c r="R561">
        <v>16451.099999999999</v>
      </c>
      <c r="S561">
        <v>1754.674458</v>
      </c>
      <c r="T561">
        <v>2440.1994908063598</v>
      </c>
      <c r="U561">
        <v>0.99700868330528802</v>
      </c>
      <c r="V561">
        <v>0.19015997610196</v>
      </c>
      <c r="W561">
        <v>5.7947073621789696E-3</v>
      </c>
      <c r="X561">
        <v>11829.5</v>
      </c>
      <c r="Y561">
        <v>135.34</v>
      </c>
      <c r="Z561">
        <v>61740.461799911303</v>
      </c>
      <c r="AA561">
        <v>13.3188405797101</v>
      </c>
      <c r="AB561">
        <v>12.9649361460027</v>
      </c>
      <c r="AC561">
        <v>15</v>
      </c>
      <c r="AD561">
        <v>116.9782972</v>
      </c>
      <c r="AE561">
        <v>0.35980000000000001</v>
      </c>
      <c r="AF561">
        <v>0.111560396468596</v>
      </c>
      <c r="AG561">
        <v>0.13483198133476801</v>
      </c>
      <c r="AH561">
        <v>0.25800936229873001</v>
      </c>
      <c r="AI561">
        <v>223.94125486267299</v>
      </c>
      <c r="AJ561">
        <v>6.8383635581660496</v>
      </c>
      <c r="AK561">
        <v>1.1219416507186799</v>
      </c>
      <c r="AL561">
        <v>3.8422307504377202</v>
      </c>
      <c r="AM561">
        <v>2.5</v>
      </c>
      <c r="AN561" s="129">
        <v>1.57819933389557</v>
      </c>
      <c r="AO561">
        <v>5</v>
      </c>
      <c r="AP561">
        <v>0</v>
      </c>
      <c r="AQ561">
        <v>159.19999999999999</v>
      </c>
      <c r="AR561">
        <v>5.7002283714380102</v>
      </c>
      <c r="AS561">
        <v>-135335.66</v>
      </c>
      <c r="AT561">
        <v>0.62183107877159904</v>
      </c>
      <c r="AU561">
        <v>28866403.359999999</v>
      </c>
    </row>
    <row r="562" spans="1:47" ht="15" x14ac:dyDescent="0.25">
      <c r="A562" t="s">
        <v>2063</v>
      </c>
      <c r="B562" t="s">
        <v>579</v>
      </c>
      <c r="C562" t="s">
        <v>236</v>
      </c>
      <c r="D562" t="s">
        <v>949</v>
      </c>
      <c r="E562">
        <v>73.998000000000005</v>
      </c>
      <c r="F562" t="s">
        <v>1047</v>
      </c>
      <c r="G562" s="129">
        <v>-6000960</v>
      </c>
      <c r="H562">
        <v>0.359817285455168</v>
      </c>
      <c r="I562">
        <v>-6573291</v>
      </c>
      <c r="J562">
        <v>0</v>
      </c>
      <c r="K562">
        <v>0.77749571580719501</v>
      </c>
      <c r="L562" s="130">
        <v>136475.12760000001</v>
      </c>
      <c r="M562" s="129">
        <v>38211.5</v>
      </c>
      <c r="N562">
        <v>0</v>
      </c>
      <c r="O562">
        <v>320.024451</v>
      </c>
      <c r="P562">
        <v>476.67625299999997</v>
      </c>
      <c r="Q562">
        <v>95.950474</v>
      </c>
      <c r="R562">
        <v>16444.400000000001</v>
      </c>
      <c r="S562">
        <v>6564.8554279999998</v>
      </c>
      <c r="T562">
        <v>8762.1072630937997</v>
      </c>
      <c r="U562">
        <v>0.66429545948563096</v>
      </c>
      <c r="V562">
        <v>0.18787574052879799</v>
      </c>
      <c r="W562">
        <v>1.5989815488134801E-2</v>
      </c>
      <c r="X562">
        <v>12320.7</v>
      </c>
      <c r="Y562">
        <v>415.07</v>
      </c>
      <c r="Z562">
        <v>85306.847905172603</v>
      </c>
      <c r="AA562">
        <v>14.035046728972</v>
      </c>
      <c r="AB562">
        <v>15.816260939118701</v>
      </c>
      <c r="AC562">
        <v>44.23</v>
      </c>
      <c r="AD562">
        <v>148.42539968347299</v>
      </c>
      <c r="AE562">
        <v>0.29859999999999998</v>
      </c>
      <c r="AF562">
        <v>0.121900460262809</v>
      </c>
      <c r="AG562">
        <v>0.15221277052007601</v>
      </c>
      <c r="AH562">
        <v>0.27724702757167002</v>
      </c>
      <c r="AI562">
        <v>161.43234403607599</v>
      </c>
      <c r="AJ562">
        <v>8.6088581403687598</v>
      </c>
      <c r="AK562">
        <v>1.49040706561739</v>
      </c>
      <c r="AL562">
        <v>4.2012347373983303</v>
      </c>
      <c r="AM562">
        <v>3.2</v>
      </c>
      <c r="AN562" s="129">
        <v>0.85868665782315201</v>
      </c>
      <c r="AO562">
        <v>19</v>
      </c>
      <c r="AP562">
        <v>0.123681338668607</v>
      </c>
      <c r="AQ562">
        <v>113.32</v>
      </c>
      <c r="AR562">
        <v>4.4076408230933097</v>
      </c>
      <c r="AS562">
        <v>-214030.22</v>
      </c>
      <c r="AT562">
        <v>0.45277124688842102</v>
      </c>
      <c r="AU562">
        <v>107954963.86</v>
      </c>
    </row>
    <row r="563" spans="1:47" ht="15" x14ac:dyDescent="0.25">
      <c r="A563" t="s">
        <v>2064</v>
      </c>
      <c r="B563" t="s">
        <v>693</v>
      </c>
      <c r="C563" t="s">
        <v>249</v>
      </c>
      <c r="D563" t="s">
        <v>946</v>
      </c>
      <c r="E563">
        <v>76.283000000000001</v>
      </c>
      <c r="F563" t="s">
        <v>1468</v>
      </c>
      <c r="G563" s="129">
        <v>-959277</v>
      </c>
      <c r="H563">
        <v>0.29546511836122102</v>
      </c>
      <c r="I563">
        <v>-389262</v>
      </c>
      <c r="J563">
        <v>1.1984250738952901E-2</v>
      </c>
      <c r="K563">
        <v>0.70079097726838901</v>
      </c>
      <c r="L563" s="130">
        <v>101857.2527</v>
      </c>
      <c r="M563" s="129">
        <v>35695</v>
      </c>
      <c r="N563">
        <v>29</v>
      </c>
      <c r="O563">
        <v>29.695371000000002</v>
      </c>
      <c r="P563">
        <v>70.791314</v>
      </c>
      <c r="Q563">
        <v>25.52206</v>
      </c>
      <c r="R563">
        <v>19795.5</v>
      </c>
      <c r="S563">
        <v>1066.043705</v>
      </c>
      <c r="T563">
        <v>1607.64325005513</v>
      </c>
      <c r="U563">
        <v>1</v>
      </c>
      <c r="V563">
        <v>0.21209397132550001</v>
      </c>
      <c r="W563">
        <v>0</v>
      </c>
      <c r="X563">
        <v>13126.6</v>
      </c>
      <c r="Y563">
        <v>95.09</v>
      </c>
      <c r="Z563">
        <v>64803.877274161299</v>
      </c>
      <c r="AA563">
        <v>12.509803921568601</v>
      </c>
      <c r="AB563">
        <v>11.210891839310101</v>
      </c>
      <c r="AC563">
        <v>10.199999999999999</v>
      </c>
      <c r="AD563">
        <v>104.51408872549</v>
      </c>
      <c r="AE563">
        <v>0.3216</v>
      </c>
      <c r="AF563">
        <v>0.116334736215777</v>
      </c>
      <c r="AG563">
        <v>0.198360630647828</v>
      </c>
      <c r="AH563">
        <v>0.31774176778915297</v>
      </c>
      <c r="AI563">
        <v>247.86038204690701</v>
      </c>
      <c r="AJ563">
        <v>7.4615891836657502</v>
      </c>
      <c r="AK563">
        <v>1.3948439238542201</v>
      </c>
      <c r="AL563">
        <v>4.1648913825076601</v>
      </c>
      <c r="AM563">
        <v>1</v>
      </c>
      <c r="AN563" s="129">
        <v>1.08554387679895</v>
      </c>
      <c r="AO563">
        <v>112</v>
      </c>
      <c r="AP563">
        <v>5.3571428571428598E-3</v>
      </c>
      <c r="AQ563">
        <v>4.83</v>
      </c>
      <c r="AR563">
        <v>5.0356561741030204</v>
      </c>
      <c r="AS563">
        <v>-292873.15999999997</v>
      </c>
      <c r="AT563">
        <v>0.64107231992998903</v>
      </c>
      <c r="AU563">
        <v>21102896.710000001</v>
      </c>
    </row>
    <row r="564" spans="1:47" ht="15" x14ac:dyDescent="0.25">
      <c r="A564" t="s">
        <v>2065</v>
      </c>
      <c r="B564" t="s">
        <v>658</v>
      </c>
      <c r="C564" t="s">
        <v>209</v>
      </c>
      <c r="D564" t="s">
        <v>949</v>
      </c>
      <c r="E564">
        <v>85.266000000000005</v>
      </c>
      <c r="F564" t="s">
        <v>1469</v>
      </c>
      <c r="G564" s="129">
        <v>796569</v>
      </c>
      <c r="H564">
        <v>0.26887752832413497</v>
      </c>
      <c r="I564">
        <v>1086192</v>
      </c>
      <c r="J564">
        <v>9.5658692176536497E-3</v>
      </c>
      <c r="K564">
        <v>0.67919273226322197</v>
      </c>
      <c r="L564" s="130">
        <v>224255.81419999999</v>
      </c>
      <c r="M564" s="129">
        <v>43026.5</v>
      </c>
      <c r="N564">
        <v>100</v>
      </c>
      <c r="O564">
        <v>67.684831000000003</v>
      </c>
      <c r="P564">
        <v>100.40432</v>
      </c>
      <c r="Q564">
        <v>-70.285045999999994</v>
      </c>
      <c r="R564">
        <v>14904.5</v>
      </c>
      <c r="S564">
        <v>782.33408299999996</v>
      </c>
      <c r="T564">
        <v>1014.5433485754101</v>
      </c>
      <c r="U564">
        <v>0.52629904020172902</v>
      </c>
      <c r="V564">
        <v>0.21391579203382299</v>
      </c>
      <c r="W564">
        <v>8.2332805638483195E-3</v>
      </c>
      <c r="X564">
        <v>11493.1</v>
      </c>
      <c r="Y564">
        <v>60</v>
      </c>
      <c r="Z564">
        <v>58876.635999999999</v>
      </c>
      <c r="AA564">
        <v>13.5666666666667</v>
      </c>
      <c r="AB564">
        <v>13.0389013833333</v>
      </c>
      <c r="AC564">
        <v>8</v>
      </c>
      <c r="AD564">
        <v>97.791760374999996</v>
      </c>
      <c r="AE564">
        <v>0.21049999999999999</v>
      </c>
      <c r="AF564">
        <v>0.11506388736986101</v>
      </c>
      <c r="AG564">
        <v>0.19789405705229199</v>
      </c>
      <c r="AH564">
        <v>0.31502196973705299</v>
      </c>
      <c r="AI564">
        <v>260.84508451615</v>
      </c>
      <c r="AJ564">
        <v>6.4462939314346199</v>
      </c>
      <c r="AK564">
        <v>1.41586510378893</v>
      </c>
      <c r="AL564">
        <v>2.5624557010408302</v>
      </c>
      <c r="AM564">
        <v>0</v>
      </c>
      <c r="AN564" s="129">
        <v>1.0937506938985699</v>
      </c>
      <c r="AO564">
        <v>56</v>
      </c>
      <c r="AP564">
        <v>0.12951807228915699</v>
      </c>
      <c r="AQ564">
        <v>5.43</v>
      </c>
      <c r="AR564">
        <v>5.6698854224827802</v>
      </c>
      <c r="AS564">
        <v>-21802.13</v>
      </c>
      <c r="AT564">
        <v>0.47764476314881199</v>
      </c>
      <c r="AU564">
        <v>11660268.470000001</v>
      </c>
    </row>
    <row r="565" spans="1:47" ht="15" x14ac:dyDescent="0.25">
      <c r="A565" t="s">
        <v>2066</v>
      </c>
      <c r="B565" t="s">
        <v>390</v>
      </c>
      <c r="C565" t="s">
        <v>391</v>
      </c>
      <c r="D565" t="s">
        <v>946</v>
      </c>
      <c r="E565">
        <v>89.430999999999997</v>
      </c>
      <c r="F565" t="s">
        <v>1470</v>
      </c>
      <c r="G565" s="129">
        <v>422986</v>
      </c>
      <c r="H565">
        <v>0.21040103252115699</v>
      </c>
      <c r="I565">
        <v>352752</v>
      </c>
      <c r="J565">
        <v>1.16385270843268E-2</v>
      </c>
      <c r="K565">
        <v>0.61660667297137695</v>
      </c>
      <c r="L565" s="130">
        <v>165266.027</v>
      </c>
      <c r="M565" s="129">
        <v>40291</v>
      </c>
      <c r="N565">
        <v>85</v>
      </c>
      <c r="O565">
        <v>14.309611</v>
      </c>
      <c r="P565">
        <v>33.65</v>
      </c>
      <c r="Q565">
        <v>6.2756839999999796</v>
      </c>
      <c r="R565">
        <v>14102.7</v>
      </c>
      <c r="S565">
        <v>1733.0041679999999</v>
      </c>
      <c r="T565">
        <v>2146.18121241157</v>
      </c>
      <c r="U565">
        <v>0.41284140639181699</v>
      </c>
      <c r="V565">
        <v>0.156802971982235</v>
      </c>
      <c r="W565">
        <v>4.4507409978716203E-2</v>
      </c>
      <c r="X565">
        <v>11387.7</v>
      </c>
      <c r="Y565">
        <v>114.16</v>
      </c>
      <c r="Z565">
        <v>69401.291958654503</v>
      </c>
      <c r="AA565">
        <v>15.247999999999999</v>
      </c>
      <c r="AB565">
        <v>15.1804850035039</v>
      </c>
      <c r="AC565">
        <v>15</v>
      </c>
      <c r="AD565">
        <v>115.5336112</v>
      </c>
      <c r="AE565">
        <v>0.26800000000000002</v>
      </c>
      <c r="AF565">
        <v>0.12208593885379</v>
      </c>
      <c r="AG565">
        <v>0.1430203416858</v>
      </c>
      <c r="AH565">
        <v>0.27951567677566502</v>
      </c>
      <c r="AI565">
        <v>176.10286555294701</v>
      </c>
      <c r="AJ565">
        <v>8.1238720194503706</v>
      </c>
      <c r="AK565">
        <v>1.5554674019535599</v>
      </c>
      <c r="AL565">
        <v>3.28622647753672</v>
      </c>
      <c r="AM565">
        <v>5.5</v>
      </c>
      <c r="AN565" s="129">
        <v>1.11002586863526</v>
      </c>
      <c r="AO565">
        <v>55</v>
      </c>
      <c r="AP565">
        <v>7.8431372549019607E-3</v>
      </c>
      <c r="AQ565">
        <v>17.2</v>
      </c>
      <c r="AR565">
        <v>4.8767946492681196</v>
      </c>
      <c r="AS565">
        <v>18925.909999999902</v>
      </c>
      <c r="AT565">
        <v>0.46669760166952401</v>
      </c>
      <c r="AU565">
        <v>24440027.41</v>
      </c>
    </row>
    <row r="566" spans="1:47" ht="15" x14ac:dyDescent="0.25">
      <c r="A566" t="s">
        <v>2067</v>
      </c>
      <c r="B566" t="s">
        <v>649</v>
      </c>
      <c r="C566" t="s">
        <v>647</v>
      </c>
      <c r="D566" t="s">
        <v>946</v>
      </c>
      <c r="E566">
        <v>73.445999999999998</v>
      </c>
      <c r="F566" t="s">
        <v>1471</v>
      </c>
      <c r="G566" s="129">
        <v>-1307837</v>
      </c>
      <c r="H566">
        <v>0.24186775487983</v>
      </c>
      <c r="I566">
        <v>-1357792</v>
      </c>
      <c r="J566">
        <v>2.62953747929934E-2</v>
      </c>
      <c r="K566">
        <v>0.81427909559241696</v>
      </c>
      <c r="L566" s="130">
        <v>170443.8223</v>
      </c>
      <c r="M566" s="129">
        <v>39508.5</v>
      </c>
      <c r="N566">
        <v>54</v>
      </c>
      <c r="O566">
        <v>33.223018000000003</v>
      </c>
      <c r="P566">
        <v>55.750467</v>
      </c>
      <c r="Q566">
        <v>34.975887999999998</v>
      </c>
      <c r="R566">
        <v>15758.1</v>
      </c>
      <c r="S566">
        <v>1602.173362</v>
      </c>
      <c r="T566">
        <v>2206.3273050969901</v>
      </c>
      <c r="U566">
        <v>0.99799424264800596</v>
      </c>
      <c r="V566">
        <v>0.19178395814572299</v>
      </c>
      <c r="W566">
        <v>5.3587403233833096E-3</v>
      </c>
      <c r="X566">
        <v>11443.1</v>
      </c>
      <c r="Y566">
        <v>111.5</v>
      </c>
      <c r="Z566">
        <v>69197.517488789206</v>
      </c>
      <c r="AA566">
        <v>14.026548672566401</v>
      </c>
      <c r="AB566">
        <v>14.369267820627799</v>
      </c>
      <c r="AC566">
        <v>14</v>
      </c>
      <c r="AD566">
        <v>114.440954428571</v>
      </c>
      <c r="AE566">
        <v>0.245</v>
      </c>
      <c r="AF566">
        <v>0.10643711328131999</v>
      </c>
      <c r="AG566">
        <v>0.211883453144078</v>
      </c>
      <c r="AH566">
        <v>0.32014373371496202</v>
      </c>
      <c r="AI566">
        <v>139.85752435696801</v>
      </c>
      <c r="AJ566">
        <v>9.6570240900408795</v>
      </c>
      <c r="AK566">
        <v>1.6214099234188399</v>
      </c>
      <c r="AL566">
        <v>5.8707949534979198</v>
      </c>
      <c r="AM566">
        <v>1</v>
      </c>
      <c r="AN566" s="129">
        <v>1.0967133146864101</v>
      </c>
      <c r="AO566">
        <v>119</v>
      </c>
      <c r="AP566">
        <v>2.05761316872428E-3</v>
      </c>
      <c r="AQ566">
        <v>7.97</v>
      </c>
      <c r="AR566">
        <v>3.9195935831836901</v>
      </c>
      <c r="AS566">
        <v>-249570.64</v>
      </c>
      <c r="AT566">
        <v>0.63758185655483801</v>
      </c>
      <c r="AU566">
        <v>25247270.260000002</v>
      </c>
    </row>
    <row r="567" spans="1:47" ht="15" x14ac:dyDescent="0.25">
      <c r="A567" t="s">
        <v>2068</v>
      </c>
      <c r="B567" t="s">
        <v>760</v>
      </c>
      <c r="C567" t="s">
        <v>182</v>
      </c>
      <c r="D567" t="s">
        <v>949</v>
      </c>
      <c r="E567">
        <v>102.36799999999999</v>
      </c>
      <c r="F567" t="s">
        <v>998</v>
      </c>
      <c r="G567" s="129">
        <v>-1223207</v>
      </c>
      <c r="H567">
        <v>0.34531761551025297</v>
      </c>
      <c r="I567">
        <v>-4407657</v>
      </c>
      <c r="J567">
        <v>0</v>
      </c>
      <c r="K567">
        <v>0.85498024980996901</v>
      </c>
      <c r="L567" s="130">
        <v>264845.27189999999</v>
      </c>
      <c r="M567" s="129">
        <v>52504</v>
      </c>
      <c r="N567">
        <v>137</v>
      </c>
      <c r="O567">
        <v>28.704567000000001</v>
      </c>
      <c r="P567">
        <v>104.43</v>
      </c>
      <c r="Q567">
        <v>48.284174999999998</v>
      </c>
      <c r="R567">
        <v>14992.5</v>
      </c>
      <c r="S567">
        <v>1455.196365</v>
      </c>
      <c r="T567">
        <v>1651.7781503115</v>
      </c>
      <c r="U567">
        <v>0.191357722364844</v>
      </c>
      <c r="V567">
        <v>0.111584168230107</v>
      </c>
      <c r="W567">
        <v>1.35008116241412E-2</v>
      </c>
      <c r="X567">
        <v>13208.2</v>
      </c>
      <c r="Y567">
        <v>95.64</v>
      </c>
      <c r="Z567">
        <v>80771.351526557904</v>
      </c>
      <c r="AA567">
        <v>15.2222222222222</v>
      </c>
      <c r="AB567">
        <v>15.21535304266</v>
      </c>
      <c r="AC567">
        <v>10</v>
      </c>
      <c r="AD567">
        <v>145.51963649999999</v>
      </c>
      <c r="AE567">
        <v>0.245</v>
      </c>
      <c r="AF567">
        <v>0.117194022710588</v>
      </c>
      <c r="AG567">
        <v>0.173059023417346</v>
      </c>
      <c r="AH567">
        <v>0.29189961899462902</v>
      </c>
      <c r="AI567">
        <v>150.62640704163701</v>
      </c>
      <c r="AJ567">
        <v>8.2046166129083797</v>
      </c>
      <c r="AK567">
        <v>2.0128143491292998</v>
      </c>
      <c r="AL567">
        <v>3.53055339863407</v>
      </c>
      <c r="AM567">
        <v>2.2799999999999998</v>
      </c>
      <c r="AN567" s="129">
        <v>1.24053031747828</v>
      </c>
      <c r="AO567">
        <v>50</v>
      </c>
      <c r="AP567">
        <v>0.13116883116883099</v>
      </c>
      <c r="AQ567">
        <v>13.08</v>
      </c>
      <c r="AR567">
        <v>5.4927928576404197</v>
      </c>
      <c r="AS567">
        <v>-79149.11</v>
      </c>
      <c r="AT567">
        <v>0.27576652477718699</v>
      </c>
      <c r="AU567">
        <v>21817090.93</v>
      </c>
    </row>
    <row r="568" spans="1:47" ht="15" x14ac:dyDescent="0.25">
      <c r="A568" t="s">
        <v>2069</v>
      </c>
      <c r="B568" t="s">
        <v>640</v>
      </c>
      <c r="C568" t="s">
        <v>383</v>
      </c>
      <c r="D568" t="s">
        <v>946</v>
      </c>
      <c r="E568">
        <v>91.620999999999995</v>
      </c>
      <c r="F568" t="s">
        <v>1472</v>
      </c>
      <c r="G568" s="129">
        <v>-2833580</v>
      </c>
      <c r="H568">
        <v>0.32324488434276699</v>
      </c>
      <c r="I568">
        <v>-2941182</v>
      </c>
      <c r="J568">
        <v>0</v>
      </c>
      <c r="K568">
        <v>0.63739578549407605</v>
      </c>
      <c r="L568" s="130">
        <v>239649.99780000001</v>
      </c>
      <c r="M568" s="129">
        <v>41774</v>
      </c>
      <c r="N568">
        <v>63</v>
      </c>
      <c r="O568">
        <v>18.075870999999999</v>
      </c>
      <c r="P568">
        <v>39</v>
      </c>
      <c r="Q568">
        <v>-2.0650040000000001</v>
      </c>
      <c r="R568">
        <v>19195.5</v>
      </c>
      <c r="S568">
        <v>843.19388200000003</v>
      </c>
      <c r="T568">
        <v>1018.10761812404</v>
      </c>
      <c r="U568">
        <v>0.48517944417438302</v>
      </c>
      <c r="V568">
        <v>0.15173263081147501</v>
      </c>
      <c r="W568">
        <v>3.5579005778412398E-3</v>
      </c>
      <c r="X568">
        <v>15897.7</v>
      </c>
      <c r="Y568">
        <v>74.34</v>
      </c>
      <c r="Z568">
        <v>63185.379472692999</v>
      </c>
      <c r="AA568">
        <v>13.740259740259701</v>
      </c>
      <c r="AB568">
        <v>11.3423981974711</v>
      </c>
      <c r="AC568">
        <v>11</v>
      </c>
      <c r="AD568">
        <v>76.653989272727301</v>
      </c>
      <c r="AE568">
        <v>0.32919999999999999</v>
      </c>
      <c r="AF568">
        <v>0.104641236152873</v>
      </c>
      <c r="AG568">
        <v>0.215105252009267</v>
      </c>
      <c r="AH568">
        <v>0.32332169039849201</v>
      </c>
      <c r="AI568">
        <v>304.76264769672503</v>
      </c>
      <c r="AJ568">
        <v>7.7174900962743296</v>
      </c>
      <c r="AK568">
        <v>1.5058133896814501</v>
      </c>
      <c r="AL568">
        <v>2.4720371710756699</v>
      </c>
      <c r="AM568">
        <v>0</v>
      </c>
      <c r="AN568" s="129">
        <v>2.2275280120726699</v>
      </c>
      <c r="AO568">
        <v>176</v>
      </c>
      <c r="AP568">
        <v>2.7576197387518101E-2</v>
      </c>
      <c r="AQ568">
        <v>3.91</v>
      </c>
      <c r="AR568">
        <v>4.6234520402218804</v>
      </c>
      <c r="AS568">
        <v>-157918.82</v>
      </c>
      <c r="AT568">
        <v>0.652644151366786</v>
      </c>
      <c r="AU568">
        <v>16185552.91</v>
      </c>
    </row>
    <row r="569" spans="1:47" ht="15" x14ac:dyDescent="0.25">
      <c r="A569" t="s">
        <v>2070</v>
      </c>
      <c r="B569" t="s">
        <v>770</v>
      </c>
      <c r="C569" t="s">
        <v>266</v>
      </c>
      <c r="D569" t="s">
        <v>945</v>
      </c>
      <c r="E569">
        <v>90.186999999999998</v>
      </c>
      <c r="F569" t="s">
        <v>1264</v>
      </c>
      <c r="G569" s="129">
        <v>-5730324</v>
      </c>
      <c r="H569">
        <v>0.16728318246735599</v>
      </c>
      <c r="I569">
        <v>-5730324</v>
      </c>
      <c r="J569">
        <v>0</v>
      </c>
      <c r="K569">
        <v>0.45007041415630999</v>
      </c>
      <c r="L569" s="130">
        <v>587154.72640000004</v>
      </c>
      <c r="M569" s="129">
        <v>35898</v>
      </c>
      <c r="N569">
        <v>193</v>
      </c>
      <c r="O569">
        <v>130.82608500000001</v>
      </c>
      <c r="P569">
        <v>79.866277999999994</v>
      </c>
      <c r="Q569">
        <v>91.974889000000005</v>
      </c>
      <c r="R569">
        <v>20438.8</v>
      </c>
      <c r="S569">
        <v>1001.071624</v>
      </c>
      <c r="T569">
        <v>1234.74363497888</v>
      </c>
      <c r="U569">
        <v>0.391171481252574</v>
      </c>
      <c r="V569">
        <v>0.13986399438687899</v>
      </c>
      <c r="W569">
        <v>3.1645271167929902E-2</v>
      </c>
      <c r="X569">
        <v>16570.8</v>
      </c>
      <c r="Y569">
        <v>85.15</v>
      </c>
      <c r="Z569">
        <v>71518.860833822706</v>
      </c>
      <c r="AA569">
        <v>17.6860465116279</v>
      </c>
      <c r="AB569">
        <v>11.756566341749901</v>
      </c>
      <c r="AC569">
        <v>8</v>
      </c>
      <c r="AD569">
        <v>125.13395300000001</v>
      </c>
      <c r="AE569">
        <v>0.32540000000000002</v>
      </c>
      <c r="AF569">
        <v>0.116983781443632</v>
      </c>
      <c r="AG569">
        <v>0.209877594412792</v>
      </c>
      <c r="AH569">
        <v>0.32923486635294302</v>
      </c>
      <c r="AI569">
        <v>172.81480750472301</v>
      </c>
      <c r="AJ569">
        <v>9.6690614450866992</v>
      </c>
      <c r="AK569">
        <v>2.4233123121387301</v>
      </c>
      <c r="AL569">
        <v>5.8822613294797703</v>
      </c>
      <c r="AM569">
        <v>1.9</v>
      </c>
      <c r="AN569" s="129">
        <v>1.1140876214092199</v>
      </c>
      <c r="AO569">
        <v>118</v>
      </c>
      <c r="AP569">
        <v>0.16867469879518099</v>
      </c>
      <c r="AQ569">
        <v>5.68</v>
      </c>
      <c r="AR569">
        <v>5.40844884875166</v>
      </c>
      <c r="AS569">
        <v>-127325.94</v>
      </c>
      <c r="AT569">
        <v>0.47985799487831898</v>
      </c>
      <c r="AU569">
        <v>20460699.640000001</v>
      </c>
    </row>
    <row r="570" spans="1:47" ht="15" x14ac:dyDescent="0.25">
      <c r="A570" t="s">
        <v>2071</v>
      </c>
      <c r="B570" t="s">
        <v>413</v>
      </c>
      <c r="C570" t="s">
        <v>281</v>
      </c>
      <c r="D570" t="s">
        <v>945</v>
      </c>
      <c r="E570">
        <v>87.42</v>
      </c>
      <c r="F570" t="s">
        <v>1473</v>
      </c>
      <c r="G570" s="129">
        <v>-627342</v>
      </c>
      <c r="H570">
        <v>0.41975981494168402</v>
      </c>
      <c r="I570">
        <v>-627342</v>
      </c>
      <c r="J570">
        <v>0</v>
      </c>
      <c r="K570">
        <v>0.81157074183585998</v>
      </c>
      <c r="L570" s="130">
        <v>228720.63020000001</v>
      </c>
      <c r="M570" s="129">
        <v>46004</v>
      </c>
      <c r="N570">
        <v>23</v>
      </c>
      <c r="O570">
        <v>6.985074</v>
      </c>
      <c r="P570">
        <v>3</v>
      </c>
      <c r="Q570">
        <v>33.542580999999998</v>
      </c>
      <c r="R570">
        <v>19255.599999999999</v>
      </c>
      <c r="S570">
        <v>461.115927</v>
      </c>
      <c r="T570">
        <v>559.44360830711196</v>
      </c>
      <c r="U570">
        <v>0.33297358648815401</v>
      </c>
      <c r="V570">
        <v>0.15227382072187701</v>
      </c>
      <c r="W570">
        <v>0</v>
      </c>
      <c r="X570">
        <v>15871.3</v>
      </c>
      <c r="Y570">
        <v>41.65</v>
      </c>
      <c r="Z570">
        <v>65587.686674669894</v>
      </c>
      <c r="AA570">
        <v>16.441860465116299</v>
      </c>
      <c r="AB570">
        <v>11.071210732292901</v>
      </c>
      <c r="AC570">
        <v>5</v>
      </c>
      <c r="AD570">
        <v>92.223185400000006</v>
      </c>
      <c r="AE570">
        <v>0.1837</v>
      </c>
      <c r="AF570">
        <v>0.112510224832339</v>
      </c>
      <c r="AG570">
        <v>0.175605148588384</v>
      </c>
      <c r="AH570">
        <v>0.29050579785732</v>
      </c>
      <c r="AI570">
        <v>293.46416394764901</v>
      </c>
      <c r="AJ570">
        <v>8.2140241352044399</v>
      </c>
      <c r="AK570">
        <v>1.45900244603572</v>
      </c>
      <c r="AL570">
        <v>3.0540270911388498</v>
      </c>
      <c r="AM570">
        <v>5.4</v>
      </c>
      <c r="AN570" s="129">
        <v>1.00912361817209</v>
      </c>
      <c r="AO570">
        <v>63</v>
      </c>
      <c r="AP570">
        <v>0</v>
      </c>
      <c r="AQ570">
        <v>3.29</v>
      </c>
      <c r="AR570">
        <v>5.9571617343427397</v>
      </c>
      <c r="AS570">
        <v>-60012.99</v>
      </c>
      <c r="AT570">
        <v>0.48281423455003197</v>
      </c>
      <c r="AU570">
        <v>8879081.5899999999</v>
      </c>
    </row>
    <row r="571" spans="1:47" ht="15" x14ac:dyDescent="0.25">
      <c r="A571" t="s">
        <v>2072</v>
      </c>
      <c r="B571" t="s">
        <v>744</v>
      </c>
      <c r="C571" t="s">
        <v>191</v>
      </c>
      <c r="D571" t="s">
        <v>949</v>
      </c>
      <c r="E571">
        <v>99.921000000000006</v>
      </c>
      <c r="F571" t="s">
        <v>1474</v>
      </c>
      <c r="G571" s="129">
        <v>-1348344</v>
      </c>
      <c r="H571">
        <v>0.41701437957724202</v>
      </c>
      <c r="I571">
        <v>-1348344</v>
      </c>
      <c r="J571">
        <v>0</v>
      </c>
      <c r="K571">
        <v>0.80690472757015796</v>
      </c>
      <c r="L571" s="130">
        <v>203269.91810000001</v>
      </c>
      <c r="M571" s="129">
        <v>37434</v>
      </c>
      <c r="N571">
        <v>6</v>
      </c>
      <c r="O571">
        <v>29.075962000000001</v>
      </c>
      <c r="P571">
        <v>19.46</v>
      </c>
      <c r="Q571">
        <v>243.32568699999999</v>
      </c>
      <c r="R571">
        <v>16461.900000000001</v>
      </c>
      <c r="S571">
        <v>885.59673099999998</v>
      </c>
      <c r="T571">
        <v>1120.69228821823</v>
      </c>
      <c r="U571">
        <v>0.46764547847004201</v>
      </c>
      <c r="V571">
        <v>0.170761052639884</v>
      </c>
      <c r="W571">
        <v>1.4289619142688499E-3</v>
      </c>
      <c r="X571">
        <v>13008.5</v>
      </c>
      <c r="Y571">
        <v>65.89</v>
      </c>
      <c r="Z571">
        <v>67398.833662164194</v>
      </c>
      <c r="AA571">
        <v>14.3472222222222</v>
      </c>
      <c r="AB571">
        <v>13.4405331765063</v>
      </c>
      <c r="AC571">
        <v>12.16</v>
      </c>
      <c r="AD571">
        <v>72.828678536184199</v>
      </c>
      <c r="AE571">
        <v>0.17230000000000001</v>
      </c>
      <c r="AF571">
        <v>0.11047067062530699</v>
      </c>
      <c r="AG571">
        <v>0.138443677117115</v>
      </c>
      <c r="AH571">
        <v>0.25156791933967898</v>
      </c>
      <c r="AI571">
        <v>178.809377289808</v>
      </c>
      <c r="AJ571">
        <v>14.202287357991301</v>
      </c>
      <c r="AK571">
        <v>2.1021674360447902</v>
      </c>
      <c r="AL571">
        <v>5.5509285583474899</v>
      </c>
      <c r="AM571">
        <v>1</v>
      </c>
      <c r="AN571" s="129">
        <v>0.84042467279706001</v>
      </c>
      <c r="AO571">
        <v>13</v>
      </c>
      <c r="AP571">
        <v>7.7922077922077896E-3</v>
      </c>
      <c r="AQ571">
        <v>28.31</v>
      </c>
      <c r="AR571">
        <v>4.4222380689575003</v>
      </c>
      <c r="AS571">
        <v>-9122.5</v>
      </c>
      <c r="AT571">
        <v>0.427608724866543</v>
      </c>
      <c r="AU571">
        <v>14578572.039999999</v>
      </c>
    </row>
    <row r="572" spans="1:47" ht="15" x14ac:dyDescent="0.25">
      <c r="A572" t="s">
        <v>2073</v>
      </c>
      <c r="B572" t="s">
        <v>392</v>
      </c>
      <c r="C572" t="s">
        <v>172</v>
      </c>
      <c r="D572" t="s">
        <v>947</v>
      </c>
      <c r="E572">
        <v>82.028000000000006</v>
      </c>
      <c r="F572" t="s">
        <v>1475</v>
      </c>
      <c r="G572" s="129">
        <v>838989</v>
      </c>
      <c r="H572">
        <v>0.39972167190632801</v>
      </c>
      <c r="I572">
        <v>830214</v>
      </c>
      <c r="J572">
        <v>0</v>
      </c>
      <c r="K572">
        <v>0.70229263378399198</v>
      </c>
      <c r="L572" s="130">
        <v>255477.46799999999</v>
      </c>
      <c r="M572" s="129">
        <v>43055</v>
      </c>
      <c r="N572">
        <v>65</v>
      </c>
      <c r="O572">
        <v>29.409424000000001</v>
      </c>
      <c r="P572">
        <v>76.368396000000004</v>
      </c>
      <c r="Q572">
        <v>5.1285569999999998</v>
      </c>
      <c r="R572">
        <v>18027.400000000001</v>
      </c>
      <c r="S572">
        <v>849.63947800000005</v>
      </c>
      <c r="T572">
        <v>1041.2353212698899</v>
      </c>
      <c r="U572">
        <v>0.44241666228225801</v>
      </c>
      <c r="V572">
        <v>0.14296085356805899</v>
      </c>
      <c r="W572">
        <v>0</v>
      </c>
      <c r="X572">
        <v>14710.2</v>
      </c>
      <c r="Y572">
        <v>63.55</v>
      </c>
      <c r="Z572">
        <v>61154.660110149503</v>
      </c>
      <c r="AA572">
        <v>16.3086419753086</v>
      </c>
      <c r="AB572">
        <v>13.3696219984264</v>
      </c>
      <c r="AC572">
        <v>11.45</v>
      </c>
      <c r="AD572">
        <v>74.204321222707406</v>
      </c>
      <c r="AE572">
        <v>0.22589999999999999</v>
      </c>
      <c r="AF572">
        <v>0.122281134777523</v>
      </c>
      <c r="AG572">
        <v>0.160394851370953</v>
      </c>
      <c r="AH572">
        <v>0.284886505063628</v>
      </c>
      <c r="AI572">
        <v>244.933298638461</v>
      </c>
      <c r="AJ572">
        <v>6.1410432233728196</v>
      </c>
      <c r="AK572">
        <v>1.69821666946974</v>
      </c>
      <c r="AL572">
        <v>3.6231957905864798</v>
      </c>
      <c r="AM572">
        <v>0.5</v>
      </c>
      <c r="AN572" s="129">
        <v>0.95784713851895398</v>
      </c>
      <c r="AO572">
        <v>68</v>
      </c>
      <c r="AP572">
        <v>0.19322033898305099</v>
      </c>
      <c r="AQ572">
        <v>3.31</v>
      </c>
      <c r="AR572">
        <v>5.71874182116896</v>
      </c>
      <c r="AS572">
        <v>-129679.03999999999</v>
      </c>
      <c r="AT572">
        <v>0.510857199651503</v>
      </c>
      <c r="AU572">
        <v>15316807.84</v>
      </c>
    </row>
    <row r="573" spans="1:47" ht="15" x14ac:dyDescent="0.25">
      <c r="A573" t="s">
        <v>2074</v>
      </c>
      <c r="B573" t="s">
        <v>317</v>
      </c>
      <c r="C573" t="s">
        <v>207</v>
      </c>
      <c r="D573" t="s">
        <v>946</v>
      </c>
      <c r="E573">
        <v>78.766000000000005</v>
      </c>
      <c r="F573" t="s">
        <v>1476</v>
      </c>
      <c r="G573" s="129">
        <v>-706105</v>
      </c>
      <c r="H573">
        <v>0.45417178871508801</v>
      </c>
      <c r="I573">
        <v>-1031105</v>
      </c>
      <c r="J573">
        <v>0</v>
      </c>
      <c r="K573">
        <v>0.77689294435648404</v>
      </c>
      <c r="L573" s="130">
        <v>172162.19330000001</v>
      </c>
      <c r="M573" s="129">
        <v>36435</v>
      </c>
      <c r="N573">
        <v>92</v>
      </c>
      <c r="O573">
        <v>27.699697</v>
      </c>
      <c r="P573">
        <v>32.255249999999997</v>
      </c>
      <c r="Q573">
        <v>-92.639478999999994</v>
      </c>
      <c r="R573">
        <v>18765.2</v>
      </c>
      <c r="S573">
        <v>1194.789636</v>
      </c>
      <c r="T573">
        <v>1721.4394334435599</v>
      </c>
      <c r="U573">
        <v>1</v>
      </c>
      <c r="V573">
        <v>0.18192263261312699</v>
      </c>
      <c r="W573">
        <v>5.1891980087447E-4</v>
      </c>
      <c r="X573">
        <v>13024.2</v>
      </c>
      <c r="Y573">
        <v>95.75</v>
      </c>
      <c r="Z573">
        <v>67572.146214099193</v>
      </c>
      <c r="AA573">
        <v>14.0588235294118</v>
      </c>
      <c r="AB573">
        <v>12.4782207415144</v>
      </c>
      <c r="AC573">
        <v>9.9</v>
      </c>
      <c r="AD573">
        <v>120.68582181818201</v>
      </c>
      <c r="AE573">
        <v>0.1837</v>
      </c>
      <c r="AF573">
        <v>0.107023237663527</v>
      </c>
      <c r="AG573">
        <v>0.21176569298283801</v>
      </c>
      <c r="AH573">
        <v>0.320653556606388</v>
      </c>
      <c r="AI573">
        <v>237.775748500048</v>
      </c>
      <c r="AJ573">
        <v>10.002164510088299</v>
      </c>
      <c r="AK573">
        <v>1.51692620700337</v>
      </c>
      <c r="AL573">
        <v>3.2208899581825601</v>
      </c>
      <c r="AM573">
        <v>0</v>
      </c>
      <c r="AN573" s="129">
        <v>1.2294705355633699</v>
      </c>
      <c r="AO573">
        <v>85</v>
      </c>
      <c r="AP573">
        <v>3.12035661218425E-2</v>
      </c>
      <c r="AQ573">
        <v>7.54</v>
      </c>
      <c r="AR573">
        <v>3.4442943364446599</v>
      </c>
      <c r="AS573">
        <v>128772.41</v>
      </c>
      <c r="AT573">
        <v>0.67198254285642101</v>
      </c>
      <c r="AU573">
        <v>22420441.050000001</v>
      </c>
    </row>
    <row r="574" spans="1:47" ht="15" x14ac:dyDescent="0.25">
      <c r="A574" t="s">
        <v>2075</v>
      </c>
      <c r="B574" t="s">
        <v>318</v>
      </c>
      <c r="C574" t="s">
        <v>167</v>
      </c>
      <c r="D574" t="s">
        <v>947</v>
      </c>
      <c r="E574">
        <v>70.117000000000004</v>
      </c>
      <c r="F574" t="s">
        <v>1477</v>
      </c>
      <c r="G574" s="129">
        <v>709220</v>
      </c>
      <c r="H574">
        <v>0.232725914663623</v>
      </c>
      <c r="I574">
        <v>364700</v>
      </c>
      <c r="J574">
        <v>1.9524956918532899E-2</v>
      </c>
      <c r="K574">
        <v>0.72451952552565102</v>
      </c>
      <c r="L574" s="130">
        <v>95970.142300000007</v>
      </c>
      <c r="M574" s="129">
        <v>33252</v>
      </c>
      <c r="N574">
        <v>15</v>
      </c>
      <c r="O574">
        <v>30.764049</v>
      </c>
      <c r="P574">
        <v>8</v>
      </c>
      <c r="Q574">
        <v>-39.768169</v>
      </c>
      <c r="R574">
        <v>19805.3</v>
      </c>
      <c r="S574">
        <v>642.493515</v>
      </c>
      <c r="T574">
        <v>867.43959969153002</v>
      </c>
      <c r="U574">
        <v>0.99987189131395404</v>
      </c>
      <c r="V574">
        <v>0.17409167312762699</v>
      </c>
      <c r="W574">
        <v>0</v>
      </c>
      <c r="X574">
        <v>14669.3</v>
      </c>
      <c r="Y574">
        <v>64.239999999999995</v>
      </c>
      <c r="Z574">
        <v>58654.329389788298</v>
      </c>
      <c r="AA574">
        <v>11.295774647887299</v>
      </c>
      <c r="AB574">
        <v>10.001455712951399</v>
      </c>
      <c r="AC574">
        <v>12</v>
      </c>
      <c r="AD574">
        <v>53.541126249999998</v>
      </c>
      <c r="AE574">
        <v>0.29480000000000001</v>
      </c>
      <c r="AF574">
        <v>0.106378627601374</v>
      </c>
      <c r="AG574">
        <v>0.237017367744215</v>
      </c>
      <c r="AH574">
        <v>0.350185444232129</v>
      </c>
      <c r="AI574">
        <v>302.709670151301</v>
      </c>
      <c r="AJ574">
        <v>7.1962716657497303</v>
      </c>
      <c r="AK574">
        <v>0.94434045113091203</v>
      </c>
      <c r="AL574">
        <v>3.91028798543877</v>
      </c>
      <c r="AM574">
        <v>4</v>
      </c>
      <c r="AN574" s="129">
        <v>1.05840325363318</v>
      </c>
      <c r="AO574">
        <v>10</v>
      </c>
      <c r="AP574">
        <v>5.5248618784530398E-2</v>
      </c>
      <c r="AQ574">
        <v>16.899999999999999</v>
      </c>
      <c r="AR574">
        <v>5.6574546450082099</v>
      </c>
      <c r="AS574">
        <v>-146361.85999999999</v>
      </c>
      <c r="AT574">
        <v>0.63220698638318396</v>
      </c>
      <c r="AU574">
        <v>12724767.42</v>
      </c>
    </row>
    <row r="575" spans="1:47" ht="15" x14ac:dyDescent="0.25">
      <c r="A575" t="s">
        <v>2076</v>
      </c>
      <c r="B575" t="s">
        <v>592</v>
      </c>
      <c r="C575" t="s">
        <v>135</v>
      </c>
      <c r="D575" t="s">
        <v>949</v>
      </c>
      <c r="E575">
        <v>93.555999999999997</v>
      </c>
      <c r="F575" t="s">
        <v>1478</v>
      </c>
      <c r="G575" s="129">
        <v>-89974</v>
      </c>
      <c r="H575">
        <v>0.25352774450337501</v>
      </c>
      <c r="I575">
        <v>-89973</v>
      </c>
      <c r="J575">
        <v>0</v>
      </c>
      <c r="K575">
        <v>0.74702979836483796</v>
      </c>
      <c r="L575" s="130">
        <v>231967.99489999999</v>
      </c>
      <c r="M575" s="129">
        <v>38137</v>
      </c>
      <c r="N575">
        <v>93</v>
      </c>
      <c r="O575">
        <v>36.509788999999998</v>
      </c>
      <c r="P575">
        <v>40.557085999999998</v>
      </c>
      <c r="Q575">
        <v>51.702548</v>
      </c>
      <c r="R575">
        <v>13890.8</v>
      </c>
      <c r="S575">
        <v>1716.9505079999999</v>
      </c>
      <c r="T575">
        <v>2079.4632041847099</v>
      </c>
      <c r="U575">
        <v>0.430188970246078</v>
      </c>
      <c r="V575">
        <v>0.15418080589193101</v>
      </c>
      <c r="W575">
        <v>7.1295485472432701E-3</v>
      </c>
      <c r="X575">
        <v>11469.2</v>
      </c>
      <c r="Y575">
        <v>122.91</v>
      </c>
      <c r="Z575">
        <v>62640.8835733464</v>
      </c>
      <c r="AA575">
        <v>15.938356164383601</v>
      </c>
      <c r="AB575">
        <v>13.9691685623627</v>
      </c>
      <c r="AC575">
        <v>9.1999999999999993</v>
      </c>
      <c r="AD575">
        <v>186.62505521739101</v>
      </c>
      <c r="AE575">
        <v>0.1837</v>
      </c>
      <c r="AF575">
        <v>0.108919744491909</v>
      </c>
      <c r="AG575">
        <v>0.17750921794473901</v>
      </c>
      <c r="AH575">
        <v>0.28875557481040598</v>
      </c>
      <c r="AI575">
        <v>187.379309130325</v>
      </c>
      <c r="AJ575">
        <v>8.4777847886833602</v>
      </c>
      <c r="AK575">
        <v>1.8007020990236899</v>
      </c>
      <c r="AL575">
        <v>3.7600216336515202</v>
      </c>
      <c r="AM575">
        <v>0</v>
      </c>
      <c r="AN575" s="129">
        <v>1.2591669807121699</v>
      </c>
      <c r="AO575">
        <v>111</v>
      </c>
      <c r="AP575">
        <v>2.1810250817884399E-2</v>
      </c>
      <c r="AQ575">
        <v>7.92</v>
      </c>
      <c r="AR575">
        <v>5.1168595037235596</v>
      </c>
      <c r="AS575">
        <v>-124747.59</v>
      </c>
      <c r="AT575">
        <v>0.54472223092822603</v>
      </c>
      <c r="AU575">
        <v>23849781.850000001</v>
      </c>
    </row>
    <row r="576" spans="1:47" ht="15" x14ac:dyDescent="0.25">
      <c r="A576" t="s">
        <v>2077</v>
      </c>
      <c r="B576" t="s">
        <v>320</v>
      </c>
      <c r="C576" t="s">
        <v>140</v>
      </c>
      <c r="D576" t="s">
        <v>945</v>
      </c>
      <c r="E576">
        <v>72.563000000000002</v>
      </c>
      <c r="F576" t="s">
        <v>1479</v>
      </c>
      <c r="G576" s="129">
        <v>-10008088</v>
      </c>
      <c r="H576">
        <v>0.27133727013331999</v>
      </c>
      <c r="I576">
        <v>-9964899</v>
      </c>
      <c r="J576">
        <v>2.7071052561135301E-3</v>
      </c>
      <c r="K576">
        <v>0.79070628512485797</v>
      </c>
      <c r="L576" s="130">
        <v>174393.00889999999</v>
      </c>
      <c r="M576" s="129">
        <v>38934.5</v>
      </c>
      <c r="N576">
        <v>136</v>
      </c>
      <c r="O576">
        <v>219.644498</v>
      </c>
      <c r="P576">
        <v>301.27134000000001</v>
      </c>
      <c r="Q576">
        <v>66.457949999999997</v>
      </c>
      <c r="R576">
        <v>16994.599999999999</v>
      </c>
      <c r="S576">
        <v>3141.3590009999998</v>
      </c>
      <c r="T576">
        <v>4628.6378444383899</v>
      </c>
      <c r="U576">
        <v>0.96968366367241599</v>
      </c>
      <c r="V576">
        <v>0.21678820497218301</v>
      </c>
      <c r="W576">
        <v>0.101519119877251</v>
      </c>
      <c r="X576">
        <v>11533.9</v>
      </c>
      <c r="Y576">
        <v>235.47</v>
      </c>
      <c r="Z576">
        <v>75907.782689939297</v>
      </c>
      <c r="AA576">
        <v>14.615969581749001</v>
      </c>
      <c r="AB576">
        <v>13.340803503630999</v>
      </c>
      <c r="AC576">
        <v>24</v>
      </c>
      <c r="AD576">
        <v>130.88995837499999</v>
      </c>
      <c r="AE576">
        <v>0.29480000000000001</v>
      </c>
      <c r="AF576">
        <v>0.108650635083476</v>
      </c>
      <c r="AG576">
        <v>0.18190727591293901</v>
      </c>
      <c r="AH576">
        <v>0.29334811123153498</v>
      </c>
      <c r="AI576">
        <v>216.53781047739599</v>
      </c>
      <c r="AJ576">
        <v>5.4286799182032999</v>
      </c>
      <c r="AK576">
        <v>0.93571958019649404</v>
      </c>
      <c r="AL576">
        <v>2.9623305004388301</v>
      </c>
      <c r="AM576">
        <v>2.5</v>
      </c>
      <c r="AN576" s="129">
        <v>0.83134031934587704</v>
      </c>
      <c r="AO576">
        <v>10</v>
      </c>
      <c r="AP576">
        <v>9.8618389709385398E-2</v>
      </c>
      <c r="AQ576">
        <v>189.8</v>
      </c>
      <c r="AR576">
        <v>3.6696068790851601</v>
      </c>
      <c r="AS576">
        <v>-136967.89000000001</v>
      </c>
      <c r="AT576">
        <v>0.56260505210701495</v>
      </c>
      <c r="AU576">
        <v>53386276.259999998</v>
      </c>
    </row>
    <row r="577" spans="1:47" ht="15" x14ac:dyDescent="0.25">
      <c r="A577" t="s">
        <v>2078</v>
      </c>
      <c r="B577" t="s">
        <v>443</v>
      </c>
      <c r="C577" t="s">
        <v>374</v>
      </c>
      <c r="D577" t="s">
        <v>949</v>
      </c>
      <c r="E577">
        <v>85.072000000000003</v>
      </c>
      <c r="F577" t="s">
        <v>1480</v>
      </c>
      <c r="G577" s="129">
        <v>3787896</v>
      </c>
      <c r="H577">
        <v>0.27311793176437099</v>
      </c>
      <c r="I577">
        <v>4459733</v>
      </c>
      <c r="J577">
        <v>0</v>
      </c>
      <c r="K577">
        <v>0.71490681560821001</v>
      </c>
      <c r="L577" s="130">
        <v>256563.3199</v>
      </c>
      <c r="M577" s="129">
        <v>44640.5</v>
      </c>
      <c r="N577">
        <v>486</v>
      </c>
      <c r="O577">
        <v>353.89443899999998</v>
      </c>
      <c r="P577">
        <v>1319.9135679999999</v>
      </c>
      <c r="Q577">
        <v>-331.64373999999998</v>
      </c>
      <c r="R577">
        <v>14587.5</v>
      </c>
      <c r="S577">
        <v>7560.4878779999999</v>
      </c>
      <c r="T577">
        <v>9792.7132084843797</v>
      </c>
      <c r="U577">
        <v>0.468412234123815</v>
      </c>
      <c r="V577">
        <v>0.17176600914589801</v>
      </c>
      <c r="W577">
        <v>3.5228941213573901E-2</v>
      </c>
      <c r="X577">
        <v>11262.3</v>
      </c>
      <c r="Y577">
        <v>476.29</v>
      </c>
      <c r="Z577">
        <v>70094.189002498504</v>
      </c>
      <c r="AA577">
        <v>12.2147117296223</v>
      </c>
      <c r="AB577">
        <v>15.873706939049701</v>
      </c>
      <c r="AC577">
        <v>52.77</v>
      </c>
      <c r="AD577">
        <v>143.27246310403601</v>
      </c>
      <c r="AE577">
        <v>0.245</v>
      </c>
      <c r="AF577">
        <v>0.117175567680237</v>
      </c>
      <c r="AG577">
        <v>0.186433380173677</v>
      </c>
      <c r="AH577">
        <v>0.305243196149107</v>
      </c>
      <c r="AI577">
        <v>145.95552797737099</v>
      </c>
      <c r="AJ577">
        <v>6.3331490219711002</v>
      </c>
      <c r="AK577">
        <v>1.4780890987272299</v>
      </c>
      <c r="AL577">
        <v>3.8106037363105401</v>
      </c>
      <c r="AM577">
        <v>4.2</v>
      </c>
      <c r="AN577" s="129">
        <v>0.85325485947975899</v>
      </c>
      <c r="AO577">
        <v>47</v>
      </c>
      <c r="AP577">
        <v>0.10868047474982501</v>
      </c>
      <c r="AQ577">
        <v>84.68</v>
      </c>
      <c r="AR577">
        <v>4.4813894653403601</v>
      </c>
      <c r="AS577">
        <v>-296796.2</v>
      </c>
      <c r="AT577">
        <v>0.43291297944639501</v>
      </c>
      <c r="AU577">
        <v>110288759.27</v>
      </c>
    </row>
    <row r="578" spans="1:47" ht="15" x14ac:dyDescent="0.25">
      <c r="A578" t="s">
        <v>2079</v>
      </c>
      <c r="B578" t="s">
        <v>505</v>
      </c>
      <c r="C578" t="s">
        <v>501</v>
      </c>
      <c r="D578" t="s">
        <v>948</v>
      </c>
      <c r="E578">
        <v>108.211</v>
      </c>
      <c r="F578" t="s">
        <v>1481</v>
      </c>
      <c r="G578" s="129">
        <v>-14569258</v>
      </c>
      <c r="H578">
        <v>0.27773068753874702</v>
      </c>
      <c r="I578">
        <v>-14571422</v>
      </c>
      <c r="J578">
        <v>0</v>
      </c>
      <c r="K578">
        <v>0.67054313065626003</v>
      </c>
      <c r="L578" s="130">
        <v>574576.53170000005</v>
      </c>
      <c r="M578" s="129">
        <v>54094</v>
      </c>
      <c r="N578">
        <v>157</v>
      </c>
      <c r="O578">
        <v>26.308463</v>
      </c>
      <c r="P578">
        <v>388.81123700000001</v>
      </c>
      <c r="Q578">
        <v>-36.541829999999997</v>
      </c>
      <c r="R578">
        <v>17750.599999999999</v>
      </c>
      <c r="S578">
        <v>1914.6144629999999</v>
      </c>
      <c r="T578">
        <v>2197.1303960813102</v>
      </c>
      <c r="U578">
        <v>0.181583561974795</v>
      </c>
      <c r="V578">
        <v>0.116153101993986</v>
      </c>
      <c r="W578">
        <v>1.4428372674420801E-2</v>
      </c>
      <c r="X578">
        <v>15468.2</v>
      </c>
      <c r="Y578">
        <v>120.68</v>
      </c>
      <c r="Z578">
        <v>91782.355734173005</v>
      </c>
      <c r="AA578">
        <v>21.0289855072464</v>
      </c>
      <c r="AB578">
        <v>15.8652176251243</v>
      </c>
      <c r="AC578">
        <v>17</v>
      </c>
      <c r="AD578">
        <v>112.62438017647101</v>
      </c>
      <c r="AE578">
        <v>0.45550000000000002</v>
      </c>
      <c r="AF578">
        <v>0.113457223399688</v>
      </c>
      <c r="AG578">
        <v>0.14948444247224901</v>
      </c>
      <c r="AH578">
        <v>0.26627238594805902</v>
      </c>
      <c r="AI578">
        <v>210.505043071953</v>
      </c>
      <c r="AJ578">
        <v>8.1233236981311805</v>
      </c>
      <c r="AK578">
        <v>1.3475812830615601</v>
      </c>
      <c r="AL578">
        <v>4.6720624956579604</v>
      </c>
      <c r="AM578">
        <v>1</v>
      </c>
      <c r="AN578" s="129">
        <v>0.94021425376143997</v>
      </c>
      <c r="AO578">
        <v>47</v>
      </c>
      <c r="AP578">
        <v>0.166389351081531</v>
      </c>
      <c r="AQ578">
        <v>22.68</v>
      </c>
      <c r="AR578">
        <v>6.84884617108436</v>
      </c>
      <c r="AS578">
        <v>-91997.01</v>
      </c>
      <c r="AT578">
        <v>0.258096637785377</v>
      </c>
      <c r="AU578">
        <v>33985560.280000001</v>
      </c>
    </row>
    <row r="579" spans="1:47" ht="15" x14ac:dyDescent="0.25">
      <c r="A579" t="s">
        <v>2080</v>
      </c>
      <c r="B579" t="s">
        <v>537</v>
      </c>
      <c r="C579" t="s">
        <v>536</v>
      </c>
      <c r="D579" t="s">
        <v>946</v>
      </c>
      <c r="E579">
        <v>88.116</v>
      </c>
      <c r="F579" t="s">
        <v>1482</v>
      </c>
      <c r="G579" s="129">
        <v>-336894</v>
      </c>
      <c r="H579">
        <v>0.38757182919883998</v>
      </c>
      <c r="I579">
        <v>112938</v>
      </c>
      <c r="J579">
        <v>0</v>
      </c>
      <c r="K579">
        <v>0.81820169795585396</v>
      </c>
      <c r="L579" s="130">
        <v>324956.84970000002</v>
      </c>
      <c r="M579" s="129">
        <v>37705</v>
      </c>
      <c r="N579">
        <v>300</v>
      </c>
      <c r="O579">
        <v>62.341709999999999</v>
      </c>
      <c r="P579">
        <v>47.49</v>
      </c>
      <c r="Q579">
        <v>-62.268351000000003</v>
      </c>
      <c r="R579">
        <v>17217.400000000001</v>
      </c>
      <c r="S579">
        <v>1634.6210289999999</v>
      </c>
      <c r="T579">
        <v>1996.07536556679</v>
      </c>
      <c r="U579">
        <v>0.40538110867531202</v>
      </c>
      <c r="V579">
        <v>0.18316397482244801</v>
      </c>
      <c r="W579">
        <v>9.2693497337846906E-3</v>
      </c>
      <c r="X579">
        <v>14099.6</v>
      </c>
      <c r="Y579">
        <v>138</v>
      </c>
      <c r="Z579">
        <v>67412.855072463804</v>
      </c>
      <c r="AA579">
        <v>16.202898550724601</v>
      </c>
      <c r="AB579">
        <v>11.8450799202899</v>
      </c>
      <c r="AC579">
        <v>16</v>
      </c>
      <c r="AD579">
        <v>102.16381431249999</v>
      </c>
      <c r="AE579">
        <v>0.26800000000000002</v>
      </c>
      <c r="AF579">
        <v>0.105604211239193</v>
      </c>
      <c r="AG579">
        <v>0.197941921945649</v>
      </c>
      <c r="AH579">
        <v>0.305246035682463</v>
      </c>
      <c r="AI579">
        <v>323.06999031027402</v>
      </c>
      <c r="AJ579">
        <v>5.5939702175925996</v>
      </c>
      <c r="AK579">
        <v>0.89964042590660398</v>
      </c>
      <c r="AL579">
        <v>2.82706506569816</v>
      </c>
      <c r="AM579">
        <v>5.4</v>
      </c>
      <c r="AN579" s="129">
        <v>1.45098780632821</v>
      </c>
      <c r="AO579">
        <v>243</v>
      </c>
      <c r="AP579">
        <v>5.5617352614015601E-3</v>
      </c>
      <c r="AQ579">
        <v>3.59</v>
      </c>
      <c r="AR579">
        <v>5.1360228283351903</v>
      </c>
      <c r="AS579">
        <v>-57374.35</v>
      </c>
      <c r="AT579">
        <v>0.54437354509553704</v>
      </c>
      <c r="AU579">
        <v>28143873.23</v>
      </c>
    </row>
    <row r="580" spans="1:47" ht="15" x14ac:dyDescent="0.25">
      <c r="A580" t="s">
        <v>2081</v>
      </c>
      <c r="B580" t="s">
        <v>431</v>
      </c>
      <c r="C580" t="s">
        <v>307</v>
      </c>
      <c r="D580" t="s">
        <v>949</v>
      </c>
      <c r="E580">
        <v>99.126000000000005</v>
      </c>
      <c r="F580" t="s">
        <v>1483</v>
      </c>
      <c r="G580" s="129">
        <v>-2217086</v>
      </c>
      <c r="H580">
        <v>0.437623297717602</v>
      </c>
      <c r="I580">
        <v>-2080131</v>
      </c>
      <c r="J580">
        <v>0</v>
      </c>
      <c r="K580">
        <v>0.65567721191205397</v>
      </c>
      <c r="L580" s="130">
        <v>205155.89120000001</v>
      </c>
      <c r="M580" s="129">
        <v>46099</v>
      </c>
      <c r="N580">
        <v>82</v>
      </c>
      <c r="O580">
        <v>14.668735</v>
      </c>
      <c r="P580">
        <v>27.79</v>
      </c>
      <c r="Q580">
        <v>226.23713100000001</v>
      </c>
      <c r="R580">
        <v>15351.6</v>
      </c>
      <c r="S580">
        <v>1114.1803420000001</v>
      </c>
      <c r="T580">
        <v>1254.91079123799</v>
      </c>
      <c r="U580">
        <v>0.26970289429141597</v>
      </c>
      <c r="V580">
        <v>9.7899897250206494E-2</v>
      </c>
      <c r="W580">
        <v>8.9752077137257504E-4</v>
      </c>
      <c r="X580">
        <v>13630</v>
      </c>
      <c r="Y580">
        <v>78.98</v>
      </c>
      <c r="Z580">
        <v>68591.687769055497</v>
      </c>
      <c r="AA580">
        <v>16.211111111111101</v>
      </c>
      <c r="AB580">
        <v>14.1071200557103</v>
      </c>
      <c r="AC580">
        <v>13</v>
      </c>
      <c r="AD580">
        <v>85.706180153846205</v>
      </c>
      <c r="AE580">
        <v>0.1991</v>
      </c>
      <c r="AF580">
        <v>0.109911262848375</v>
      </c>
      <c r="AG580">
        <v>0.18162444222049401</v>
      </c>
      <c r="AH580">
        <v>0.31817793073178902</v>
      </c>
      <c r="AI580">
        <v>158.06597312951001</v>
      </c>
      <c r="AJ580">
        <v>9.5316699410608994</v>
      </c>
      <c r="AK580">
        <v>0.56740696367125798</v>
      </c>
      <c r="AL580">
        <v>0</v>
      </c>
      <c r="AM580">
        <v>1.5</v>
      </c>
      <c r="AN580" s="129">
        <v>0.98065049516510605</v>
      </c>
      <c r="AO580">
        <v>90</v>
      </c>
      <c r="AP580">
        <v>4.13533834586466E-2</v>
      </c>
      <c r="AQ580">
        <v>5.86</v>
      </c>
      <c r="AR580">
        <v>4.6055370090912398</v>
      </c>
      <c r="AS580">
        <v>74362.3</v>
      </c>
      <c r="AT580">
        <v>0.44163008178038299</v>
      </c>
      <c r="AU580">
        <v>17104466.690000001</v>
      </c>
    </row>
    <row r="581" spans="1:47" ht="15" x14ac:dyDescent="0.25">
      <c r="A581" t="s">
        <v>2082</v>
      </c>
      <c r="B581" t="s">
        <v>633</v>
      </c>
      <c r="C581" t="s">
        <v>334</v>
      </c>
      <c r="D581" t="s">
        <v>945</v>
      </c>
      <c r="E581">
        <v>86.111000000000004</v>
      </c>
      <c r="F581" t="s">
        <v>1458</v>
      </c>
      <c r="G581" s="129">
        <v>1502340</v>
      </c>
      <c r="H581">
        <v>0.36161716042180397</v>
      </c>
      <c r="I581">
        <v>175685</v>
      </c>
      <c r="J581">
        <v>5.8687818963530898E-3</v>
      </c>
      <c r="K581">
        <v>0.583246527862889</v>
      </c>
      <c r="L581" s="130">
        <v>259584.80910000001</v>
      </c>
      <c r="M581" s="129">
        <v>40438.5</v>
      </c>
      <c r="N581">
        <v>97</v>
      </c>
      <c r="O581">
        <v>64.479397000000006</v>
      </c>
      <c r="P581">
        <v>49.265611999999997</v>
      </c>
      <c r="Q581">
        <v>63.564976999999999</v>
      </c>
      <c r="R581">
        <v>11115.7</v>
      </c>
      <c r="S581">
        <v>1619.609001</v>
      </c>
      <c r="T581">
        <v>1966.6063267889699</v>
      </c>
      <c r="U581">
        <v>0.51848666096663698</v>
      </c>
      <c r="V581">
        <v>0.117626248608382</v>
      </c>
      <c r="W581">
        <v>8.10254264572342E-3</v>
      </c>
      <c r="X581">
        <v>9154.4</v>
      </c>
      <c r="Y581">
        <v>85.8</v>
      </c>
      <c r="Z581">
        <v>58885.0932400932</v>
      </c>
      <c r="AA581">
        <v>15.771739130434799</v>
      </c>
      <c r="AB581">
        <v>18.8765617832168</v>
      </c>
      <c r="AC581">
        <v>10.01</v>
      </c>
      <c r="AD581">
        <v>161.79910099900101</v>
      </c>
      <c r="AE581">
        <v>0.4249</v>
      </c>
      <c r="AF581">
        <v>0.103694056284066</v>
      </c>
      <c r="AG581">
        <v>0.24162668606318699</v>
      </c>
      <c r="AH581">
        <v>0.34775492215236797</v>
      </c>
      <c r="AI581">
        <v>159.87747650212</v>
      </c>
      <c r="AJ581">
        <v>11.702707703358699</v>
      </c>
      <c r="AK581">
        <v>2.2531334793136599</v>
      </c>
      <c r="AL581">
        <v>3.7870592301661801</v>
      </c>
      <c r="AM581">
        <v>0</v>
      </c>
      <c r="AN581" s="129">
        <v>1.1473317263409499</v>
      </c>
      <c r="AO581">
        <v>81</v>
      </c>
      <c r="AP581">
        <v>2.0742358078602599E-2</v>
      </c>
      <c r="AQ581">
        <v>11.19</v>
      </c>
      <c r="AR581">
        <v>3.77242076128287</v>
      </c>
      <c r="AS581">
        <v>52836.4</v>
      </c>
      <c r="AT581">
        <v>0.50173289393265796</v>
      </c>
      <c r="AU581">
        <v>18003031.91</v>
      </c>
    </row>
    <row r="582" spans="1:47" ht="15" x14ac:dyDescent="0.25">
      <c r="A582" t="s">
        <v>2083</v>
      </c>
      <c r="B582" t="s">
        <v>419</v>
      </c>
      <c r="C582" t="s">
        <v>359</v>
      </c>
      <c r="D582" t="s">
        <v>946</v>
      </c>
      <c r="E582">
        <v>84.441999999999993</v>
      </c>
      <c r="F582" t="s">
        <v>1182</v>
      </c>
      <c r="G582" s="129">
        <v>-253795</v>
      </c>
      <c r="H582">
        <v>0.53225599496175802</v>
      </c>
      <c r="I582">
        <v>-60221</v>
      </c>
      <c r="J582">
        <v>0</v>
      </c>
      <c r="K582">
        <v>0.73098719661032596</v>
      </c>
      <c r="L582" s="130">
        <v>114000.28479999999</v>
      </c>
      <c r="M582" s="129">
        <v>40424</v>
      </c>
      <c r="N582">
        <v>134</v>
      </c>
      <c r="O582">
        <v>71.192978999999994</v>
      </c>
      <c r="P582">
        <v>48.002856999999999</v>
      </c>
      <c r="Q582">
        <v>-39.165937</v>
      </c>
      <c r="R582">
        <v>14261.6</v>
      </c>
      <c r="S582">
        <v>2551.3714199999999</v>
      </c>
      <c r="T582">
        <v>3189.7797208296702</v>
      </c>
      <c r="U582">
        <v>0.63462597695791401</v>
      </c>
      <c r="V582">
        <v>0.17158067836316801</v>
      </c>
      <c r="W582">
        <v>6.7192137787606E-4</v>
      </c>
      <c r="X582">
        <v>11407.3</v>
      </c>
      <c r="Y582">
        <v>176.43</v>
      </c>
      <c r="Z582">
        <v>72520.766819701894</v>
      </c>
      <c r="AA582">
        <v>14.691891891891901</v>
      </c>
      <c r="AB582">
        <v>14.461097432409501</v>
      </c>
      <c r="AC582">
        <v>25</v>
      </c>
      <c r="AD582">
        <v>102.0548568</v>
      </c>
      <c r="AE582">
        <v>0.36749999999999999</v>
      </c>
      <c r="AF582">
        <v>0.12604889505181599</v>
      </c>
      <c r="AG582">
        <v>0.17151751160093701</v>
      </c>
      <c r="AH582">
        <v>0.309156987299053</v>
      </c>
      <c r="AI582">
        <v>187.63712576195601</v>
      </c>
      <c r="AJ582">
        <v>8.3428482115254496</v>
      </c>
      <c r="AK582">
        <v>1.7002092820200001</v>
      </c>
      <c r="AL582">
        <v>4.8722743413851601</v>
      </c>
      <c r="AM582">
        <v>0</v>
      </c>
      <c r="AN582" s="129">
        <v>1.1711665609981201</v>
      </c>
      <c r="AO582">
        <v>139</v>
      </c>
      <c r="AP582">
        <v>2.9476787030213699E-3</v>
      </c>
      <c r="AQ582">
        <v>9.49</v>
      </c>
      <c r="AR582">
        <v>4.2372400270559796</v>
      </c>
      <c r="AS582">
        <v>-188297.39</v>
      </c>
      <c r="AT582">
        <v>0.48584546040819998</v>
      </c>
      <c r="AU582">
        <v>36386758.25</v>
      </c>
    </row>
    <row r="583" spans="1:47" ht="15" x14ac:dyDescent="0.25">
      <c r="A583" t="s">
        <v>2084</v>
      </c>
      <c r="B583" t="s">
        <v>650</v>
      </c>
      <c r="C583" t="s">
        <v>647</v>
      </c>
      <c r="D583" t="s">
        <v>946</v>
      </c>
      <c r="E583">
        <v>72.004000000000005</v>
      </c>
      <c r="F583" t="s">
        <v>1306</v>
      </c>
      <c r="G583" s="129">
        <v>-1476567</v>
      </c>
      <c r="H583">
        <v>0.453312860779574</v>
      </c>
      <c r="I583">
        <v>-1562653</v>
      </c>
      <c r="J583">
        <v>2.8353165271748399E-3</v>
      </c>
      <c r="K583">
        <v>0.81871613448354097</v>
      </c>
      <c r="L583" s="130">
        <v>123000.3386</v>
      </c>
      <c r="M583" s="129">
        <v>31637</v>
      </c>
      <c r="N583">
        <v>26</v>
      </c>
      <c r="O583">
        <v>27.656507000000001</v>
      </c>
      <c r="P583">
        <v>6</v>
      </c>
      <c r="Q583">
        <v>30.181045000000001</v>
      </c>
      <c r="R583">
        <v>22080.9</v>
      </c>
      <c r="S583">
        <v>684.53699900000004</v>
      </c>
      <c r="T583">
        <v>926.518999561702</v>
      </c>
      <c r="U583">
        <v>0.99960702489362396</v>
      </c>
      <c r="V583">
        <v>0.16554481520435699</v>
      </c>
      <c r="W583">
        <v>0</v>
      </c>
      <c r="X583">
        <v>16314</v>
      </c>
      <c r="Y583">
        <v>44</v>
      </c>
      <c r="Z583">
        <v>65343.5454545455</v>
      </c>
      <c r="AA583">
        <v>10.340909090909101</v>
      </c>
      <c r="AB583">
        <v>15.557659068181801</v>
      </c>
      <c r="AC583">
        <v>7</v>
      </c>
      <c r="AD583">
        <v>97.790999857142907</v>
      </c>
      <c r="AE583">
        <v>0.49</v>
      </c>
      <c r="AF583">
        <v>9.2018188064867695E-2</v>
      </c>
      <c r="AG583">
        <v>0.22364552883483099</v>
      </c>
      <c r="AH583">
        <v>0.31942047897957199</v>
      </c>
      <c r="AI583">
        <v>250.036156190295</v>
      </c>
      <c r="AJ583">
        <v>10.794849175328199</v>
      </c>
      <c r="AK583">
        <v>1.7150672766258299</v>
      </c>
      <c r="AL583">
        <v>3.6059818648157602</v>
      </c>
      <c r="AM583">
        <v>0</v>
      </c>
      <c r="AN583" s="129">
        <v>1.1451998358839499</v>
      </c>
      <c r="AO583">
        <v>118</v>
      </c>
      <c r="AP583">
        <v>0</v>
      </c>
      <c r="AQ583">
        <v>3.47</v>
      </c>
      <c r="AR583">
        <v>5.4389304223011301</v>
      </c>
      <c r="AS583">
        <v>-164317.71</v>
      </c>
      <c r="AT583">
        <v>0.61304210088430899</v>
      </c>
      <c r="AU583">
        <v>15115189.42</v>
      </c>
    </row>
    <row r="584" spans="1:47" ht="15" x14ac:dyDescent="0.25">
      <c r="A584" t="s">
        <v>2085</v>
      </c>
      <c r="B584" t="s">
        <v>541</v>
      </c>
      <c r="C584" t="s">
        <v>116</v>
      </c>
      <c r="D584" t="s">
        <v>945</v>
      </c>
      <c r="E584">
        <v>82.745999999999995</v>
      </c>
      <c r="F584" t="s">
        <v>1308</v>
      </c>
      <c r="G584" s="129">
        <v>-52802</v>
      </c>
      <c r="H584">
        <v>0.27664202400614002</v>
      </c>
      <c r="I584">
        <v>-52803</v>
      </c>
      <c r="J584">
        <v>4.6693659387747498E-3</v>
      </c>
      <c r="K584">
        <v>0.70978031994386503</v>
      </c>
      <c r="L584" s="130">
        <v>177248.4773</v>
      </c>
      <c r="M584" s="129">
        <v>40927</v>
      </c>
      <c r="N584">
        <v>44</v>
      </c>
      <c r="O584">
        <v>42.316744</v>
      </c>
      <c r="P584">
        <v>71.978403</v>
      </c>
      <c r="Q584">
        <v>-18.749673999999999</v>
      </c>
      <c r="R584">
        <v>16443.400000000001</v>
      </c>
      <c r="S584">
        <v>910.68857600000001</v>
      </c>
      <c r="T584">
        <v>1094.1900206013299</v>
      </c>
      <c r="U584">
        <v>0.55703627273787204</v>
      </c>
      <c r="V584">
        <v>0.157182965475126</v>
      </c>
      <c r="W584">
        <v>3.29421064352958E-3</v>
      </c>
      <c r="X584">
        <v>13685.8</v>
      </c>
      <c r="Y584">
        <v>58.32</v>
      </c>
      <c r="Z584">
        <v>69087.444787379995</v>
      </c>
      <c r="AA584">
        <v>18.0615384615385</v>
      </c>
      <c r="AB584">
        <v>15.615373388203</v>
      </c>
      <c r="AC584">
        <v>12</v>
      </c>
      <c r="AD584">
        <v>75.890714666666696</v>
      </c>
      <c r="AE584">
        <v>0.21049999999999999</v>
      </c>
      <c r="AF584">
        <v>0.110223129756453</v>
      </c>
      <c r="AG584">
        <v>0.21615838246265101</v>
      </c>
      <c r="AH584">
        <v>0.32813990813714</v>
      </c>
      <c r="AI584">
        <v>262.77259461306801</v>
      </c>
      <c r="AJ584">
        <v>7.6439845552101104</v>
      </c>
      <c r="AK584">
        <v>1.1564333650920999</v>
      </c>
      <c r="AL584">
        <v>2.8788031959348799</v>
      </c>
      <c r="AM584">
        <v>0</v>
      </c>
      <c r="AN584" s="129">
        <v>1.4956890336591999</v>
      </c>
      <c r="AO584">
        <v>91</v>
      </c>
      <c r="AP584">
        <v>2.5362318840579701E-2</v>
      </c>
      <c r="AQ584">
        <v>5.91</v>
      </c>
      <c r="AR584">
        <v>4.4169651936162699</v>
      </c>
      <c r="AS584">
        <v>-113133.43</v>
      </c>
      <c r="AT584">
        <v>0.48339490998756302</v>
      </c>
      <c r="AU584">
        <v>14974838.57</v>
      </c>
    </row>
    <row r="585" spans="1:47" ht="15" x14ac:dyDescent="0.25">
      <c r="A585" t="s">
        <v>2086</v>
      </c>
      <c r="B585" t="s">
        <v>593</v>
      </c>
      <c r="C585" t="s">
        <v>135</v>
      </c>
      <c r="D585" t="s">
        <v>946</v>
      </c>
      <c r="E585">
        <v>96.207999999999998</v>
      </c>
      <c r="F585" t="s">
        <v>1484</v>
      </c>
      <c r="G585" s="129">
        <v>263138</v>
      </c>
      <c r="H585">
        <v>0.43594000454688703</v>
      </c>
      <c r="I585">
        <v>262620</v>
      </c>
      <c r="J585">
        <v>0</v>
      </c>
      <c r="K585">
        <v>0.79593664210419901</v>
      </c>
      <c r="L585" s="130">
        <v>352706.67300000001</v>
      </c>
      <c r="M585" s="129">
        <v>43798</v>
      </c>
      <c r="N585">
        <v>25</v>
      </c>
      <c r="O585">
        <v>19.270007</v>
      </c>
      <c r="P585">
        <v>8</v>
      </c>
      <c r="Q585">
        <v>134.154043</v>
      </c>
      <c r="R585">
        <v>16701.3</v>
      </c>
      <c r="S585">
        <v>536.883737</v>
      </c>
      <c r="T585">
        <v>602.55444203425304</v>
      </c>
      <c r="U585">
        <v>0.32665212580279701</v>
      </c>
      <c r="V585">
        <v>0.129937282864651</v>
      </c>
      <c r="W585">
        <v>0</v>
      </c>
      <c r="X585">
        <v>14881.1</v>
      </c>
      <c r="Y585">
        <v>51.2</v>
      </c>
      <c r="Z585">
        <v>62710.347851562503</v>
      </c>
      <c r="AA585">
        <v>16.2222222222222</v>
      </c>
      <c r="AB585">
        <v>10.4860104882813</v>
      </c>
      <c r="AC585">
        <v>6.2</v>
      </c>
      <c r="AD585">
        <v>86.594151129032298</v>
      </c>
      <c r="AE585">
        <v>0.22589999999999999</v>
      </c>
      <c r="AF585">
        <v>0.11223340792259601</v>
      </c>
      <c r="AG585">
        <v>0.15955362551244001</v>
      </c>
      <c r="AH585">
        <v>0.27404212341723999</v>
      </c>
      <c r="AI585">
        <v>222.62548064479699</v>
      </c>
      <c r="AJ585">
        <v>6.9412640975870996</v>
      </c>
      <c r="AK585">
        <v>2.23240186071417</v>
      </c>
      <c r="AL585">
        <v>3.5664416351527701</v>
      </c>
      <c r="AM585">
        <v>3</v>
      </c>
      <c r="AN585" s="129">
        <v>1.1627229019410801</v>
      </c>
      <c r="AO585">
        <v>49</v>
      </c>
      <c r="AP585">
        <v>1.9672131147540999E-2</v>
      </c>
      <c r="AQ585">
        <v>6.02</v>
      </c>
      <c r="AR585">
        <v>6.9690941429663997</v>
      </c>
      <c r="AS585">
        <v>-125790.09</v>
      </c>
      <c r="AT585">
        <v>0.35819880144946697</v>
      </c>
      <c r="AU585">
        <v>8966660.1999999993</v>
      </c>
    </row>
    <row r="586" spans="1:47" ht="15" x14ac:dyDescent="0.25">
      <c r="A586" t="s">
        <v>2087</v>
      </c>
      <c r="B586" t="s">
        <v>319</v>
      </c>
      <c r="C586" t="s">
        <v>121</v>
      </c>
      <c r="D586" t="s">
        <v>949</v>
      </c>
      <c r="E586">
        <v>89.108999999999995</v>
      </c>
      <c r="F586" t="s">
        <v>1485</v>
      </c>
      <c r="G586" s="129">
        <v>-42493082</v>
      </c>
      <c r="H586">
        <v>0.48320533377820701</v>
      </c>
      <c r="I586">
        <v>-40917061</v>
      </c>
      <c r="J586">
        <v>0</v>
      </c>
      <c r="K586">
        <v>0.84524918453307396</v>
      </c>
      <c r="L586" s="130">
        <v>283795.48090000002</v>
      </c>
      <c r="M586" s="129">
        <v>51479</v>
      </c>
      <c r="N586">
        <v>500</v>
      </c>
      <c r="O586">
        <v>841.140173</v>
      </c>
      <c r="P586">
        <v>1283.935604</v>
      </c>
      <c r="Q586">
        <v>-170.659852</v>
      </c>
      <c r="R586">
        <v>16816</v>
      </c>
      <c r="S586">
        <v>14254.513763999999</v>
      </c>
      <c r="T586">
        <v>18608.191339810401</v>
      </c>
      <c r="U586">
        <v>0.42303700861612897</v>
      </c>
      <c r="V586">
        <v>0.17223092626283101</v>
      </c>
      <c r="W586">
        <v>0.112318837843735</v>
      </c>
      <c r="X586">
        <v>12881.6</v>
      </c>
      <c r="Y586">
        <v>924.8</v>
      </c>
      <c r="Z586">
        <v>86485.760077854706</v>
      </c>
      <c r="AA586">
        <v>13.356275303643701</v>
      </c>
      <c r="AB586">
        <v>15.4136178243945</v>
      </c>
      <c r="AC586">
        <v>101.5</v>
      </c>
      <c r="AD586">
        <v>140.43855925123199</v>
      </c>
      <c r="AE586">
        <v>0.32540000000000002</v>
      </c>
      <c r="AF586">
        <v>0.123768893408518</v>
      </c>
      <c r="AG586">
        <v>0.137118678450452</v>
      </c>
      <c r="AH586">
        <v>0.26257504675943799</v>
      </c>
      <c r="AI586">
        <v>162.48018265268999</v>
      </c>
      <c r="AJ586">
        <v>6.9788630770320097</v>
      </c>
      <c r="AK586">
        <v>1.49540201185108</v>
      </c>
      <c r="AL586">
        <v>4.2636749916669396</v>
      </c>
      <c r="AM586">
        <v>3.95</v>
      </c>
      <c r="AN586" s="129">
        <v>0.95384893060947396</v>
      </c>
      <c r="AO586">
        <v>52</v>
      </c>
      <c r="AP586">
        <v>8.2822503746083603E-2</v>
      </c>
      <c r="AQ586">
        <v>126.79</v>
      </c>
      <c r="AR586">
        <v>4.1487947297964096</v>
      </c>
      <c r="AS586">
        <v>237768.77</v>
      </c>
      <c r="AT586">
        <v>0.47393058169837399</v>
      </c>
      <c r="AU586">
        <v>239703213.02000001</v>
      </c>
    </row>
    <row r="587" spans="1:47" ht="15" x14ac:dyDescent="0.25">
      <c r="A587" t="s">
        <v>2088</v>
      </c>
      <c r="B587" t="s">
        <v>645</v>
      </c>
      <c r="C587" t="s">
        <v>146</v>
      </c>
      <c r="D587" t="s">
        <v>946</v>
      </c>
      <c r="E587">
        <v>82.552999999999997</v>
      </c>
      <c r="F587" t="s">
        <v>1486</v>
      </c>
      <c r="G587" s="129">
        <v>-7297914</v>
      </c>
      <c r="H587">
        <v>0.40959968712690797</v>
      </c>
      <c r="I587">
        <v>-7297914</v>
      </c>
      <c r="J587">
        <v>0</v>
      </c>
      <c r="K587">
        <v>0.73849207141620599</v>
      </c>
      <c r="L587" s="130">
        <v>370327.99969999999</v>
      </c>
      <c r="M587" s="129">
        <v>48506</v>
      </c>
      <c r="N587">
        <v>100</v>
      </c>
      <c r="O587">
        <v>40.986185999999996</v>
      </c>
      <c r="P587">
        <v>46.582742000000003</v>
      </c>
      <c r="Q587">
        <v>72.748934000000006</v>
      </c>
      <c r="R587">
        <v>17951.5</v>
      </c>
      <c r="S587">
        <v>1267.799786</v>
      </c>
      <c r="T587">
        <v>1632.68044256696</v>
      </c>
      <c r="U587">
        <v>0.483681267950616</v>
      </c>
      <c r="V587">
        <v>0.19312957590292601</v>
      </c>
      <c r="W587">
        <v>7.8876807761190098E-4</v>
      </c>
      <c r="X587">
        <v>13939.6</v>
      </c>
      <c r="Y587">
        <v>38</v>
      </c>
      <c r="Z587">
        <v>71302.289473684199</v>
      </c>
      <c r="AA587">
        <v>10.973684210526301</v>
      </c>
      <c r="AB587">
        <v>33.3631522631579</v>
      </c>
      <c r="AC587">
        <v>11</v>
      </c>
      <c r="AD587">
        <v>115.254526</v>
      </c>
      <c r="AE587">
        <v>0.3483</v>
      </c>
      <c r="AF587">
        <v>0.117084381288301</v>
      </c>
      <c r="AG587">
        <v>0.166621713742447</v>
      </c>
      <c r="AH587">
        <v>0.28940232091679802</v>
      </c>
      <c r="AI587">
        <v>177.027952266905</v>
      </c>
      <c r="AJ587">
        <v>10.570866349427</v>
      </c>
      <c r="AK587">
        <v>2.3958366304870902</v>
      </c>
      <c r="AL587">
        <v>4.3223341620773796</v>
      </c>
      <c r="AM587">
        <v>3.75</v>
      </c>
      <c r="AN587" s="129">
        <v>1.9792625958496499</v>
      </c>
      <c r="AO587">
        <v>200</v>
      </c>
      <c r="AP587">
        <v>0</v>
      </c>
      <c r="AQ587">
        <v>4.4800000000000004</v>
      </c>
      <c r="AR587">
        <v>4.25244674293966</v>
      </c>
      <c r="AS587">
        <v>-59845.3500000001</v>
      </c>
      <c r="AT587">
        <v>0.47390938920873299</v>
      </c>
      <c r="AU587">
        <v>22758954.91</v>
      </c>
    </row>
    <row r="588" spans="1:47" ht="15" x14ac:dyDescent="0.25">
      <c r="A588" t="s">
        <v>2089</v>
      </c>
      <c r="B588" t="s">
        <v>321</v>
      </c>
      <c r="C588" t="s">
        <v>108</v>
      </c>
      <c r="D588" t="s">
        <v>949</v>
      </c>
      <c r="E588">
        <v>99.914000000000001</v>
      </c>
      <c r="F588" t="s">
        <v>1487</v>
      </c>
      <c r="G588" s="129">
        <v>-11043647</v>
      </c>
      <c r="H588">
        <v>0.38959168435991598</v>
      </c>
      <c r="I588">
        <v>-10528877</v>
      </c>
      <c r="J588">
        <v>0</v>
      </c>
      <c r="K588">
        <v>0.85611556143646494</v>
      </c>
      <c r="L588" s="130">
        <v>551302.80689999997</v>
      </c>
      <c r="M588" s="129">
        <v>58584</v>
      </c>
      <c r="N588">
        <v>55</v>
      </c>
      <c r="O588">
        <v>62.065697</v>
      </c>
      <c r="P588">
        <v>894.48535600000002</v>
      </c>
      <c r="Q588">
        <v>-9.2045770000000005</v>
      </c>
      <c r="R588">
        <v>19816</v>
      </c>
      <c r="S588">
        <v>3157.5143830000002</v>
      </c>
      <c r="T588">
        <v>3962.7725948795301</v>
      </c>
      <c r="U588">
        <v>0.23437818335347199</v>
      </c>
      <c r="V588">
        <v>0.13554509689782099</v>
      </c>
      <c r="W588">
        <v>5.0248770315735998E-2</v>
      </c>
      <c r="X588">
        <v>15789.2</v>
      </c>
      <c r="Y588">
        <v>236.09</v>
      </c>
      <c r="Z588">
        <v>93133.870134270794</v>
      </c>
      <c r="AA588">
        <v>18.3267716535433</v>
      </c>
      <c r="AB588">
        <v>13.3741979033419</v>
      </c>
      <c r="AC588">
        <v>23.5</v>
      </c>
      <c r="AD588">
        <v>134.36231417021301</v>
      </c>
      <c r="AE588">
        <v>0.38279999999999997</v>
      </c>
      <c r="AF588">
        <v>0.11424690106396</v>
      </c>
      <c r="AG588">
        <v>0.17008926560656901</v>
      </c>
      <c r="AH588">
        <v>0.28717241473106597</v>
      </c>
      <c r="AI588">
        <v>232.90313544076099</v>
      </c>
      <c r="AJ588">
        <v>8.3700282569231508</v>
      </c>
      <c r="AK588">
        <v>1.6927703615064</v>
      </c>
      <c r="AL588">
        <v>5.2895417020784796</v>
      </c>
      <c r="AM588">
        <v>0.8</v>
      </c>
      <c r="AN588" s="129">
        <v>0.84033758171315598</v>
      </c>
      <c r="AO588">
        <v>16</v>
      </c>
      <c r="AP588">
        <v>0.105691056910569</v>
      </c>
      <c r="AQ588">
        <v>105.81</v>
      </c>
      <c r="AR588">
        <v>6.1135608155997696</v>
      </c>
      <c r="AS588">
        <v>-107585</v>
      </c>
      <c r="AT588">
        <v>0.407120517268247</v>
      </c>
      <c r="AU588">
        <v>62569156.950000003</v>
      </c>
    </row>
    <row r="589" spans="1:47" ht="15" x14ac:dyDescent="0.25">
      <c r="A589" t="s">
        <v>2090</v>
      </c>
      <c r="B589" t="s">
        <v>694</v>
      </c>
      <c r="C589" t="s">
        <v>249</v>
      </c>
      <c r="D589" t="s">
        <v>945</v>
      </c>
      <c r="E589">
        <v>92.206000000000003</v>
      </c>
      <c r="F589" t="s">
        <v>1488</v>
      </c>
      <c r="G589" s="129">
        <v>-291577</v>
      </c>
      <c r="H589">
        <v>0.18708838337754599</v>
      </c>
      <c r="I589">
        <v>-335770</v>
      </c>
      <c r="J589">
        <v>0</v>
      </c>
      <c r="K589">
        <v>0.81419458688820101</v>
      </c>
      <c r="L589" s="130">
        <v>156649.08970000001</v>
      </c>
      <c r="M589" s="129">
        <v>41728</v>
      </c>
      <c r="N589">
        <v>26</v>
      </c>
      <c r="O589">
        <v>34.874211000000003</v>
      </c>
      <c r="P589">
        <v>18.623087999999999</v>
      </c>
      <c r="Q589">
        <v>222.589575</v>
      </c>
      <c r="R589">
        <v>11171.5</v>
      </c>
      <c r="S589">
        <v>1516.9983569999999</v>
      </c>
      <c r="T589">
        <v>1822.72876460471</v>
      </c>
      <c r="U589">
        <v>0.41874021686893598</v>
      </c>
      <c r="V589">
        <v>0.105436178135557</v>
      </c>
      <c r="W589">
        <v>8.5695544362412307E-3</v>
      </c>
      <c r="X589">
        <v>9297.6</v>
      </c>
      <c r="Y589">
        <v>85.52</v>
      </c>
      <c r="Z589">
        <v>62254.621842843801</v>
      </c>
      <c r="AA589">
        <v>16.536082474226799</v>
      </c>
      <c r="AB589">
        <v>17.738521480355502</v>
      </c>
      <c r="AC589">
        <v>9.1999999999999993</v>
      </c>
      <c r="AD589">
        <v>164.89112576087001</v>
      </c>
      <c r="AE589">
        <v>0.22589999999999999</v>
      </c>
      <c r="AF589">
        <v>0.10517478163260099</v>
      </c>
      <c r="AG589">
        <v>0.182123494234044</v>
      </c>
      <c r="AH589">
        <v>0.29019483651508199</v>
      </c>
      <c r="AI589">
        <v>141.47807017038201</v>
      </c>
      <c r="AJ589">
        <v>7.13818951458844</v>
      </c>
      <c r="AK589">
        <v>1.17233270587358</v>
      </c>
      <c r="AL589">
        <v>4.8956654956155496</v>
      </c>
      <c r="AM589">
        <v>3</v>
      </c>
      <c r="AN589" s="129">
        <v>1.14679483502212</v>
      </c>
      <c r="AO589">
        <v>16</v>
      </c>
      <c r="AP589">
        <v>2.9027576197387501E-3</v>
      </c>
      <c r="AQ589">
        <v>40.380000000000003</v>
      </c>
      <c r="AR589">
        <v>4.8398829719096002</v>
      </c>
      <c r="AS589">
        <v>-23346.620000000101</v>
      </c>
      <c r="AT589">
        <v>0.236376876532987</v>
      </c>
      <c r="AU589">
        <v>16947081.140000001</v>
      </c>
    </row>
    <row r="590" spans="1:47" ht="15" x14ac:dyDescent="0.25">
      <c r="A590" t="s">
        <v>2091</v>
      </c>
      <c r="B590" t="s">
        <v>322</v>
      </c>
      <c r="C590" t="s">
        <v>121</v>
      </c>
      <c r="D590" t="s">
        <v>949</v>
      </c>
      <c r="E590">
        <v>67.396000000000001</v>
      </c>
      <c r="F590" t="s">
        <v>1198</v>
      </c>
      <c r="G590" s="129">
        <v>-17331910</v>
      </c>
      <c r="H590">
        <v>0.28237345580444201</v>
      </c>
      <c r="I590">
        <v>-14407588</v>
      </c>
      <c r="J590">
        <v>0</v>
      </c>
      <c r="K590">
        <v>0.68873789641669103</v>
      </c>
      <c r="L590" s="130">
        <v>98953.222800000003</v>
      </c>
      <c r="M590" s="129">
        <v>32184</v>
      </c>
      <c r="N590">
        <v>38</v>
      </c>
      <c r="O590">
        <v>412.70104900000001</v>
      </c>
      <c r="P590">
        <v>362.88421899999997</v>
      </c>
      <c r="Q590">
        <v>-34.662635000000002</v>
      </c>
      <c r="R590">
        <v>15493.9</v>
      </c>
      <c r="S590">
        <v>3443.7078069999998</v>
      </c>
      <c r="T590">
        <v>5236.2262862662101</v>
      </c>
      <c r="U590">
        <v>0.99961415919280405</v>
      </c>
      <c r="V590">
        <v>0.20699623021181601</v>
      </c>
      <c r="W590">
        <v>0.22213103894734701</v>
      </c>
      <c r="X590">
        <v>10189.9</v>
      </c>
      <c r="Y590">
        <v>241.96</v>
      </c>
      <c r="Z590">
        <v>73126.275830715793</v>
      </c>
      <c r="AA590">
        <v>6.5905511811023603</v>
      </c>
      <c r="AB590">
        <v>14.2325500371962</v>
      </c>
      <c r="AC590">
        <v>47</v>
      </c>
      <c r="AD590">
        <v>73.270378872340402</v>
      </c>
      <c r="AE590">
        <v>0.39429999999999998</v>
      </c>
      <c r="AF590">
        <v>0.110359621253191</v>
      </c>
      <c r="AG590">
        <v>0.15728405220861499</v>
      </c>
      <c r="AH590">
        <v>0.27055618046220897</v>
      </c>
      <c r="AI590">
        <v>146.010645554169</v>
      </c>
      <c r="AJ590">
        <v>7.2333366148387697</v>
      </c>
      <c r="AK590">
        <v>1.3897772553886301</v>
      </c>
      <c r="AL590">
        <v>3.84093127135464</v>
      </c>
      <c r="AM590">
        <v>2.5</v>
      </c>
      <c r="AN590" s="129">
        <v>0.69746655529479695</v>
      </c>
      <c r="AO590">
        <v>5</v>
      </c>
      <c r="AP590">
        <v>2.2388059701492501E-2</v>
      </c>
      <c r="AQ590">
        <v>176.2</v>
      </c>
      <c r="AR590">
        <v>3.2628630516491901</v>
      </c>
      <c r="AS590">
        <v>328364.44</v>
      </c>
      <c r="AT590">
        <v>0.68367040499934895</v>
      </c>
      <c r="AU590">
        <v>53356363.460000001</v>
      </c>
    </row>
    <row r="591" spans="1:47" ht="15" x14ac:dyDescent="0.25">
      <c r="A591" t="s">
        <v>2092</v>
      </c>
      <c r="B591" t="s">
        <v>323</v>
      </c>
      <c r="C591" t="s">
        <v>268</v>
      </c>
      <c r="D591" t="s">
        <v>946</v>
      </c>
      <c r="E591">
        <v>75.56</v>
      </c>
      <c r="F591" t="s">
        <v>1489</v>
      </c>
      <c r="G591" s="129">
        <v>-558318</v>
      </c>
      <c r="H591">
        <v>0.24647118424558201</v>
      </c>
      <c r="I591">
        <v>-990424</v>
      </c>
      <c r="J591">
        <v>0</v>
      </c>
      <c r="K591">
        <v>0.68163249167359097</v>
      </c>
      <c r="L591" s="130">
        <v>253071.93</v>
      </c>
      <c r="M591" s="129">
        <v>42604</v>
      </c>
      <c r="N591">
        <v>61</v>
      </c>
      <c r="O591">
        <v>35.248697999999997</v>
      </c>
      <c r="P591">
        <v>307.78486800000002</v>
      </c>
      <c r="Q591">
        <v>-11.782586999999999</v>
      </c>
      <c r="R591">
        <v>18268.7</v>
      </c>
      <c r="S591">
        <v>1201.046615</v>
      </c>
      <c r="T591">
        <v>1499.26016644739</v>
      </c>
      <c r="U591">
        <v>0.490451985496</v>
      </c>
      <c r="V591">
        <v>0.17538412861685601</v>
      </c>
      <c r="W591">
        <v>1.3039309885570101E-2</v>
      </c>
      <c r="X591">
        <v>14634.9</v>
      </c>
      <c r="Y591">
        <v>85.79</v>
      </c>
      <c r="Z591">
        <v>76395.275090336901</v>
      </c>
      <c r="AA591">
        <v>17.9444444444444</v>
      </c>
      <c r="AB591">
        <v>13.999843979484799</v>
      </c>
      <c r="AC591">
        <v>14.1</v>
      </c>
      <c r="AD591">
        <v>85.180610992907802</v>
      </c>
      <c r="AE591">
        <v>0.27939999999999998</v>
      </c>
      <c r="AF591">
        <v>0.111688497310931</v>
      </c>
      <c r="AG591">
        <v>0.186624052577545</v>
      </c>
      <c r="AH591">
        <v>0.30112391161058699</v>
      </c>
      <c r="AI591">
        <v>174.58939343499199</v>
      </c>
      <c r="AJ591">
        <v>7.1562104535266302</v>
      </c>
      <c r="AK591">
        <v>1.7879410081549001</v>
      </c>
      <c r="AL591">
        <v>3.25268243597692</v>
      </c>
      <c r="AM591">
        <v>0.5</v>
      </c>
      <c r="AN591" s="129">
        <v>0.57972289486545103</v>
      </c>
      <c r="AO591">
        <v>5</v>
      </c>
      <c r="AP591">
        <v>0.288973384030418</v>
      </c>
      <c r="AQ591">
        <v>96</v>
      </c>
      <c r="AR591">
        <v>5.8555252853453297</v>
      </c>
      <c r="AS591">
        <v>-133529.62</v>
      </c>
      <c r="AT591">
        <v>0.35500518668692799</v>
      </c>
      <c r="AU591">
        <v>21941564.170000002</v>
      </c>
    </row>
    <row r="592" spans="1:47" ht="15" x14ac:dyDescent="0.25">
      <c r="A592" t="s">
        <v>2093</v>
      </c>
      <c r="B592" t="s">
        <v>324</v>
      </c>
      <c r="C592" t="s">
        <v>116</v>
      </c>
      <c r="D592" t="s">
        <v>945</v>
      </c>
      <c r="E592">
        <v>80.427000000000007</v>
      </c>
      <c r="F592" t="s">
        <v>1490</v>
      </c>
      <c r="G592" s="129">
        <v>750939</v>
      </c>
      <c r="H592">
        <v>0.32087152879390701</v>
      </c>
      <c r="I592">
        <v>246263</v>
      </c>
      <c r="J592">
        <v>0</v>
      </c>
      <c r="K592">
        <v>0.72020936197953001</v>
      </c>
      <c r="L592" s="130">
        <v>152124.86790000001</v>
      </c>
      <c r="M592" s="129">
        <v>36251</v>
      </c>
      <c r="N592">
        <v>53</v>
      </c>
      <c r="O592">
        <v>84.246590999999995</v>
      </c>
      <c r="P592">
        <v>224.374222</v>
      </c>
      <c r="Q592">
        <v>-117.041584</v>
      </c>
      <c r="R592">
        <v>17056.400000000001</v>
      </c>
      <c r="S592">
        <v>1166.8114619999999</v>
      </c>
      <c r="T592">
        <v>1496.68740082522</v>
      </c>
      <c r="U592">
        <v>0.67498503198625603</v>
      </c>
      <c r="V592">
        <v>0.145636416451315</v>
      </c>
      <c r="W592">
        <v>0.140337598946213</v>
      </c>
      <c r="X592">
        <v>13297.1</v>
      </c>
      <c r="Y592">
        <v>100.67</v>
      </c>
      <c r="Z592">
        <v>70568.654415416706</v>
      </c>
      <c r="AA592">
        <v>18.407079646017699</v>
      </c>
      <c r="AB592">
        <v>11.590458547730201</v>
      </c>
      <c r="AC592">
        <v>13</v>
      </c>
      <c r="AD592">
        <v>89.754727846153799</v>
      </c>
      <c r="AE592">
        <v>0.22589999999999999</v>
      </c>
      <c r="AF592">
        <v>0.102203204150662</v>
      </c>
      <c r="AG592">
        <v>0.179428952976012</v>
      </c>
      <c r="AH592">
        <v>0.28322353762820601</v>
      </c>
      <c r="AI592">
        <v>116.185865853279</v>
      </c>
      <c r="AJ592">
        <v>14.092959348514</v>
      </c>
      <c r="AK592">
        <v>3.6003783369109001</v>
      </c>
      <c r="AL592">
        <v>4.8333833455044397</v>
      </c>
      <c r="AM592">
        <v>0</v>
      </c>
      <c r="AN592" s="129">
        <v>1.4390442147889999</v>
      </c>
      <c r="AO592">
        <v>85</v>
      </c>
      <c r="AP592">
        <v>8.5409252669039107E-2</v>
      </c>
      <c r="AQ592">
        <v>6.22</v>
      </c>
      <c r="AR592">
        <v>3.7904794766387302</v>
      </c>
      <c r="AS592">
        <v>16520.940000000101</v>
      </c>
      <c r="AT592">
        <v>0.68865262636387903</v>
      </c>
      <c r="AU592">
        <v>19901546.059999999</v>
      </c>
    </row>
    <row r="593" spans="1:47" ht="15" x14ac:dyDescent="0.25">
      <c r="A593" t="s">
        <v>2094</v>
      </c>
      <c r="B593" t="s">
        <v>444</v>
      </c>
      <c r="C593" t="s">
        <v>374</v>
      </c>
      <c r="D593" t="s">
        <v>945</v>
      </c>
      <c r="E593">
        <v>95.995999999999995</v>
      </c>
      <c r="F593" t="s">
        <v>1491</v>
      </c>
      <c r="G593" s="129">
        <v>-294051</v>
      </c>
      <c r="H593">
        <v>0.28607279608521502</v>
      </c>
      <c r="I593">
        <v>-501649</v>
      </c>
      <c r="J593">
        <v>0</v>
      </c>
      <c r="K593">
        <v>0.68551646532087396</v>
      </c>
      <c r="L593" s="130">
        <v>203619.22010000001</v>
      </c>
      <c r="M593" s="129">
        <v>41984.5</v>
      </c>
      <c r="N593">
        <v>50</v>
      </c>
      <c r="O593">
        <v>23.198162</v>
      </c>
      <c r="P593">
        <v>32</v>
      </c>
      <c r="Q593">
        <v>96.027314000000004</v>
      </c>
      <c r="R593">
        <v>14092.4</v>
      </c>
      <c r="S593">
        <v>888.55129399999998</v>
      </c>
      <c r="T593">
        <v>1100.2565212291099</v>
      </c>
      <c r="U593">
        <v>0.38938607296654298</v>
      </c>
      <c r="V593">
        <v>0.143005393000981</v>
      </c>
      <c r="W593">
        <v>5.1702743904844303E-3</v>
      </c>
      <c r="X593">
        <v>11380.8</v>
      </c>
      <c r="Y593">
        <v>55.75</v>
      </c>
      <c r="Z593">
        <v>75380.260807174898</v>
      </c>
      <c r="AA593">
        <v>16.064516129032299</v>
      </c>
      <c r="AB593">
        <v>15.9381398026906</v>
      </c>
      <c r="AC593">
        <v>9.25</v>
      </c>
      <c r="AD593">
        <v>96.059599351351395</v>
      </c>
      <c r="AE593">
        <v>0.1837</v>
      </c>
      <c r="AF593">
        <v>0.122842828508825</v>
      </c>
      <c r="AG593">
        <v>0.13715514311029001</v>
      </c>
      <c r="AH593">
        <v>0.26706474978654399</v>
      </c>
      <c r="AI593">
        <v>165.911637285849</v>
      </c>
      <c r="AJ593">
        <v>9.4711548558210907</v>
      </c>
      <c r="AK593">
        <v>2.01575453971958</v>
      </c>
      <c r="AL593">
        <v>4.3555241790518302</v>
      </c>
      <c r="AM593">
        <v>0</v>
      </c>
      <c r="AN593" s="129">
        <v>1.1101445543595001</v>
      </c>
      <c r="AO593">
        <v>42</v>
      </c>
      <c r="AP593">
        <v>1.1194029850746299E-2</v>
      </c>
      <c r="AQ593">
        <v>12.52</v>
      </c>
      <c r="AR593" t="s">
        <v>943</v>
      </c>
      <c r="AS593">
        <v>10240.14</v>
      </c>
      <c r="AT593" t="s">
        <v>943</v>
      </c>
      <c r="AU593">
        <v>12521806.720000001</v>
      </c>
    </row>
    <row r="594" spans="1:47" ht="15" x14ac:dyDescent="0.25">
      <c r="A594" t="s">
        <v>2095</v>
      </c>
      <c r="B594" t="s">
        <v>325</v>
      </c>
      <c r="C594" t="s">
        <v>268</v>
      </c>
      <c r="D594" t="s">
        <v>945</v>
      </c>
      <c r="E594">
        <v>81.619</v>
      </c>
      <c r="F594" t="s">
        <v>1440</v>
      </c>
      <c r="G594" s="129">
        <v>-10417731</v>
      </c>
      <c r="H594">
        <v>0.24655115311703599</v>
      </c>
      <c r="I594">
        <v>-9896849</v>
      </c>
      <c r="J594">
        <v>1.19157545129165E-2</v>
      </c>
      <c r="K594">
        <v>0.69338119622730998</v>
      </c>
      <c r="L594" s="130">
        <v>293007.07429999998</v>
      </c>
      <c r="M594" s="129">
        <v>43729</v>
      </c>
      <c r="N594">
        <v>154</v>
      </c>
      <c r="O594">
        <v>165.926298</v>
      </c>
      <c r="P594">
        <v>761.73449400000004</v>
      </c>
      <c r="Q594">
        <v>-34.456322999999998</v>
      </c>
      <c r="R594">
        <v>16928.5</v>
      </c>
      <c r="S594">
        <v>6601.0740830000004</v>
      </c>
      <c r="T594">
        <v>8724.1256639348103</v>
      </c>
      <c r="U594">
        <v>0.51591911091720999</v>
      </c>
      <c r="V594">
        <v>0.190941881298683</v>
      </c>
      <c r="W594">
        <v>1.32499676416675E-2</v>
      </c>
      <c r="X594">
        <v>12808.9</v>
      </c>
      <c r="Y594">
        <v>452.32</v>
      </c>
      <c r="Z594">
        <v>77974.057415104398</v>
      </c>
      <c r="AA594">
        <v>16.808278867102398</v>
      </c>
      <c r="AB594">
        <v>14.593814297400099</v>
      </c>
      <c r="AC594">
        <v>48</v>
      </c>
      <c r="AD594">
        <v>137.52237672916701</v>
      </c>
      <c r="AE594">
        <v>0.43259999999999998</v>
      </c>
      <c r="AF594">
        <v>0.124259916421184</v>
      </c>
      <c r="AG594">
        <v>0.140560217799297</v>
      </c>
      <c r="AH594">
        <v>0.27288310749521999</v>
      </c>
      <c r="AI594">
        <v>182.417889097943</v>
      </c>
      <c r="AJ594">
        <v>7.4843174544119799</v>
      </c>
      <c r="AK594">
        <v>1.50633384102033</v>
      </c>
      <c r="AL594">
        <v>3.3841223132589402</v>
      </c>
      <c r="AM594">
        <v>1.3</v>
      </c>
      <c r="AN594" s="129">
        <v>0.820443247943208</v>
      </c>
      <c r="AO594">
        <v>31</v>
      </c>
      <c r="AP594">
        <v>7.3799910273665295E-2</v>
      </c>
      <c r="AQ594">
        <v>127.52</v>
      </c>
      <c r="AR594">
        <v>4.4292836649598897</v>
      </c>
      <c r="AS594">
        <v>-136863.73000000001</v>
      </c>
      <c r="AT594">
        <v>0.39955450517989399</v>
      </c>
      <c r="AU594">
        <v>111746174</v>
      </c>
    </row>
    <row r="595" spans="1:47" ht="15" x14ac:dyDescent="0.25">
      <c r="A595" t="s">
        <v>2096</v>
      </c>
      <c r="B595" t="s">
        <v>326</v>
      </c>
      <c r="C595" t="s">
        <v>327</v>
      </c>
      <c r="D595" t="s">
        <v>945</v>
      </c>
      <c r="E595">
        <v>78.248999999999995</v>
      </c>
      <c r="F595" t="s">
        <v>1492</v>
      </c>
      <c r="G595" s="129">
        <v>-393711</v>
      </c>
      <c r="H595">
        <v>0.70960958731729995</v>
      </c>
      <c r="I595">
        <v>-6118</v>
      </c>
      <c r="J595">
        <v>0</v>
      </c>
      <c r="K595">
        <v>0.80644284100014796</v>
      </c>
      <c r="L595" s="130">
        <v>290873.82380000001</v>
      </c>
      <c r="M595" s="129">
        <v>39764</v>
      </c>
      <c r="N595">
        <v>190</v>
      </c>
      <c r="O595">
        <v>123.445764</v>
      </c>
      <c r="P595">
        <v>288.01047</v>
      </c>
      <c r="Q595">
        <v>-160.81751800000001</v>
      </c>
      <c r="R595">
        <v>15405.9</v>
      </c>
      <c r="S595">
        <v>2058.9470209999999</v>
      </c>
      <c r="T595">
        <v>2824.8071663620799</v>
      </c>
      <c r="U595">
        <v>0.99999132760589904</v>
      </c>
      <c r="V595">
        <v>0.183989373760579</v>
      </c>
      <c r="W595">
        <v>1.9236366742823498E-2</v>
      </c>
      <c r="X595">
        <v>11229</v>
      </c>
      <c r="Y595">
        <v>136.32</v>
      </c>
      <c r="Z595">
        <v>68552.821376173699</v>
      </c>
      <c r="AA595">
        <v>12.1027397260274</v>
      </c>
      <c r="AB595">
        <v>15.103778029636199</v>
      </c>
      <c r="AC595">
        <v>17.600000000000001</v>
      </c>
      <c r="AD595">
        <v>116.985626193182</v>
      </c>
      <c r="AE595">
        <v>0.3483</v>
      </c>
      <c r="AF595">
        <v>0.106055878478362</v>
      </c>
      <c r="AG595">
        <v>0.172780195538419</v>
      </c>
      <c r="AH595">
        <v>0.28281283809887098</v>
      </c>
      <c r="AI595">
        <v>209.28270402543799</v>
      </c>
      <c r="AJ595">
        <v>7.2391846870054</v>
      </c>
      <c r="AK595">
        <v>1.00045244626388</v>
      </c>
      <c r="AL595">
        <v>2.4507498456725698</v>
      </c>
      <c r="AM595">
        <v>0.2</v>
      </c>
      <c r="AN595" s="129">
        <v>1.73984040892262</v>
      </c>
      <c r="AO595">
        <v>161</v>
      </c>
      <c r="AP595">
        <v>5.0691244239631297E-2</v>
      </c>
      <c r="AQ595">
        <v>6.46</v>
      </c>
      <c r="AR595">
        <v>4.1595542615294798</v>
      </c>
      <c r="AS595">
        <v>-225000.53</v>
      </c>
      <c r="AT595">
        <v>0.577220615462678</v>
      </c>
      <c r="AU595">
        <v>31719859.809999999</v>
      </c>
    </row>
    <row r="596" spans="1:47" ht="15" x14ac:dyDescent="0.25">
      <c r="A596" t="s">
        <v>2097</v>
      </c>
      <c r="B596" t="s">
        <v>393</v>
      </c>
      <c r="C596" t="s">
        <v>209</v>
      </c>
      <c r="D596" t="s">
        <v>945</v>
      </c>
      <c r="E596">
        <v>65.388999999999996</v>
      </c>
      <c r="F596" t="s">
        <v>1493</v>
      </c>
      <c r="G596" s="129">
        <v>49604</v>
      </c>
      <c r="H596">
        <v>0.51367840762137795</v>
      </c>
      <c r="I596">
        <v>49604</v>
      </c>
      <c r="J596">
        <v>0</v>
      </c>
      <c r="K596">
        <v>0.73705278804552898</v>
      </c>
      <c r="L596" s="130">
        <v>103269.15820000001</v>
      </c>
      <c r="M596" s="129">
        <v>38137</v>
      </c>
      <c r="N596">
        <v>15</v>
      </c>
      <c r="O596">
        <v>20.867535</v>
      </c>
      <c r="P596">
        <v>2</v>
      </c>
      <c r="Q596">
        <v>-40.421466000000002</v>
      </c>
      <c r="R596">
        <v>20616.900000000001</v>
      </c>
      <c r="S596">
        <v>454.94199800000001</v>
      </c>
      <c r="T596">
        <v>675.415690266345</v>
      </c>
      <c r="U596">
        <v>1</v>
      </c>
      <c r="V596">
        <v>0.22191994241868199</v>
      </c>
      <c r="W596">
        <v>4.3961648051670998E-3</v>
      </c>
      <c r="X596">
        <v>13887</v>
      </c>
      <c r="Y596">
        <v>43.44</v>
      </c>
      <c r="Z596">
        <v>59886.855432780903</v>
      </c>
      <c r="AA596">
        <v>17.213114754098399</v>
      </c>
      <c r="AB596">
        <v>10.4728820902394</v>
      </c>
      <c r="AC596">
        <v>6</v>
      </c>
      <c r="AD596">
        <v>75.823666333333307</v>
      </c>
      <c r="AE596">
        <v>0.51300000000000001</v>
      </c>
      <c r="AF596">
        <v>0.11036101821708499</v>
      </c>
      <c r="AG596">
        <v>0.18367147592584501</v>
      </c>
      <c r="AH596">
        <v>0.31277462987194399</v>
      </c>
      <c r="AI596">
        <v>469.15431184262701</v>
      </c>
      <c r="AJ596">
        <v>4.9583662702986304</v>
      </c>
      <c r="AK596">
        <v>1.0951616862976601</v>
      </c>
      <c r="AL596">
        <v>2.0950392619870901</v>
      </c>
      <c r="AM596">
        <v>1.5</v>
      </c>
      <c r="AN596" s="129">
        <v>1.1569137587926099</v>
      </c>
      <c r="AO596">
        <v>15</v>
      </c>
      <c r="AP596">
        <v>0</v>
      </c>
      <c r="AQ596">
        <v>16.399999999999999</v>
      </c>
      <c r="AR596">
        <v>4.6501154794477797</v>
      </c>
      <c r="AS596">
        <v>-148809.10999999999</v>
      </c>
      <c r="AT596">
        <v>0.64033803857929705</v>
      </c>
      <c r="AU596">
        <v>9379476.0800000001</v>
      </c>
    </row>
    <row r="597" spans="1:47" ht="15" x14ac:dyDescent="0.25">
      <c r="A597" t="s">
        <v>2098</v>
      </c>
      <c r="B597" t="s">
        <v>193</v>
      </c>
      <c r="C597" t="s">
        <v>144</v>
      </c>
      <c r="D597" t="s">
        <v>946</v>
      </c>
      <c r="E597">
        <v>60.610999999999997</v>
      </c>
      <c r="F597" t="s">
        <v>1494</v>
      </c>
      <c r="G597" s="129">
        <v>1078220</v>
      </c>
      <c r="H597">
        <v>0.315976711356382</v>
      </c>
      <c r="I597">
        <v>1009470</v>
      </c>
      <c r="J597">
        <v>0</v>
      </c>
      <c r="K597">
        <v>0.74165840020958496</v>
      </c>
      <c r="L597" s="130">
        <v>172107.79980000001</v>
      </c>
      <c r="M597" s="129">
        <v>40216</v>
      </c>
      <c r="N597">
        <v>134</v>
      </c>
      <c r="O597">
        <v>293.52222999999998</v>
      </c>
      <c r="P597">
        <v>560.91128800000001</v>
      </c>
      <c r="Q597">
        <v>144.305565</v>
      </c>
      <c r="R597">
        <v>16656</v>
      </c>
      <c r="S597">
        <v>3975.281868</v>
      </c>
      <c r="T597">
        <v>5767.10762308212</v>
      </c>
      <c r="U597">
        <v>0.99815841184522502</v>
      </c>
      <c r="V597">
        <v>0.15064270053919099</v>
      </c>
      <c r="W597">
        <v>0.23409575016329401</v>
      </c>
      <c r="X597">
        <v>11481</v>
      </c>
      <c r="Y597">
        <v>267.63</v>
      </c>
      <c r="Z597">
        <v>68653.411687777902</v>
      </c>
      <c r="AA597">
        <v>11.0347222222222</v>
      </c>
      <c r="AB597">
        <v>14.8536482008743</v>
      </c>
      <c r="AC597">
        <v>34.17</v>
      </c>
      <c r="AD597">
        <v>116.33836312554899</v>
      </c>
      <c r="AE597">
        <v>0.39429999999999998</v>
      </c>
      <c r="AF597">
        <v>0.113533721529664</v>
      </c>
      <c r="AG597">
        <v>0.14785173410091501</v>
      </c>
      <c r="AH597">
        <v>0.26597432576465702</v>
      </c>
      <c r="AI597">
        <v>163.37181150043699</v>
      </c>
      <c r="AJ597">
        <v>6.6802728158793103</v>
      </c>
      <c r="AK597">
        <v>0.91564276794636701</v>
      </c>
      <c r="AL597">
        <v>1.42384827753988</v>
      </c>
      <c r="AM597">
        <v>2</v>
      </c>
      <c r="AN597" s="129">
        <v>1.11122552128247</v>
      </c>
      <c r="AO597">
        <v>12</v>
      </c>
      <c r="AP597">
        <v>0.10323059784626799</v>
      </c>
      <c r="AQ597">
        <v>201.25</v>
      </c>
      <c r="AR597">
        <v>3.9701332802213201</v>
      </c>
      <c r="AS597">
        <v>-111406.25</v>
      </c>
      <c r="AT597">
        <v>0.60593886364834204</v>
      </c>
      <c r="AU597">
        <v>66212187.719999999</v>
      </c>
    </row>
    <row r="598" spans="1:47" ht="15" x14ac:dyDescent="0.25">
      <c r="A598" t="s">
        <v>2099</v>
      </c>
      <c r="B598" t="s">
        <v>764</v>
      </c>
      <c r="C598" t="s">
        <v>118</v>
      </c>
      <c r="D598" t="s">
        <v>947</v>
      </c>
      <c r="E598">
        <v>84.352000000000004</v>
      </c>
      <c r="F598" t="s">
        <v>1495</v>
      </c>
      <c r="G598" s="129">
        <v>-5419012</v>
      </c>
      <c r="H598">
        <v>0.41009698066891298</v>
      </c>
      <c r="I598">
        <v>-5645688</v>
      </c>
      <c r="J598">
        <v>0</v>
      </c>
      <c r="K598">
        <v>0.76947926614941198</v>
      </c>
      <c r="L598" s="130">
        <v>463103.79430000001</v>
      </c>
      <c r="M598" s="129">
        <v>42517</v>
      </c>
      <c r="N598">
        <v>15</v>
      </c>
      <c r="O598">
        <v>5.2168239999999999</v>
      </c>
      <c r="P598">
        <v>13.690250000000001</v>
      </c>
      <c r="Q598">
        <v>114.444136</v>
      </c>
      <c r="R598">
        <v>18969</v>
      </c>
      <c r="S598">
        <v>589.05933800000003</v>
      </c>
      <c r="T598">
        <v>712.27211417988497</v>
      </c>
      <c r="U598">
        <v>0.38348505562609397</v>
      </c>
      <c r="V598">
        <v>0.198355196942825</v>
      </c>
      <c r="W598">
        <v>2.9011593395706402E-3</v>
      </c>
      <c r="X598">
        <v>15687.6</v>
      </c>
      <c r="Y598">
        <v>50.11</v>
      </c>
      <c r="Z598">
        <v>63454.041109559003</v>
      </c>
      <c r="AA598">
        <v>15.038461538461499</v>
      </c>
      <c r="AB598">
        <v>11.7553250449012</v>
      </c>
      <c r="AC598">
        <v>10</v>
      </c>
      <c r="AD598">
        <v>58.9059338</v>
      </c>
      <c r="AE598">
        <v>0.245</v>
      </c>
      <c r="AF598">
        <v>0.101621877661697</v>
      </c>
      <c r="AG598">
        <v>0.232036663361566</v>
      </c>
      <c r="AH598">
        <v>0.33612990175333901</v>
      </c>
      <c r="AI598">
        <v>243.12491248547201</v>
      </c>
      <c r="AJ598">
        <v>6.1001972558740398</v>
      </c>
      <c r="AK598">
        <v>1.5170421394407001</v>
      </c>
      <c r="AL598">
        <v>3.1127942603777501</v>
      </c>
      <c r="AM598">
        <v>0</v>
      </c>
      <c r="AN598" s="129">
        <v>1.30999943031415</v>
      </c>
      <c r="AO598">
        <v>74</v>
      </c>
      <c r="AP598">
        <v>3.6931818181818198E-2</v>
      </c>
      <c r="AQ598">
        <v>4.6399999999999997</v>
      </c>
      <c r="AR598">
        <v>4.46107505271807</v>
      </c>
      <c r="AS598">
        <v>-63531.99</v>
      </c>
      <c r="AT598">
        <v>0.63242072453714904</v>
      </c>
      <c r="AU598">
        <v>11173856.02</v>
      </c>
    </row>
    <row r="599" spans="1:47" ht="15" x14ac:dyDescent="0.25">
      <c r="A599" t="s">
        <v>2100</v>
      </c>
      <c r="B599" t="s">
        <v>686</v>
      </c>
      <c r="C599" t="s">
        <v>184</v>
      </c>
      <c r="D599" t="s">
        <v>946</v>
      </c>
      <c r="E599">
        <v>88.292000000000002</v>
      </c>
      <c r="F599" t="s">
        <v>1496</v>
      </c>
      <c r="G599" s="129">
        <v>-341398</v>
      </c>
      <c r="H599">
        <v>0.36716481981815602</v>
      </c>
      <c r="I599">
        <v>-326116</v>
      </c>
      <c r="J599">
        <v>0</v>
      </c>
      <c r="K599">
        <v>0.65156627295261804</v>
      </c>
      <c r="L599" s="130">
        <v>238672.68770000001</v>
      </c>
      <c r="M599" s="129">
        <v>47932</v>
      </c>
      <c r="N599">
        <v>56</v>
      </c>
      <c r="O599">
        <v>20.105239999999998</v>
      </c>
      <c r="P599">
        <v>61.836849999999998</v>
      </c>
      <c r="Q599">
        <v>-17.326301999999998</v>
      </c>
      <c r="R599">
        <v>13732</v>
      </c>
      <c r="S599">
        <v>919.18623700000001</v>
      </c>
      <c r="T599">
        <v>1139.21451426303</v>
      </c>
      <c r="U599">
        <v>0.338914951573628</v>
      </c>
      <c r="V599">
        <v>0.16672388992699899</v>
      </c>
      <c r="W599">
        <v>1.08188630330852E-3</v>
      </c>
      <c r="X599">
        <v>11079.8</v>
      </c>
      <c r="Y599">
        <v>62.95</v>
      </c>
      <c r="Z599">
        <v>60643.131056393999</v>
      </c>
      <c r="AA599">
        <v>11.1230769230769</v>
      </c>
      <c r="AB599">
        <v>14.60184649722</v>
      </c>
      <c r="AC599">
        <v>8</v>
      </c>
      <c r="AD599">
        <v>114.898279625</v>
      </c>
      <c r="AE599">
        <v>0.43640000000000001</v>
      </c>
      <c r="AF599">
        <v>0.112827583811936</v>
      </c>
      <c r="AG599">
        <v>0.157704997077666</v>
      </c>
      <c r="AH599">
        <v>0.27602056758798899</v>
      </c>
      <c r="AI599">
        <v>278.63776641816702</v>
      </c>
      <c r="AJ599">
        <v>5.4107802592534799</v>
      </c>
      <c r="AK599">
        <v>1.2636591831953801</v>
      </c>
      <c r="AL599">
        <v>2.7742447290332701</v>
      </c>
      <c r="AM599">
        <v>3.5</v>
      </c>
      <c r="AN599" s="129">
        <v>1.5118024119606901</v>
      </c>
      <c r="AO599">
        <v>70</v>
      </c>
      <c r="AP599">
        <v>7.1794871794871803E-2</v>
      </c>
      <c r="AQ599">
        <v>8.0399999999999991</v>
      </c>
      <c r="AR599">
        <v>4.3182348897898297</v>
      </c>
      <c r="AS599">
        <v>32947.72</v>
      </c>
      <c r="AT599">
        <v>0.42764879745353401</v>
      </c>
      <c r="AU599">
        <v>12622253.83</v>
      </c>
    </row>
    <row r="600" spans="1:47" ht="15" x14ac:dyDescent="0.25">
      <c r="A600" t="s">
        <v>2101</v>
      </c>
      <c r="B600" t="s">
        <v>719</v>
      </c>
      <c r="C600" t="s">
        <v>97</v>
      </c>
      <c r="D600" t="s">
        <v>949</v>
      </c>
      <c r="E600">
        <v>83.260999999999996</v>
      </c>
      <c r="F600" t="s">
        <v>1434</v>
      </c>
      <c r="G600" s="129">
        <v>-4716757</v>
      </c>
      <c r="H600">
        <v>0.42256518292208201</v>
      </c>
      <c r="I600">
        <v>-3867854</v>
      </c>
      <c r="J600">
        <v>0</v>
      </c>
      <c r="K600">
        <v>0.74191016245666497</v>
      </c>
      <c r="L600" s="130">
        <v>424738.717</v>
      </c>
      <c r="M600" s="129">
        <v>43557</v>
      </c>
      <c r="N600">
        <v>66</v>
      </c>
      <c r="O600">
        <v>45.507939999999998</v>
      </c>
      <c r="P600">
        <v>319.53056099999998</v>
      </c>
      <c r="Q600">
        <v>163.508239</v>
      </c>
      <c r="R600">
        <v>17846.599999999999</v>
      </c>
      <c r="S600">
        <v>1878.718803</v>
      </c>
      <c r="T600">
        <v>2443.12849344084</v>
      </c>
      <c r="U600">
        <v>0.58060162130606996</v>
      </c>
      <c r="V600">
        <v>0.16084031655907199</v>
      </c>
      <c r="W600">
        <v>3.6991720575226497E-2</v>
      </c>
      <c r="X600">
        <v>13723.7</v>
      </c>
      <c r="Y600">
        <v>131.1</v>
      </c>
      <c r="Z600">
        <v>83984.378337147195</v>
      </c>
      <c r="AA600">
        <v>15.6715328467153</v>
      </c>
      <c r="AB600">
        <v>14.330425652173901</v>
      </c>
      <c r="AC600">
        <v>19</v>
      </c>
      <c r="AD600">
        <v>98.879936999999998</v>
      </c>
      <c r="AE600">
        <v>0.245</v>
      </c>
      <c r="AF600">
        <v>0.110721969055912</v>
      </c>
      <c r="AG600">
        <v>0.191473776296749</v>
      </c>
      <c r="AH600">
        <v>0.30374302981071599</v>
      </c>
      <c r="AI600">
        <v>188.43000849020601</v>
      </c>
      <c r="AJ600">
        <v>7.3249882064478999</v>
      </c>
      <c r="AK600">
        <v>1.49704519967119</v>
      </c>
      <c r="AL600">
        <v>4.3403378464267703</v>
      </c>
      <c r="AM600">
        <v>0.89</v>
      </c>
      <c r="AN600" s="129">
        <v>0.85493652043197699</v>
      </c>
      <c r="AO600">
        <v>41</v>
      </c>
      <c r="AP600">
        <v>9.9303135888501703E-2</v>
      </c>
      <c r="AQ600">
        <v>24.9</v>
      </c>
      <c r="AR600">
        <v>4.14056491326245</v>
      </c>
      <c r="AS600">
        <v>-22439.4</v>
      </c>
      <c r="AT600">
        <v>0.49735135020806698</v>
      </c>
      <c r="AU600">
        <v>33528733.879999999</v>
      </c>
    </row>
    <row r="601" spans="1:47" ht="15" x14ac:dyDescent="0.25">
      <c r="A601" t="s">
        <v>2102</v>
      </c>
      <c r="B601" t="s">
        <v>328</v>
      </c>
      <c r="C601" t="s">
        <v>266</v>
      </c>
      <c r="D601" t="s">
        <v>949</v>
      </c>
      <c r="E601">
        <v>84.998999999999995</v>
      </c>
      <c r="F601" t="s">
        <v>1497</v>
      </c>
      <c r="G601" s="129">
        <v>-26866152</v>
      </c>
      <c r="H601">
        <v>0.40984724175111797</v>
      </c>
      <c r="I601">
        <v>-26874765</v>
      </c>
      <c r="J601">
        <v>0</v>
      </c>
      <c r="K601">
        <v>0.82339361173947301</v>
      </c>
      <c r="L601" s="130">
        <v>289374.79149999999</v>
      </c>
      <c r="M601" s="129">
        <v>39741</v>
      </c>
      <c r="N601">
        <v>158</v>
      </c>
      <c r="O601">
        <v>106.15675299999999</v>
      </c>
      <c r="P601">
        <v>359.31654700000001</v>
      </c>
      <c r="Q601">
        <v>-143.399191</v>
      </c>
      <c r="R601">
        <v>19030.900000000001</v>
      </c>
      <c r="S601">
        <v>3174.9537479999999</v>
      </c>
      <c r="T601">
        <v>4050.1861448110099</v>
      </c>
      <c r="U601">
        <v>0.46292031810726098</v>
      </c>
      <c r="V601">
        <v>0.17366791353963401</v>
      </c>
      <c r="W601">
        <v>2.2689604547902201E-2</v>
      </c>
      <c r="X601">
        <v>14918.4</v>
      </c>
      <c r="Y601">
        <v>225.64</v>
      </c>
      <c r="Z601">
        <v>76886.996986349899</v>
      </c>
      <c r="AA601">
        <v>14.9873417721519</v>
      </c>
      <c r="AB601">
        <v>14.0708817053714</v>
      </c>
      <c r="AC601">
        <v>23.92</v>
      </c>
      <c r="AD601">
        <v>132.73218010033401</v>
      </c>
      <c r="AE601">
        <v>0.4632</v>
      </c>
      <c r="AF601">
        <v>0.118652492737516</v>
      </c>
      <c r="AG601">
        <v>0.19048167548858799</v>
      </c>
      <c r="AH601">
        <v>0.31344439400209501</v>
      </c>
      <c r="AI601">
        <v>242.80227719399201</v>
      </c>
      <c r="AJ601">
        <v>7.9829644979932199</v>
      </c>
      <c r="AK601">
        <v>1.53499831362873</v>
      </c>
      <c r="AL601">
        <v>3.0731577042519902</v>
      </c>
      <c r="AM601">
        <v>1</v>
      </c>
      <c r="AN601" s="129">
        <v>0.97962894597750105</v>
      </c>
      <c r="AO601">
        <v>42</v>
      </c>
      <c r="AP601">
        <v>0.111378687537628</v>
      </c>
      <c r="AQ601">
        <v>33.619999999999997</v>
      </c>
      <c r="AR601">
        <v>4.7326304317627903</v>
      </c>
      <c r="AS601">
        <v>-230413.5</v>
      </c>
      <c r="AT601">
        <v>0.495816496676866</v>
      </c>
      <c r="AU601">
        <v>60422254.469999999</v>
      </c>
    </row>
    <row r="602" spans="1:47" ht="15" x14ac:dyDescent="0.25">
      <c r="A602" t="s">
        <v>2103</v>
      </c>
      <c r="B602" t="s">
        <v>329</v>
      </c>
      <c r="C602" t="s">
        <v>121</v>
      </c>
      <c r="D602" t="s">
        <v>949</v>
      </c>
      <c r="E602">
        <v>93.647000000000006</v>
      </c>
      <c r="F602" t="s">
        <v>1498</v>
      </c>
      <c r="G602" s="129">
        <v>-56822526</v>
      </c>
      <c r="H602">
        <v>0.37688092727657901</v>
      </c>
      <c r="I602">
        <v>-55701816</v>
      </c>
      <c r="J602">
        <v>0</v>
      </c>
      <c r="K602">
        <v>0.82838284362040304</v>
      </c>
      <c r="L602" s="130">
        <v>302173.42810000002</v>
      </c>
      <c r="M602" s="129">
        <v>58731</v>
      </c>
      <c r="N602">
        <v>231</v>
      </c>
      <c r="O602">
        <v>167.580029</v>
      </c>
      <c r="P602">
        <v>566.84822799999995</v>
      </c>
      <c r="Q602">
        <v>-20.258194</v>
      </c>
      <c r="R602">
        <v>18573.099999999999</v>
      </c>
      <c r="S602">
        <v>10612.269177</v>
      </c>
      <c r="T602">
        <v>13635.665894522899</v>
      </c>
      <c r="U602">
        <v>0.34341515789088201</v>
      </c>
      <c r="V602">
        <v>0.16775008976009101</v>
      </c>
      <c r="W602">
        <v>8.0860622802500601E-2</v>
      </c>
      <c r="X602">
        <v>14455</v>
      </c>
      <c r="Y602">
        <v>704.83</v>
      </c>
      <c r="Z602">
        <v>90704.611849665904</v>
      </c>
      <c r="AA602">
        <v>13.3058064516129</v>
      </c>
      <c r="AB602">
        <v>15.056494724969101</v>
      </c>
      <c r="AC602">
        <v>53.01</v>
      </c>
      <c r="AD602">
        <v>200.193721505376</v>
      </c>
      <c r="AE602" t="s">
        <v>943</v>
      </c>
      <c r="AF602">
        <v>0.12141894712293</v>
      </c>
      <c r="AG602">
        <v>0.14697673837768399</v>
      </c>
      <c r="AH602">
        <v>0.271941402987945</v>
      </c>
      <c r="AI602">
        <v>161.68558970580699</v>
      </c>
      <c r="AJ602">
        <v>9.1720119054626501</v>
      </c>
      <c r="AK602">
        <v>1.3987362713895299</v>
      </c>
      <c r="AL602">
        <v>4.5265277346342998</v>
      </c>
      <c r="AM602">
        <v>1.9</v>
      </c>
      <c r="AN602" s="129">
        <v>0.75917990706001204</v>
      </c>
      <c r="AO602">
        <v>19</v>
      </c>
      <c r="AP602">
        <v>6.1652281134402E-2</v>
      </c>
      <c r="AQ602">
        <v>231.58</v>
      </c>
      <c r="AR602">
        <v>4.18246934154394</v>
      </c>
      <c r="AS602">
        <v>7779.16999999993</v>
      </c>
      <c r="AT602">
        <v>0.40810833982067202</v>
      </c>
      <c r="AU602">
        <v>197103210.71000001</v>
      </c>
    </row>
    <row r="603" spans="1:47" ht="15" x14ac:dyDescent="0.25">
      <c r="A603" t="s">
        <v>2104</v>
      </c>
      <c r="B603" t="s">
        <v>456</v>
      </c>
      <c r="C603" t="s">
        <v>131</v>
      </c>
      <c r="D603" t="s">
        <v>945</v>
      </c>
      <c r="E603">
        <v>84.436999999999998</v>
      </c>
      <c r="F603" t="s">
        <v>1499</v>
      </c>
      <c r="G603" s="129">
        <v>809708</v>
      </c>
      <c r="H603">
        <v>0.29872287706017198</v>
      </c>
      <c r="I603">
        <v>1026481</v>
      </c>
      <c r="J603">
        <v>5.2587457241310602E-3</v>
      </c>
      <c r="K603">
        <v>0.80911967469387203</v>
      </c>
      <c r="L603" s="130">
        <v>228630.486</v>
      </c>
      <c r="M603" s="129">
        <v>39727</v>
      </c>
      <c r="N603">
        <v>63</v>
      </c>
      <c r="O603">
        <v>54.514305</v>
      </c>
      <c r="P603">
        <v>43.168942999999999</v>
      </c>
      <c r="Q603">
        <v>129.14862099999999</v>
      </c>
      <c r="R603">
        <v>14913.6</v>
      </c>
      <c r="S603">
        <v>995.70622500000002</v>
      </c>
      <c r="T603">
        <v>1234.35992644461</v>
      </c>
      <c r="U603">
        <v>0.51350420652436901</v>
      </c>
      <c r="V603">
        <v>0.152833135094641</v>
      </c>
      <c r="W603">
        <v>2.58990044980386E-3</v>
      </c>
      <c r="X603">
        <v>12030.1</v>
      </c>
      <c r="Y603">
        <v>68.22</v>
      </c>
      <c r="Z603">
        <v>67018.601583113399</v>
      </c>
      <c r="AA603">
        <v>14.728395061728399</v>
      </c>
      <c r="AB603">
        <v>14.595517810026401</v>
      </c>
      <c r="AC603">
        <v>7.87</v>
      </c>
      <c r="AD603">
        <v>126.519215374841</v>
      </c>
      <c r="AE603">
        <v>0.3866</v>
      </c>
      <c r="AF603">
        <v>0.110292531745357</v>
      </c>
      <c r="AG603">
        <v>0.17337504072562601</v>
      </c>
      <c r="AH603">
        <v>0.34118789254015303</v>
      </c>
      <c r="AI603">
        <v>236.80076922287</v>
      </c>
      <c r="AJ603">
        <v>4.9551838547144804</v>
      </c>
      <c r="AK603">
        <v>1.2730626760085499</v>
      </c>
      <c r="AL603">
        <v>2.1624231500016999</v>
      </c>
      <c r="AM603">
        <v>1</v>
      </c>
      <c r="AN603" s="129">
        <v>1.8371679021465499</v>
      </c>
      <c r="AO603">
        <v>168</v>
      </c>
      <c r="AP603">
        <v>1.55586987270156E-2</v>
      </c>
      <c r="AQ603">
        <v>4.13</v>
      </c>
      <c r="AR603">
        <v>4.6484066038881098</v>
      </c>
      <c r="AS603">
        <v>13413.71</v>
      </c>
      <c r="AT603">
        <v>0.46858421742037598</v>
      </c>
      <c r="AU603">
        <v>14849526.9</v>
      </c>
    </row>
    <row r="604" spans="1:47" ht="15" x14ac:dyDescent="0.25">
      <c r="A604" t="s">
        <v>2105</v>
      </c>
      <c r="B604" t="s">
        <v>330</v>
      </c>
      <c r="C604" t="s">
        <v>144</v>
      </c>
      <c r="D604" t="s">
        <v>949</v>
      </c>
      <c r="E604">
        <v>105.902</v>
      </c>
      <c r="F604" t="s">
        <v>1500</v>
      </c>
      <c r="G604" s="129">
        <v>-610693</v>
      </c>
      <c r="H604">
        <v>0.28895803164350897</v>
      </c>
      <c r="I604">
        <v>-610693</v>
      </c>
      <c r="J604">
        <v>6.4604167619313297E-3</v>
      </c>
      <c r="K604">
        <v>0.81768354625303297</v>
      </c>
      <c r="L604" s="130">
        <v>234156.4492</v>
      </c>
      <c r="M604" s="129">
        <v>82462</v>
      </c>
      <c r="N604">
        <v>20</v>
      </c>
      <c r="O604">
        <v>22.937341</v>
      </c>
      <c r="P604">
        <v>43.262250000000002</v>
      </c>
      <c r="Q604">
        <v>-4.3017750000000001</v>
      </c>
      <c r="R604">
        <v>16666.099999999999</v>
      </c>
      <c r="S604">
        <v>1863.0780600000001</v>
      </c>
      <c r="T604">
        <v>2017.67887225289</v>
      </c>
      <c r="U604">
        <v>0.108625471656298</v>
      </c>
      <c r="V604">
        <v>6.0887916848744401E-2</v>
      </c>
      <c r="W604">
        <v>6.0013524071020402E-3</v>
      </c>
      <c r="X604">
        <v>15389.1</v>
      </c>
      <c r="Y604">
        <v>137.4</v>
      </c>
      <c r="Z604">
        <v>90897.511426491998</v>
      </c>
      <c r="AA604">
        <v>15.032894736842101</v>
      </c>
      <c r="AB604">
        <v>13.5595200873362</v>
      </c>
      <c r="AC604">
        <v>10.41</v>
      </c>
      <c r="AD604">
        <v>178.970034582133</v>
      </c>
      <c r="AE604">
        <v>0.29480000000000001</v>
      </c>
      <c r="AF604">
        <v>0.111211518183624</v>
      </c>
      <c r="AG604">
        <v>0.11874234380413901</v>
      </c>
      <c r="AH604">
        <v>0.251937152146817</v>
      </c>
      <c r="AI604">
        <v>200.15854837558399</v>
      </c>
      <c r="AJ604">
        <v>5.9215032273116099</v>
      </c>
      <c r="AK604">
        <v>1.5427618654316999</v>
      </c>
      <c r="AL604">
        <v>0.478502591771227</v>
      </c>
      <c r="AM604">
        <v>3.25</v>
      </c>
      <c r="AN604" s="129">
        <v>0.811553260392603</v>
      </c>
      <c r="AO604">
        <v>3</v>
      </c>
      <c r="AP604">
        <v>7.2463768115942004E-2</v>
      </c>
      <c r="AQ604">
        <v>84</v>
      </c>
      <c r="AR604" t="s">
        <v>943</v>
      </c>
      <c r="AS604">
        <v>2717.05</v>
      </c>
      <c r="AT604" t="s">
        <v>943</v>
      </c>
      <c r="AU604">
        <v>31050184.609999999</v>
      </c>
    </row>
    <row r="605" spans="1:47" ht="15" x14ac:dyDescent="0.25">
      <c r="A605" t="s">
        <v>2106</v>
      </c>
      <c r="B605" t="s">
        <v>331</v>
      </c>
      <c r="C605" t="s">
        <v>175</v>
      </c>
      <c r="D605" t="s">
        <v>946</v>
      </c>
      <c r="E605">
        <v>76.828999999999994</v>
      </c>
      <c r="F605" t="s">
        <v>1501</v>
      </c>
      <c r="G605" s="129">
        <v>-11764097</v>
      </c>
      <c r="H605">
        <v>0.32667079420553102</v>
      </c>
      <c r="I605">
        <v>-10859097</v>
      </c>
      <c r="J605">
        <v>2.5134873366775999E-3</v>
      </c>
      <c r="K605">
        <v>0.73734808472192503</v>
      </c>
      <c r="L605" s="130">
        <v>242447.32120000001</v>
      </c>
      <c r="M605" s="129">
        <v>38278</v>
      </c>
      <c r="N605">
        <v>430</v>
      </c>
      <c r="O605">
        <v>406.434977</v>
      </c>
      <c r="P605">
        <v>478.22726499999999</v>
      </c>
      <c r="Q605">
        <v>-207.86533</v>
      </c>
      <c r="R605">
        <v>18119.8</v>
      </c>
      <c r="S605">
        <v>3523.559851</v>
      </c>
      <c r="T605">
        <v>4895.33464516398</v>
      </c>
      <c r="U605">
        <v>0.92561267692796201</v>
      </c>
      <c r="V605">
        <v>0.21719888986213801</v>
      </c>
      <c r="W605">
        <v>2.89117069974243E-3</v>
      </c>
      <c r="X605">
        <v>13042.2</v>
      </c>
      <c r="Y605">
        <v>261.47000000000003</v>
      </c>
      <c r="Z605">
        <v>74717.560599686403</v>
      </c>
      <c r="AA605">
        <v>10.490909090909099</v>
      </c>
      <c r="AB605">
        <v>13.475962255708099</v>
      </c>
      <c r="AC605">
        <v>26</v>
      </c>
      <c r="AD605">
        <v>135.521532730769</v>
      </c>
      <c r="AE605">
        <v>0.379</v>
      </c>
      <c r="AF605">
        <v>0.122807111959933</v>
      </c>
      <c r="AG605">
        <v>0.13004668362599101</v>
      </c>
      <c r="AH605">
        <v>0.27071505948119001</v>
      </c>
      <c r="AI605">
        <v>204.56925112125799</v>
      </c>
      <c r="AJ605">
        <v>7.9246918059077798</v>
      </c>
      <c r="AK605">
        <v>1.03003060437396</v>
      </c>
      <c r="AL605">
        <v>2.4630966881794398</v>
      </c>
      <c r="AM605">
        <v>1.8</v>
      </c>
      <c r="AN605" s="129">
        <v>0.77042795434696398</v>
      </c>
      <c r="AO605">
        <v>126</v>
      </c>
      <c r="AP605">
        <v>7.2222222222222202E-2</v>
      </c>
      <c r="AQ605">
        <v>11.87</v>
      </c>
      <c r="AR605">
        <v>3.32299318408031</v>
      </c>
      <c r="AS605">
        <v>279357.98</v>
      </c>
      <c r="AT605">
        <v>0.61979616672868298</v>
      </c>
      <c r="AU605">
        <v>63846165.810000002</v>
      </c>
    </row>
    <row r="606" spans="1:47" ht="15" x14ac:dyDescent="0.25">
      <c r="A606" t="s">
        <v>2107</v>
      </c>
      <c r="B606" t="s">
        <v>394</v>
      </c>
      <c r="C606" t="s">
        <v>175</v>
      </c>
      <c r="D606" t="s">
        <v>948</v>
      </c>
      <c r="E606">
        <v>93.697000000000003</v>
      </c>
      <c r="F606" t="s">
        <v>1502</v>
      </c>
      <c r="G606" s="129">
        <v>-2076196</v>
      </c>
      <c r="H606">
        <v>0.58974341054778301</v>
      </c>
      <c r="I606">
        <v>-2076196</v>
      </c>
      <c r="J606">
        <v>0.21278987033749799</v>
      </c>
      <c r="K606">
        <v>0.62713008647938495</v>
      </c>
      <c r="L606" s="130">
        <v>446723.46799999999</v>
      </c>
      <c r="M606" s="129">
        <v>44736.5</v>
      </c>
      <c r="N606">
        <v>19</v>
      </c>
      <c r="O606">
        <v>33.198005000000002</v>
      </c>
      <c r="P606">
        <v>8</v>
      </c>
      <c r="Q606">
        <v>157.19467299999999</v>
      </c>
      <c r="R606">
        <v>21081.3</v>
      </c>
      <c r="S606">
        <v>578.97029099999997</v>
      </c>
      <c r="T606">
        <v>743.51983280822299</v>
      </c>
      <c r="U606">
        <v>0.36628872033090198</v>
      </c>
      <c r="V606">
        <v>0.177823689056957</v>
      </c>
      <c r="W606">
        <v>1.53030304624042E-2</v>
      </c>
      <c r="X606">
        <v>16415.7</v>
      </c>
      <c r="Y606">
        <v>45.12</v>
      </c>
      <c r="Z606">
        <v>76982.801418439703</v>
      </c>
      <c r="AA606">
        <v>14.096153846153801</v>
      </c>
      <c r="AB606">
        <v>12.831788364361699</v>
      </c>
      <c r="AC606">
        <v>7.77</v>
      </c>
      <c r="AD606">
        <v>74.513550965251</v>
      </c>
      <c r="AE606">
        <v>0.22589999999999999</v>
      </c>
      <c r="AF606">
        <v>0.115198713790089</v>
      </c>
      <c r="AG606">
        <v>0.15380957195100101</v>
      </c>
      <c r="AH606">
        <v>0.279635265812956</v>
      </c>
      <c r="AI606">
        <v>187.16504401777701</v>
      </c>
      <c r="AJ606">
        <v>9.3943859066286493</v>
      </c>
      <c r="AK606">
        <v>1.76594040401244</v>
      </c>
      <c r="AL606">
        <v>3.7271074997923601</v>
      </c>
      <c r="AM606">
        <v>1.2</v>
      </c>
      <c r="AN606" s="129">
        <v>1.0052254557862299</v>
      </c>
      <c r="AO606">
        <v>17</v>
      </c>
      <c r="AP606">
        <v>0.15862068965517201</v>
      </c>
      <c r="AQ606">
        <v>6.76</v>
      </c>
      <c r="AR606">
        <v>6.2148590784067403</v>
      </c>
      <c r="AS606">
        <v>-94899.33</v>
      </c>
      <c r="AT606">
        <v>0.39172034898841501</v>
      </c>
      <c r="AU606">
        <v>12205435.49</v>
      </c>
    </row>
    <row r="607" spans="1:47" ht="15" x14ac:dyDescent="0.25">
      <c r="A607" t="s">
        <v>2108</v>
      </c>
      <c r="B607" t="s">
        <v>332</v>
      </c>
      <c r="C607" t="s">
        <v>135</v>
      </c>
      <c r="D607" t="s">
        <v>945</v>
      </c>
      <c r="E607">
        <v>53.988</v>
      </c>
      <c r="F607" t="s">
        <v>1503</v>
      </c>
      <c r="G607" s="129">
        <v>-1444461</v>
      </c>
      <c r="H607">
        <v>0.26181959939384097</v>
      </c>
      <c r="I607">
        <v>-1444460</v>
      </c>
      <c r="J607">
        <v>0</v>
      </c>
      <c r="K607">
        <v>0.769715429051683</v>
      </c>
      <c r="L607" s="130">
        <v>77450.723400000003</v>
      </c>
      <c r="M607" s="129">
        <v>25479</v>
      </c>
      <c r="N607">
        <v>175</v>
      </c>
      <c r="O607">
        <v>2495.9829260000001</v>
      </c>
      <c r="P607">
        <v>1605.8640190000001</v>
      </c>
      <c r="Q607">
        <v>-1090.9153879999999</v>
      </c>
      <c r="R607">
        <v>24146.5</v>
      </c>
      <c r="S607">
        <v>4427.4139210000003</v>
      </c>
      <c r="T607">
        <v>6294.4585747884203</v>
      </c>
      <c r="U607">
        <v>0.99928615212934802</v>
      </c>
      <c r="V607">
        <v>0.17542296312439101</v>
      </c>
      <c r="W607">
        <v>8.1412293594312901E-2</v>
      </c>
      <c r="X607">
        <v>16984.2</v>
      </c>
      <c r="Y607">
        <v>356</v>
      </c>
      <c r="Z607">
        <v>58681.1825842697</v>
      </c>
      <c r="AA607">
        <v>11.865168539325801</v>
      </c>
      <c r="AB607">
        <v>12.436555957865201</v>
      </c>
      <c r="AC607">
        <v>83.17</v>
      </c>
      <c r="AD607">
        <v>53.233304328483797</v>
      </c>
      <c r="AE607">
        <v>0.70820000000000005</v>
      </c>
      <c r="AF607">
        <v>0.119227012082286</v>
      </c>
      <c r="AG607">
        <v>0.20299057813788601</v>
      </c>
      <c r="AH607">
        <v>0.32557436343506801</v>
      </c>
      <c r="AI607">
        <v>271.37828570783898</v>
      </c>
      <c r="AJ607">
        <v>10.7325053765947</v>
      </c>
      <c r="AK607">
        <v>2.5054146969132001</v>
      </c>
      <c r="AL607">
        <v>6.3160786647401901</v>
      </c>
      <c r="AM607">
        <v>0</v>
      </c>
      <c r="AN607" s="129">
        <v>0.77580389413200002</v>
      </c>
      <c r="AO607">
        <v>46</v>
      </c>
      <c r="AP607">
        <v>0.45249406175772</v>
      </c>
      <c r="AQ607">
        <v>50.59</v>
      </c>
      <c r="AR607">
        <v>4.9005819902259002</v>
      </c>
      <c r="AS607">
        <v>-423020.05</v>
      </c>
      <c r="AT607">
        <v>0.64118317916210299</v>
      </c>
      <c r="AU607">
        <v>106906339.48999999</v>
      </c>
    </row>
    <row r="608" spans="1:47" ht="15" x14ac:dyDescent="0.25">
      <c r="A608" t="s">
        <v>2109</v>
      </c>
      <c r="B608" t="s">
        <v>684</v>
      </c>
      <c r="C608" t="s">
        <v>142</v>
      </c>
      <c r="D608" t="s">
        <v>947</v>
      </c>
      <c r="E608">
        <v>82.286000000000001</v>
      </c>
      <c r="F608" t="s">
        <v>1428</v>
      </c>
      <c r="G608" s="129">
        <v>551029</v>
      </c>
      <c r="H608">
        <v>0.24883601026065799</v>
      </c>
      <c r="I608">
        <v>551030</v>
      </c>
      <c r="J608">
        <v>1.5114632139229501E-2</v>
      </c>
      <c r="K608">
        <v>0.80835001742730594</v>
      </c>
      <c r="L608" s="130">
        <v>231832.73579999999</v>
      </c>
      <c r="M608" s="129">
        <v>46541</v>
      </c>
      <c r="N608">
        <v>84</v>
      </c>
      <c r="O608">
        <v>51.818603000000003</v>
      </c>
      <c r="P608">
        <v>75.773157999999995</v>
      </c>
      <c r="Q608">
        <v>39.637788999999998</v>
      </c>
      <c r="R608">
        <v>16488.599999999999</v>
      </c>
      <c r="S608">
        <v>1135.2813309999999</v>
      </c>
      <c r="T608">
        <v>1547.86032240843</v>
      </c>
      <c r="U608">
        <v>0.999871479433321</v>
      </c>
      <c r="V608">
        <v>0.18718715634371699</v>
      </c>
      <c r="W608">
        <v>2.6425168089018801E-3</v>
      </c>
      <c r="X608">
        <v>12093.6</v>
      </c>
      <c r="Y608">
        <v>82.07</v>
      </c>
      <c r="Z608">
        <v>71045.542829292099</v>
      </c>
      <c r="AA608">
        <v>15.955056179775299</v>
      </c>
      <c r="AB608">
        <v>13.8330855489217</v>
      </c>
      <c r="AC608">
        <v>6</v>
      </c>
      <c r="AD608">
        <v>189.21355516666699</v>
      </c>
      <c r="AE608">
        <v>0.1837</v>
      </c>
      <c r="AF608">
        <v>9.8797307642147794E-2</v>
      </c>
      <c r="AG608">
        <v>0.20342085560645901</v>
      </c>
      <c r="AH608">
        <v>0.30480178197213398</v>
      </c>
      <c r="AI608">
        <v>192.51263456212001</v>
      </c>
      <c r="AJ608">
        <v>7.9964751825619098</v>
      </c>
      <c r="AK608">
        <v>1.38868619484251</v>
      </c>
      <c r="AL608">
        <v>4.1596212412379403</v>
      </c>
      <c r="AM608">
        <v>0</v>
      </c>
      <c r="AN608" s="129">
        <v>1.4178855563980699</v>
      </c>
      <c r="AO608">
        <v>104</v>
      </c>
      <c r="AP608">
        <v>2.23642172523962E-2</v>
      </c>
      <c r="AQ608">
        <v>5.87</v>
      </c>
      <c r="AR608">
        <v>3.69948348668711</v>
      </c>
      <c r="AS608">
        <v>-99674.379999999903</v>
      </c>
      <c r="AT608">
        <v>0.55987101501197101</v>
      </c>
      <c r="AU608">
        <v>18719192.609999999</v>
      </c>
    </row>
    <row r="609" spans="1:47" ht="15" x14ac:dyDescent="0.25">
      <c r="A609" t="s">
        <v>2110</v>
      </c>
      <c r="B609" t="s">
        <v>333</v>
      </c>
      <c r="C609" t="s">
        <v>334</v>
      </c>
      <c r="D609" t="s">
        <v>946</v>
      </c>
      <c r="E609">
        <v>71.997</v>
      </c>
      <c r="F609" t="s">
        <v>1190</v>
      </c>
      <c r="G609" s="129">
        <v>1312401</v>
      </c>
      <c r="H609">
        <v>0.215547549243265</v>
      </c>
      <c r="I609">
        <v>576760</v>
      </c>
      <c r="J609">
        <v>0</v>
      </c>
      <c r="K609">
        <v>0.74831786461426097</v>
      </c>
      <c r="L609" s="130">
        <v>112166.9693</v>
      </c>
      <c r="M609" s="129">
        <v>31300</v>
      </c>
      <c r="N609">
        <v>118</v>
      </c>
      <c r="O609">
        <v>418.98573299999998</v>
      </c>
      <c r="P609">
        <v>178.160875</v>
      </c>
      <c r="Q609">
        <v>-560.757926</v>
      </c>
      <c r="R609">
        <v>19566.7</v>
      </c>
      <c r="S609">
        <v>2997.7213230000002</v>
      </c>
      <c r="T609">
        <v>4691.5835253178002</v>
      </c>
      <c r="U609">
        <v>0.99520874409178695</v>
      </c>
      <c r="V609">
        <v>0.29145043880384702</v>
      </c>
      <c r="W609">
        <v>3.8633360983702102E-3</v>
      </c>
      <c r="X609">
        <v>12502.3</v>
      </c>
      <c r="Y609">
        <v>206</v>
      </c>
      <c r="Z609">
        <v>65015.106796116503</v>
      </c>
      <c r="AA609">
        <v>12.0485436893204</v>
      </c>
      <c r="AB609">
        <v>14.5520452572816</v>
      </c>
      <c r="AC609">
        <v>37.15</v>
      </c>
      <c r="AD609">
        <v>80.692364010767207</v>
      </c>
      <c r="AE609">
        <v>0.31769999999999998</v>
      </c>
      <c r="AF609">
        <v>9.7610164541995004E-2</v>
      </c>
      <c r="AG609">
        <v>0.227057439539814</v>
      </c>
      <c r="AH609">
        <v>0.32673130303414399</v>
      </c>
      <c r="AI609">
        <v>169.77095105381099</v>
      </c>
      <c r="AJ609">
        <v>26.393801849384801</v>
      </c>
      <c r="AK609">
        <v>1.7813571128218999</v>
      </c>
      <c r="AL609">
        <v>4.5924982806930696</v>
      </c>
      <c r="AM609">
        <v>0.5</v>
      </c>
      <c r="AN609" s="129">
        <v>1.02943225174254</v>
      </c>
      <c r="AO609">
        <v>18</v>
      </c>
      <c r="AP609">
        <v>2.1690351533283501E-2</v>
      </c>
      <c r="AQ609">
        <v>68.72</v>
      </c>
      <c r="AR609">
        <v>3.9742926654006099</v>
      </c>
      <c r="AS609">
        <v>-167504.79999999999</v>
      </c>
      <c r="AT609">
        <v>0.75443414835840406</v>
      </c>
      <c r="AU609">
        <v>58655535.909999996</v>
      </c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2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</row>
  </sheetData>
  <conditionalFormatting sqref="B3:B609">
    <cfRule type="duplicateValues" dxfId="0" priority="1"/>
  </conditionalFormatting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D7" sqref="D7"/>
    </sheetView>
  </sheetViews>
  <sheetFormatPr defaultColWidth="9.140625" defaultRowHeight="12.75" x14ac:dyDescent="0.2"/>
  <cols>
    <col min="1" max="2" width="9.140625" style="48"/>
    <col min="3" max="3" width="36.42578125" style="48" customWidth="1"/>
    <col min="4" max="4" width="13.42578125" style="76" customWidth="1"/>
    <col min="5" max="5" width="31.7109375" style="48" bestFit="1" customWidth="1"/>
    <col min="6" max="6" width="86.85546875" style="48" customWidth="1"/>
    <col min="7" max="16384" width="9.140625" style="48"/>
  </cols>
  <sheetData>
    <row r="1" spans="1:6" ht="24" customHeight="1" x14ac:dyDescent="0.2">
      <c r="A1" s="136" t="s">
        <v>792</v>
      </c>
      <c r="B1" s="137"/>
      <c r="C1" s="137"/>
      <c r="D1" s="113"/>
      <c r="E1" s="114"/>
      <c r="F1" s="65"/>
    </row>
    <row r="2" spans="1:6" s="49" customFormat="1" ht="14.25" customHeight="1" x14ac:dyDescent="0.2">
      <c r="A2" s="138" t="s">
        <v>793</v>
      </c>
      <c r="B2" s="138"/>
      <c r="C2" s="138"/>
      <c r="D2" s="127" t="s">
        <v>904</v>
      </c>
    </row>
    <row r="3" spans="1:6" s="49" customFormat="1" ht="14.25" customHeight="1" x14ac:dyDescent="0.25">
      <c r="A3" s="138" t="s">
        <v>794</v>
      </c>
      <c r="B3" s="138"/>
      <c r="C3" s="138"/>
      <c r="D3" s="115" t="s">
        <v>795</v>
      </c>
    </row>
    <row r="4" spans="1:6" ht="14.25" customHeight="1" x14ac:dyDescent="0.2">
      <c r="A4" s="138" t="s">
        <v>932</v>
      </c>
      <c r="B4" s="138"/>
      <c r="C4" s="138"/>
      <c r="D4" s="115" t="s">
        <v>933</v>
      </c>
    </row>
    <row r="5" spans="1:6" ht="14.25" customHeight="1" x14ac:dyDescent="0.2">
      <c r="A5" s="51" t="s">
        <v>796</v>
      </c>
      <c r="B5" s="51"/>
      <c r="C5" s="51"/>
      <c r="D5" s="115" t="s">
        <v>797</v>
      </c>
    </row>
    <row r="6" spans="1:6" ht="14.25" customHeight="1" x14ac:dyDescent="0.2">
      <c r="A6" s="51" t="s">
        <v>935</v>
      </c>
      <c r="B6" s="51"/>
      <c r="C6" s="51"/>
      <c r="D6" s="116" t="s">
        <v>936</v>
      </c>
    </row>
    <row r="7" spans="1:6" ht="14.25" customHeight="1" x14ac:dyDescent="0.2">
      <c r="A7" s="51" t="s">
        <v>843</v>
      </c>
      <c r="B7" s="51"/>
      <c r="C7" s="51"/>
      <c r="D7" s="116" t="s">
        <v>840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9" t="s">
        <v>798</v>
      </c>
      <c r="B9" s="139"/>
      <c r="C9" s="140"/>
      <c r="D9" s="52" t="s">
        <v>799</v>
      </c>
      <c r="E9" s="53" t="s">
        <v>800</v>
      </c>
      <c r="F9" s="52" t="s">
        <v>801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802</v>
      </c>
      <c r="C11" s="56"/>
      <c r="D11" s="61" t="s">
        <v>951</v>
      </c>
      <c r="E11" s="57" t="s">
        <v>939</v>
      </c>
      <c r="F11" s="56" t="s">
        <v>958</v>
      </c>
    </row>
    <row r="12" spans="1:6" ht="12.75" customHeight="1" x14ac:dyDescent="0.2">
      <c r="B12" s="56" t="s">
        <v>839</v>
      </c>
      <c r="C12" s="56"/>
      <c r="D12" s="61" t="s">
        <v>951</v>
      </c>
      <c r="E12" s="57" t="s">
        <v>939</v>
      </c>
      <c r="F12" s="56" t="s">
        <v>958</v>
      </c>
    </row>
    <row r="13" spans="1:6" ht="12.75" customHeight="1" x14ac:dyDescent="0.2">
      <c r="B13" s="56" t="s">
        <v>838</v>
      </c>
      <c r="C13" s="56"/>
      <c r="D13" s="61" t="s">
        <v>951</v>
      </c>
      <c r="E13" s="57" t="s">
        <v>939</v>
      </c>
      <c r="F13" s="56" t="s">
        <v>958</v>
      </c>
    </row>
    <row r="14" spans="1:6" ht="12.75" customHeight="1" x14ac:dyDescent="0.2">
      <c r="B14" s="56" t="s">
        <v>938</v>
      </c>
      <c r="C14" s="56"/>
      <c r="D14" s="61" t="s">
        <v>944</v>
      </c>
      <c r="E14" s="57" t="s">
        <v>939</v>
      </c>
      <c r="F14" s="56" t="s">
        <v>959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803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960</v>
      </c>
      <c r="E17" s="56" t="s">
        <v>961</v>
      </c>
      <c r="F17" s="56" t="s">
        <v>962</v>
      </c>
    </row>
    <row r="18" spans="1:6" ht="12.75" customHeight="1" x14ac:dyDescent="0.2">
      <c r="B18" s="56" t="s">
        <v>804</v>
      </c>
      <c r="C18" s="56"/>
      <c r="D18" s="61" t="s">
        <v>960</v>
      </c>
      <c r="E18" s="56" t="s">
        <v>961</v>
      </c>
      <c r="F18" s="56" t="s">
        <v>963</v>
      </c>
    </row>
    <row r="19" spans="1:6" ht="12.75" customHeight="1" x14ac:dyDescent="0.2">
      <c r="B19" s="62" t="s">
        <v>6</v>
      </c>
      <c r="C19" s="56"/>
      <c r="D19" s="61" t="s">
        <v>960</v>
      </c>
      <c r="E19" s="56" t="s">
        <v>961</v>
      </c>
      <c r="F19" s="56" t="s">
        <v>966</v>
      </c>
    </row>
    <row r="20" spans="1:6" ht="12.75" customHeight="1" x14ac:dyDescent="0.2">
      <c r="B20" s="63" t="s">
        <v>7</v>
      </c>
      <c r="C20" s="56"/>
      <c r="D20" s="61" t="s">
        <v>960</v>
      </c>
      <c r="E20" s="56" t="s">
        <v>961</v>
      </c>
      <c r="F20" s="56" t="s">
        <v>964</v>
      </c>
    </row>
    <row r="21" spans="1:6" ht="12.75" customHeight="1" x14ac:dyDescent="0.2">
      <c r="B21" s="46" t="s">
        <v>52</v>
      </c>
      <c r="C21" s="56"/>
      <c r="D21" s="61" t="s">
        <v>960</v>
      </c>
      <c r="E21" s="56" t="s">
        <v>961</v>
      </c>
      <c r="F21" s="56" t="s">
        <v>965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955</v>
      </c>
      <c r="C24" s="47"/>
      <c r="D24" s="61" t="s">
        <v>967</v>
      </c>
      <c r="E24" s="57" t="s">
        <v>840</v>
      </c>
      <c r="F24" s="56"/>
    </row>
    <row r="25" spans="1:6" ht="12.75" customHeight="1" x14ac:dyDescent="0.25">
      <c r="A25" s="37"/>
      <c r="B25" s="46" t="s">
        <v>956</v>
      </c>
      <c r="C25" s="47"/>
      <c r="D25" s="61" t="s">
        <v>967</v>
      </c>
      <c r="E25" s="57" t="s">
        <v>840</v>
      </c>
      <c r="F25" s="56"/>
    </row>
    <row r="26" spans="1:6" ht="12.75" customHeight="1" x14ac:dyDescent="0.2">
      <c r="A26" s="38"/>
      <c r="B26" s="46" t="s">
        <v>789</v>
      </c>
      <c r="C26" s="47"/>
      <c r="D26" s="61">
        <v>2025</v>
      </c>
      <c r="E26" s="57" t="s">
        <v>940</v>
      </c>
      <c r="F26" s="56"/>
    </row>
    <row r="27" spans="1:6" ht="12.75" customHeight="1" x14ac:dyDescent="0.2">
      <c r="A27" s="38"/>
      <c r="B27" s="46" t="s">
        <v>54</v>
      </c>
      <c r="C27" s="47"/>
      <c r="D27" s="61">
        <v>2025</v>
      </c>
      <c r="E27" s="57" t="s">
        <v>968</v>
      </c>
      <c r="F27" s="56"/>
    </row>
    <row r="28" spans="1:6" ht="12.75" customHeight="1" x14ac:dyDescent="0.2">
      <c r="A28" s="38"/>
      <c r="B28" s="46" t="s">
        <v>53</v>
      </c>
      <c r="C28" s="47"/>
      <c r="D28" s="61">
        <v>2025</v>
      </c>
      <c r="E28" s="57" t="s">
        <v>937</v>
      </c>
      <c r="F28" s="56"/>
    </row>
    <row r="29" spans="1:6" ht="25.5" customHeight="1" x14ac:dyDescent="0.2">
      <c r="A29" s="38"/>
      <c r="B29" s="134" t="s">
        <v>844</v>
      </c>
      <c r="C29" s="135"/>
      <c r="D29" s="61">
        <v>2025</v>
      </c>
      <c r="E29" s="57" t="s">
        <v>937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>
        <v>2025</v>
      </c>
      <c r="E32" s="57" t="s">
        <v>941</v>
      </c>
      <c r="F32" s="56" t="s">
        <v>905</v>
      </c>
    </row>
    <row r="33" spans="1:6" ht="12.75" customHeight="1" x14ac:dyDescent="0.2">
      <c r="B33" s="64" t="s">
        <v>906</v>
      </c>
      <c r="C33" s="65"/>
      <c r="D33" s="61">
        <v>2025</v>
      </c>
      <c r="E33" s="57" t="s">
        <v>939</v>
      </c>
      <c r="F33" s="56" t="s">
        <v>905</v>
      </c>
    </row>
    <row r="34" spans="1:6" ht="12.75" customHeight="1" x14ac:dyDescent="0.2">
      <c r="B34" s="64" t="s">
        <v>907</v>
      </c>
      <c r="C34" s="65"/>
      <c r="D34" s="61">
        <v>2025</v>
      </c>
      <c r="E34" s="57"/>
      <c r="F34" s="56" t="s">
        <v>905</v>
      </c>
    </row>
    <row r="35" spans="1:6" ht="12.75" customHeight="1" x14ac:dyDescent="0.2">
      <c r="B35" s="56" t="s">
        <v>805</v>
      </c>
      <c r="C35" s="56"/>
      <c r="D35" s="61">
        <v>2025</v>
      </c>
      <c r="E35" s="57" t="s">
        <v>939</v>
      </c>
      <c r="F35" s="56" t="s">
        <v>899</v>
      </c>
    </row>
    <row r="36" spans="1:6" ht="12.75" customHeight="1" x14ac:dyDescent="0.2">
      <c r="B36" s="56" t="s">
        <v>806</v>
      </c>
      <c r="C36" s="56"/>
      <c r="D36" s="61">
        <v>2025</v>
      </c>
      <c r="E36" s="57" t="s">
        <v>939</v>
      </c>
      <c r="F36" s="56" t="s">
        <v>900</v>
      </c>
    </row>
    <row r="37" spans="1:6" ht="25.5" customHeight="1" x14ac:dyDescent="0.2">
      <c r="B37" s="56" t="s">
        <v>807</v>
      </c>
      <c r="C37" s="56"/>
      <c r="D37" s="61">
        <v>2025</v>
      </c>
      <c r="E37" s="57" t="s">
        <v>939</v>
      </c>
      <c r="F37" s="66" t="s">
        <v>898</v>
      </c>
    </row>
    <row r="38" spans="1:6" ht="12.75" customHeight="1" x14ac:dyDescent="0.2">
      <c r="B38" s="56" t="s">
        <v>908</v>
      </c>
      <c r="C38" s="56"/>
      <c r="D38" s="61">
        <v>2025</v>
      </c>
      <c r="E38" s="57" t="s">
        <v>939</v>
      </c>
      <c r="F38" s="56" t="s">
        <v>905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808</v>
      </c>
    </row>
    <row r="42" spans="1:6" ht="12.75" customHeight="1" x14ac:dyDescent="0.2">
      <c r="B42" s="67"/>
      <c r="C42" s="38" t="s">
        <v>16</v>
      </c>
      <c r="D42" s="61">
        <v>2025</v>
      </c>
      <c r="E42" s="57" t="s">
        <v>942</v>
      </c>
      <c r="F42" s="56" t="s">
        <v>903</v>
      </c>
    </row>
    <row r="43" spans="1:6" ht="12.75" customHeight="1" x14ac:dyDescent="0.2">
      <c r="B43" s="56"/>
      <c r="C43" s="56" t="s">
        <v>17</v>
      </c>
      <c r="D43" s="61">
        <v>2025</v>
      </c>
      <c r="E43" s="57" t="s">
        <v>942</v>
      </c>
      <c r="F43" s="56" t="s">
        <v>809</v>
      </c>
    </row>
    <row r="44" spans="1:6" ht="12.75" customHeight="1" x14ac:dyDescent="0.2">
      <c r="B44" s="56"/>
      <c r="C44" s="56" t="s">
        <v>18</v>
      </c>
      <c r="D44" s="61">
        <v>2025</v>
      </c>
      <c r="E44" s="57" t="s">
        <v>942</v>
      </c>
      <c r="F44" s="56" t="s">
        <v>810</v>
      </c>
    </row>
    <row r="45" spans="1:6" ht="12.75" customHeight="1" x14ac:dyDescent="0.2">
      <c r="B45" s="56"/>
      <c r="C45" s="56" t="s">
        <v>811</v>
      </c>
      <c r="D45" s="61">
        <v>2025</v>
      </c>
      <c r="E45" s="57" t="s">
        <v>942</v>
      </c>
      <c r="F45" s="56" t="s">
        <v>812</v>
      </c>
    </row>
    <row r="46" spans="1:6" ht="12.75" customHeight="1" x14ac:dyDescent="0.2">
      <c r="B46" s="67" t="s">
        <v>20</v>
      </c>
      <c r="C46" s="56"/>
      <c r="D46" s="61">
        <v>2025</v>
      </c>
      <c r="E46" s="57"/>
      <c r="F46" s="56"/>
    </row>
    <row r="47" spans="1:6" ht="26.25" customHeight="1" x14ac:dyDescent="0.2">
      <c r="B47" s="67"/>
      <c r="C47" s="38" t="s">
        <v>21</v>
      </c>
      <c r="D47" s="61">
        <v>2025</v>
      </c>
      <c r="E47" s="57" t="s">
        <v>942</v>
      </c>
      <c r="F47" s="68" t="s">
        <v>902</v>
      </c>
    </row>
    <row r="48" spans="1:6" ht="26.25" customHeight="1" x14ac:dyDescent="0.2">
      <c r="B48" s="56"/>
      <c r="C48" s="56" t="s">
        <v>813</v>
      </c>
      <c r="D48" s="61">
        <v>2025</v>
      </c>
      <c r="E48" s="57" t="s">
        <v>942</v>
      </c>
      <c r="F48" s="68" t="s">
        <v>901</v>
      </c>
    </row>
    <row r="49" spans="1:6" ht="18.75" customHeight="1" x14ac:dyDescent="0.2">
      <c r="B49" s="56"/>
      <c r="C49" s="56" t="s">
        <v>814</v>
      </c>
      <c r="D49" s="61">
        <v>2025</v>
      </c>
      <c r="E49" s="57"/>
      <c r="F49" s="68"/>
    </row>
    <row r="50" spans="1:6" ht="105.75" customHeight="1" x14ac:dyDescent="0.2">
      <c r="B50" s="69" t="s">
        <v>24</v>
      </c>
      <c r="C50" s="56"/>
      <c r="D50" s="61"/>
      <c r="E50" s="57"/>
      <c r="F50" s="70" t="s">
        <v>815</v>
      </c>
    </row>
    <row r="51" spans="1:6" ht="12.75" customHeight="1" x14ac:dyDescent="0.2">
      <c r="B51" s="71"/>
      <c r="C51" s="56" t="s">
        <v>816</v>
      </c>
      <c r="D51" s="61">
        <v>2025</v>
      </c>
      <c r="E51" s="57" t="s">
        <v>817</v>
      </c>
      <c r="F51" s="72" t="s">
        <v>818</v>
      </c>
    </row>
    <row r="52" spans="1:6" ht="12.75" customHeight="1" x14ac:dyDescent="0.2">
      <c r="B52" s="56"/>
      <c r="C52" s="56" t="s">
        <v>819</v>
      </c>
      <c r="D52" s="61">
        <v>2025</v>
      </c>
      <c r="E52" s="57" t="s">
        <v>817</v>
      </c>
      <c r="F52" s="56" t="s">
        <v>820</v>
      </c>
    </row>
    <row r="53" spans="1:6" ht="12.75" customHeight="1" x14ac:dyDescent="0.2">
      <c r="B53" s="56"/>
      <c r="C53" s="56" t="s">
        <v>25</v>
      </c>
      <c r="D53" s="61">
        <v>2025</v>
      </c>
      <c r="E53" s="57" t="s">
        <v>817</v>
      </c>
      <c r="F53" s="68" t="s">
        <v>821</v>
      </c>
    </row>
    <row r="54" spans="1:6" ht="12.75" customHeight="1" x14ac:dyDescent="0.2">
      <c r="B54" s="56"/>
      <c r="C54" s="56" t="s">
        <v>27</v>
      </c>
      <c r="D54" s="61">
        <v>2025</v>
      </c>
      <c r="E54" s="57" t="s">
        <v>817</v>
      </c>
      <c r="F54" s="68" t="s">
        <v>822</v>
      </c>
    </row>
    <row r="55" spans="1:6" ht="12.75" customHeight="1" x14ac:dyDescent="0.2">
      <c r="A55" s="73"/>
      <c r="B55" s="67" t="s">
        <v>28</v>
      </c>
      <c r="C55" s="67"/>
      <c r="D55" s="61">
        <v>2025</v>
      </c>
      <c r="E55" s="74"/>
      <c r="F55" s="56"/>
    </row>
    <row r="56" spans="1:6" ht="12.75" customHeight="1" x14ac:dyDescent="0.2">
      <c r="B56" s="56"/>
      <c r="C56" s="56" t="s">
        <v>30</v>
      </c>
      <c r="D56" s="61">
        <v>2025</v>
      </c>
      <c r="E56" s="57" t="s">
        <v>817</v>
      </c>
      <c r="F56" s="68" t="s">
        <v>823</v>
      </c>
    </row>
    <row r="57" spans="1:6" ht="12.75" customHeight="1" x14ac:dyDescent="0.2">
      <c r="B57" s="56"/>
      <c r="C57" s="56" t="s">
        <v>31</v>
      </c>
      <c r="D57" s="61">
        <v>2025</v>
      </c>
      <c r="E57" s="57" t="s">
        <v>817</v>
      </c>
      <c r="F57" s="56" t="s">
        <v>824</v>
      </c>
    </row>
    <row r="58" spans="1:6" ht="26.25" customHeight="1" x14ac:dyDescent="0.2">
      <c r="B58" s="56"/>
      <c r="C58" s="56" t="s">
        <v>32</v>
      </c>
      <c r="D58" s="61">
        <v>2025</v>
      </c>
      <c r="E58" s="57" t="s">
        <v>817</v>
      </c>
      <c r="F58" s="68" t="s">
        <v>825</v>
      </c>
    </row>
    <row r="59" spans="1:6" ht="12.75" customHeight="1" x14ac:dyDescent="0.2">
      <c r="B59" s="56"/>
      <c r="C59" s="72" t="s">
        <v>29</v>
      </c>
      <c r="D59" s="61">
        <v>2025</v>
      </c>
      <c r="E59" s="57" t="s">
        <v>817</v>
      </c>
      <c r="F59" s="56" t="s">
        <v>826</v>
      </c>
    </row>
    <row r="60" spans="1:6" ht="12.75" customHeight="1" x14ac:dyDescent="0.2">
      <c r="B60" s="56"/>
      <c r="C60" s="46" t="s">
        <v>841</v>
      </c>
      <c r="D60" s="61" t="s">
        <v>967</v>
      </c>
      <c r="E60" s="57" t="s">
        <v>840</v>
      </c>
      <c r="F60" s="56" t="s">
        <v>842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>
        <v>2025</v>
      </c>
      <c r="E62" s="57" t="s">
        <v>827</v>
      </c>
      <c r="F62" s="128" t="s">
        <v>828</v>
      </c>
    </row>
    <row r="63" spans="1:6" ht="12.75" customHeight="1" x14ac:dyDescent="0.2">
      <c r="B63" s="56"/>
      <c r="C63" s="72" t="s">
        <v>35</v>
      </c>
      <c r="D63" s="61">
        <v>2025</v>
      </c>
      <c r="E63" s="57" t="s">
        <v>827</v>
      </c>
      <c r="F63" s="56"/>
    </row>
    <row r="64" spans="1:6" ht="24" customHeight="1" x14ac:dyDescent="0.2">
      <c r="B64" s="56"/>
      <c r="C64" s="56" t="s">
        <v>36</v>
      </c>
      <c r="D64" s="61">
        <v>2025</v>
      </c>
      <c r="E64" s="57" t="s">
        <v>827</v>
      </c>
      <c r="F64" s="68" t="s">
        <v>829</v>
      </c>
    </row>
    <row r="65" spans="2:6" ht="12.75" customHeight="1" x14ac:dyDescent="0.2">
      <c r="B65" s="56"/>
      <c r="C65" s="56" t="s">
        <v>830</v>
      </c>
      <c r="D65" s="61">
        <v>2025</v>
      </c>
      <c r="E65" s="57" t="s">
        <v>827</v>
      </c>
      <c r="F65" s="56"/>
    </row>
    <row r="66" spans="2:6" ht="12.75" customHeight="1" x14ac:dyDescent="0.2">
      <c r="B66" s="67" t="s">
        <v>38</v>
      </c>
      <c r="C66" s="56"/>
      <c r="D66" s="61"/>
      <c r="E66" s="57"/>
      <c r="F66" s="56"/>
    </row>
    <row r="67" spans="2:6" ht="24.75" customHeight="1" x14ac:dyDescent="0.2">
      <c r="B67" s="56"/>
      <c r="C67" s="56" t="s">
        <v>39</v>
      </c>
      <c r="D67" s="61">
        <v>2025</v>
      </c>
      <c r="E67" s="56" t="s">
        <v>831</v>
      </c>
      <c r="F67" s="68" t="s">
        <v>832</v>
      </c>
    </row>
    <row r="68" spans="2:6" ht="12.75" customHeight="1" x14ac:dyDescent="0.2">
      <c r="B68" s="56"/>
      <c r="C68" s="56" t="s">
        <v>833</v>
      </c>
      <c r="D68" s="61">
        <v>2025</v>
      </c>
      <c r="E68" s="56" t="s">
        <v>831</v>
      </c>
      <c r="F68" s="68" t="s">
        <v>834</v>
      </c>
    </row>
    <row r="69" spans="2:6" ht="12.75" customHeight="1" x14ac:dyDescent="0.2">
      <c r="B69" s="56"/>
      <c r="C69" s="56" t="s">
        <v>40</v>
      </c>
      <c r="D69" s="61">
        <v>2025</v>
      </c>
      <c r="E69" s="56" t="s">
        <v>835</v>
      </c>
      <c r="F69" s="68" t="s">
        <v>836</v>
      </c>
    </row>
    <row r="70" spans="2:6" ht="12.75" customHeight="1" x14ac:dyDescent="0.2">
      <c r="B70" s="56"/>
      <c r="C70" s="56" t="s">
        <v>41</v>
      </c>
      <c r="D70" s="61">
        <v>2025</v>
      </c>
      <c r="E70" s="56" t="s">
        <v>835</v>
      </c>
      <c r="F70" s="56" t="s">
        <v>837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5.140625" style="34" bestFit="1" customWidth="1"/>
    <col min="2" max="2" width="12.5703125" style="34" bestFit="1" customWidth="1"/>
    <col min="3" max="3" width="12" style="34" bestFit="1" customWidth="1"/>
    <col min="4" max="4" width="12.5703125" style="34" bestFit="1" customWidth="1"/>
    <col min="5" max="9" width="12" style="34" bestFit="1" customWidth="1"/>
    <col min="10" max="10" width="12.570312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42578125" style="34" bestFit="1" customWidth="1"/>
    <col min="24" max="24" width="14.425781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570312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849</v>
      </c>
      <c r="C1" s="33" t="s">
        <v>66</v>
      </c>
      <c r="D1" s="33" t="s">
        <v>850</v>
      </c>
      <c r="E1" s="33" t="s">
        <v>68</v>
      </c>
      <c r="F1" s="33" t="s">
        <v>69</v>
      </c>
      <c r="G1" s="33" t="s">
        <v>851</v>
      </c>
      <c r="H1" s="33" t="s">
        <v>868</v>
      </c>
      <c r="I1" s="33" t="s">
        <v>869</v>
      </c>
      <c r="J1" s="33" t="s">
        <v>64</v>
      </c>
      <c r="K1" s="33" t="s">
        <v>852</v>
      </c>
      <c r="L1" s="33" t="s">
        <v>853</v>
      </c>
      <c r="M1" s="33" t="s">
        <v>909</v>
      </c>
      <c r="N1" s="33" t="s">
        <v>854</v>
      </c>
      <c r="O1" s="33" t="s">
        <v>855</v>
      </c>
      <c r="P1" s="33" t="s">
        <v>856</v>
      </c>
      <c r="Q1" s="33" t="s">
        <v>857</v>
      </c>
      <c r="R1" s="33" t="s">
        <v>858</v>
      </c>
      <c r="S1" s="33" t="s">
        <v>859</v>
      </c>
      <c r="T1" s="33" t="s">
        <v>860</v>
      </c>
      <c r="U1" s="33" t="s">
        <v>78</v>
      </c>
      <c r="V1" s="33" t="s">
        <v>861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862</v>
      </c>
      <c r="AF1" s="33" t="s">
        <v>863</v>
      </c>
      <c r="AG1" s="33" t="s">
        <v>864</v>
      </c>
      <c r="AH1" s="33" t="s">
        <v>865</v>
      </c>
      <c r="AI1" s="33" t="s">
        <v>90</v>
      </c>
      <c r="AJ1" s="33" t="s">
        <v>91</v>
      </c>
      <c r="AK1" s="33" t="s">
        <v>92</v>
      </c>
      <c r="AL1" s="33" t="s">
        <v>866</v>
      </c>
      <c r="AM1" s="33" t="s">
        <v>867</v>
      </c>
    </row>
    <row r="2" spans="1:39" ht="15" x14ac:dyDescent="0.25">
      <c r="A2" t="s">
        <v>95</v>
      </c>
      <c r="B2">
        <v>1210751.6000000001</v>
      </c>
      <c r="C2">
        <v>0.74617850928715501</v>
      </c>
      <c r="D2">
        <v>1355334.6</v>
      </c>
      <c r="E2">
        <v>2.2600722230646901E-3</v>
      </c>
      <c r="F2">
        <v>0.71606823054197299</v>
      </c>
      <c r="G2">
        <v>106.6</v>
      </c>
      <c r="H2">
        <v>47.149527200000001</v>
      </c>
      <c r="I2">
        <v>35.934857200000003</v>
      </c>
      <c r="J2">
        <v>-12.052508599999999</v>
      </c>
      <c r="K2">
        <v>17293.3960517126</v>
      </c>
      <c r="L2">
        <v>1213.2493792</v>
      </c>
      <c r="M2">
        <v>1671.4711862635099</v>
      </c>
      <c r="N2">
        <v>0.99494502407737095</v>
      </c>
      <c r="O2">
        <v>0.19605665865400701</v>
      </c>
      <c r="P2">
        <v>7.7034385182729299E-4</v>
      </c>
      <c r="Q2">
        <v>12552.535871648801</v>
      </c>
      <c r="R2">
        <v>92.361999999999995</v>
      </c>
      <c r="S2">
        <v>68651.338212684903</v>
      </c>
      <c r="T2">
        <v>15.956778761828501</v>
      </c>
      <c r="U2">
        <v>13.1358067083866</v>
      </c>
      <c r="V2">
        <v>11.6</v>
      </c>
      <c r="W2">
        <v>104.590463724138</v>
      </c>
      <c r="X2">
        <v>0.113993196744697</v>
      </c>
      <c r="Y2">
        <v>0.208951398463145</v>
      </c>
      <c r="Z2">
        <v>0.325090487039839</v>
      </c>
      <c r="AA2">
        <v>244.387184599682</v>
      </c>
      <c r="AB2">
        <v>8.1637307193933495</v>
      </c>
      <c r="AC2">
        <v>1.2572796326237901</v>
      </c>
      <c r="AD2">
        <v>2.8845161087963498</v>
      </c>
      <c r="AE2">
        <v>1.76275999119317</v>
      </c>
      <c r="AF2">
        <v>189.4</v>
      </c>
      <c r="AG2">
        <v>2.2248243559719002E-3</v>
      </c>
      <c r="AH2">
        <v>3.3759999999999999</v>
      </c>
      <c r="AI2">
        <v>3.9296431028972201</v>
      </c>
      <c r="AJ2">
        <v>25317.6800000002</v>
      </c>
      <c r="AK2">
        <v>0.65314500989095403</v>
      </c>
      <c r="AL2">
        <v>20981202.024</v>
      </c>
      <c r="AM2">
        <v>1213.2493792</v>
      </c>
    </row>
    <row r="3" spans="1:39" ht="15" x14ac:dyDescent="0.25">
      <c r="A3" t="s">
        <v>163</v>
      </c>
      <c r="B3">
        <v>-3025999.8849557498</v>
      </c>
      <c r="C3">
        <v>0.34351076423428101</v>
      </c>
      <c r="D3">
        <v>-3117800.2477876102</v>
      </c>
      <c r="E3">
        <v>3.8006038404622298E-3</v>
      </c>
      <c r="F3">
        <v>0.76687220463090899</v>
      </c>
      <c r="G3">
        <v>87.792035398230098</v>
      </c>
      <c r="H3">
        <v>68.353742907079607</v>
      </c>
      <c r="I3">
        <v>188.41657755309799</v>
      </c>
      <c r="J3">
        <v>-37.751055371681403</v>
      </c>
      <c r="K3">
        <v>15615.310240728</v>
      </c>
      <c r="L3">
        <v>1609.49929006195</v>
      </c>
      <c r="M3">
        <v>2025.37331699128</v>
      </c>
      <c r="N3">
        <v>0.595013100024116</v>
      </c>
      <c r="O3">
        <v>0.154889140375984</v>
      </c>
      <c r="P3">
        <v>2.2369945424067499E-2</v>
      </c>
      <c r="Q3">
        <v>12408.9867955226</v>
      </c>
      <c r="R3">
        <v>115.99168141592899</v>
      </c>
      <c r="S3">
        <v>65901.001173031997</v>
      </c>
      <c r="T3">
        <v>14.0183610969966</v>
      </c>
      <c r="U3">
        <v>13.8759889538157</v>
      </c>
      <c r="V3">
        <v>15.1964601769912</v>
      </c>
      <c r="W3">
        <v>105.912776483228</v>
      </c>
      <c r="X3">
        <v>0.113305726562815</v>
      </c>
      <c r="Y3">
        <v>0.13507176568740001</v>
      </c>
      <c r="Z3">
        <v>0.25309892534771</v>
      </c>
      <c r="AA3">
        <v>217.79971778487101</v>
      </c>
      <c r="AB3">
        <v>9.6253859114766307</v>
      </c>
      <c r="AC3">
        <v>1.57758701783636</v>
      </c>
      <c r="AD3">
        <v>3.29066746462393</v>
      </c>
      <c r="AE3">
        <v>1.2317920734739201</v>
      </c>
      <c r="AF3">
        <v>54.0486725663717</v>
      </c>
      <c r="AG3">
        <v>5.7897615143960399E-2</v>
      </c>
      <c r="AH3">
        <v>23.6700884955752</v>
      </c>
      <c r="AI3">
        <v>4.3881959994966904</v>
      </c>
      <c r="AJ3">
        <v>-13524.016460176999</v>
      </c>
      <c r="AK3">
        <v>0.62470422881888599</v>
      </c>
      <c r="AL3">
        <v>25132830.746548701</v>
      </c>
      <c r="AM3">
        <v>1609.49929006195</v>
      </c>
    </row>
    <row r="4" spans="1:39" ht="15" x14ac:dyDescent="0.25">
      <c r="A4" t="s">
        <v>101</v>
      </c>
      <c r="B4">
        <v>-2297408.2556391</v>
      </c>
      <c r="C4">
        <v>0.30684266038770203</v>
      </c>
      <c r="D4">
        <v>-2690338.8270676699</v>
      </c>
      <c r="E4">
        <v>0</v>
      </c>
      <c r="F4">
        <v>0.62093961703519396</v>
      </c>
      <c r="G4">
        <v>109.037593984962</v>
      </c>
      <c r="H4">
        <v>43.665155736842102</v>
      </c>
      <c r="I4">
        <v>45.313559082706803</v>
      </c>
      <c r="J4">
        <v>-1.45137865413533</v>
      </c>
      <c r="K4">
        <v>15752.319368915299</v>
      </c>
      <c r="L4">
        <v>1039.9036850375901</v>
      </c>
      <c r="M4">
        <v>1268.50518997786</v>
      </c>
      <c r="N4">
        <v>0.53682946087581496</v>
      </c>
      <c r="O4">
        <v>0.14090891062496499</v>
      </c>
      <c r="P4">
        <v>4.9848561846398999E-3</v>
      </c>
      <c r="Q4">
        <v>12913.5419303329</v>
      </c>
      <c r="R4">
        <v>77.3127819548872</v>
      </c>
      <c r="S4">
        <v>58184.109834088602</v>
      </c>
      <c r="T4">
        <v>15.581564973839299</v>
      </c>
      <c r="U4">
        <v>13.4506049160718</v>
      </c>
      <c r="V4">
        <v>9.8977443609022604</v>
      </c>
      <c r="W4">
        <v>105.06471445609201</v>
      </c>
      <c r="X4">
        <v>0.12779141379455</v>
      </c>
      <c r="Y4">
        <v>0.202115519534592</v>
      </c>
      <c r="Z4">
        <v>0.33330132664683298</v>
      </c>
      <c r="AA4">
        <v>213.22208177713401</v>
      </c>
      <c r="AB4">
        <v>6.0166230568467496</v>
      </c>
      <c r="AC4">
        <v>1.14962504052625</v>
      </c>
      <c r="AD4">
        <v>2.96553279269853</v>
      </c>
      <c r="AE4">
        <v>1.3971360138914199</v>
      </c>
      <c r="AF4">
        <v>101.954887218045</v>
      </c>
      <c r="AG4">
        <v>3.4397988927047797E-2</v>
      </c>
      <c r="AH4">
        <v>5.4542105263157898</v>
      </c>
      <c r="AI4">
        <v>4.1734555183900799</v>
      </c>
      <c r="AJ4">
        <v>-41442.219323308302</v>
      </c>
      <c r="AK4">
        <v>0.51805453215903496</v>
      </c>
      <c r="AL4">
        <v>16380894.9596241</v>
      </c>
      <c r="AM4">
        <v>1039.9036850375901</v>
      </c>
    </row>
    <row r="5" spans="1:39" ht="15" x14ac:dyDescent="0.25">
      <c r="A5" t="s">
        <v>103</v>
      </c>
      <c r="B5">
        <v>-3457356.4328358201</v>
      </c>
      <c r="C5">
        <v>0.33647029739180701</v>
      </c>
      <c r="D5">
        <v>-3353136.51492537</v>
      </c>
      <c r="E5">
        <v>1.3924192307610301E-3</v>
      </c>
      <c r="F5">
        <v>0.69969896473952298</v>
      </c>
      <c r="G5">
        <v>116.41044776119401</v>
      </c>
      <c r="H5">
        <v>64.228933776119405</v>
      </c>
      <c r="I5">
        <v>70.1463510970149</v>
      </c>
      <c r="J5">
        <v>34.140755343283701</v>
      </c>
      <c r="K5">
        <v>15702.547331818399</v>
      </c>
      <c r="L5">
        <v>1641.19563144776</v>
      </c>
      <c r="M5">
        <v>2259.3827870565201</v>
      </c>
      <c r="N5">
        <v>0.92593962271004804</v>
      </c>
      <c r="O5">
        <v>0.196401567817724</v>
      </c>
      <c r="P5">
        <v>1.9746551732964499E-2</v>
      </c>
      <c r="Q5">
        <v>11406.1912090408</v>
      </c>
      <c r="R5">
        <v>109.468656716418</v>
      </c>
      <c r="S5">
        <v>67220.841402841397</v>
      </c>
      <c r="T5">
        <v>17.0707215314136</v>
      </c>
      <c r="U5">
        <v>14.992379377590501</v>
      </c>
      <c r="V5">
        <v>13.7369402985075</v>
      </c>
      <c r="W5">
        <v>119.47315747059601</v>
      </c>
      <c r="X5">
        <v>0.10601411585597</v>
      </c>
      <c r="Y5">
        <v>0.21194178462817601</v>
      </c>
      <c r="Z5">
        <v>0.321119857496107</v>
      </c>
      <c r="AA5">
        <v>220.736097794394</v>
      </c>
      <c r="AB5">
        <v>8.8046936521731904</v>
      </c>
      <c r="AC5">
        <v>1.9187984230084101</v>
      </c>
      <c r="AD5">
        <v>3.6096396015765402</v>
      </c>
      <c r="AE5">
        <v>1.0662845416406701</v>
      </c>
      <c r="AF5">
        <v>95.037313432835802</v>
      </c>
      <c r="AG5">
        <v>1.6499842164224301E-2</v>
      </c>
      <c r="AH5">
        <v>10.6026865671642</v>
      </c>
      <c r="AI5">
        <v>3.9800955636647699</v>
      </c>
      <c r="AJ5">
        <v>-125270.135671642</v>
      </c>
      <c r="AK5">
        <v>0.61161749153475697</v>
      </c>
      <c r="AL5">
        <v>25770952.0835821</v>
      </c>
      <c r="AM5">
        <v>1641.19563144776</v>
      </c>
    </row>
    <row r="6" spans="1:39" ht="15" x14ac:dyDescent="0.25">
      <c r="A6" t="s">
        <v>105</v>
      </c>
      <c r="B6">
        <v>-575667.87096774206</v>
      </c>
      <c r="C6">
        <v>0.31105596737221902</v>
      </c>
      <c r="D6">
        <v>-405289.69354838697</v>
      </c>
      <c r="E6">
        <v>6.9022906694868004E-3</v>
      </c>
      <c r="F6">
        <v>0.81063710230335495</v>
      </c>
      <c r="G6">
        <v>67.290322580645196</v>
      </c>
      <c r="H6">
        <v>38.051698709677403</v>
      </c>
      <c r="I6">
        <v>2.2771942580645201</v>
      </c>
      <c r="J6">
        <v>0.97393575806451305</v>
      </c>
      <c r="K6">
        <v>20790.368421043</v>
      </c>
      <c r="L6">
        <v>923.171660806452</v>
      </c>
      <c r="M6">
        <v>1341.2224051611799</v>
      </c>
      <c r="N6">
        <v>0.99955989399984202</v>
      </c>
      <c r="O6">
        <v>0.24564447602857001</v>
      </c>
      <c r="P6">
        <v>4.9273127731795704E-3</v>
      </c>
      <c r="Q6">
        <v>14310.138922653699</v>
      </c>
      <c r="R6">
        <v>82.257903225806402</v>
      </c>
      <c r="S6">
        <v>66306.771285826006</v>
      </c>
      <c r="T6">
        <v>15.8965017578466</v>
      </c>
      <c r="U6">
        <v>11.222893176261101</v>
      </c>
      <c r="V6">
        <v>12.825322580645199</v>
      </c>
      <c r="W6">
        <v>71.980385288680495</v>
      </c>
      <c r="X6">
        <v>0.10707028075845799</v>
      </c>
      <c r="Y6">
        <v>0.22714936557579499</v>
      </c>
      <c r="Z6">
        <v>0.338565798422863</v>
      </c>
      <c r="AA6">
        <v>224.44137764566699</v>
      </c>
      <c r="AB6">
        <v>7.5456191465990399</v>
      </c>
      <c r="AC6">
        <v>1.4268181279999499</v>
      </c>
      <c r="AD6">
        <v>4.3637222179105501</v>
      </c>
      <c r="AE6">
        <v>1.1269999433948801</v>
      </c>
      <c r="AF6">
        <v>109.645161290323</v>
      </c>
      <c r="AG6">
        <v>4.5116174148432202E-4</v>
      </c>
      <c r="AH6">
        <v>7.8025806451612896</v>
      </c>
      <c r="AI6">
        <v>4.6633037831473896</v>
      </c>
      <c r="AJ6">
        <v>-279623.620967742</v>
      </c>
      <c r="AK6">
        <v>0.62551080970374595</v>
      </c>
      <c r="AL6">
        <v>19193078.9440323</v>
      </c>
      <c r="AM6">
        <v>923.171660806452</v>
      </c>
    </row>
    <row r="7" spans="1:39" ht="15" x14ac:dyDescent="0.25">
      <c r="A7" t="s">
        <v>281</v>
      </c>
      <c r="B7">
        <v>-5077429.6538461503</v>
      </c>
      <c r="C7">
        <v>0.35073688928843699</v>
      </c>
      <c r="D7">
        <v>-5023687.4743589703</v>
      </c>
      <c r="E7">
        <v>0</v>
      </c>
      <c r="F7">
        <v>0.72080001982645803</v>
      </c>
      <c r="G7">
        <v>35.192307692307701</v>
      </c>
      <c r="H7">
        <v>20.5200982820513</v>
      </c>
      <c r="I7">
        <v>41.422847487179503</v>
      </c>
      <c r="J7">
        <v>-23.683219897435901</v>
      </c>
      <c r="K7">
        <v>14882.5303784427</v>
      </c>
      <c r="L7">
        <v>1405.9815285641</v>
      </c>
      <c r="M7">
        <v>1704.24859011633</v>
      </c>
      <c r="N7">
        <v>0.40680342904940398</v>
      </c>
      <c r="O7">
        <v>0.13851103318031099</v>
      </c>
      <c r="P7">
        <v>1.0833311178570001E-2</v>
      </c>
      <c r="Q7">
        <v>12277.881837036601</v>
      </c>
      <c r="R7">
        <v>97.236153846153798</v>
      </c>
      <c r="S7">
        <v>69281.020391803104</v>
      </c>
      <c r="T7">
        <v>16.9567349909419</v>
      </c>
      <c r="U7">
        <v>14.4594523019558</v>
      </c>
      <c r="V7">
        <v>12.010512820512799</v>
      </c>
      <c r="W7">
        <v>117.062572562499</v>
      </c>
      <c r="X7">
        <v>0.110655562976076</v>
      </c>
      <c r="Y7">
        <v>0.163884533957499</v>
      </c>
      <c r="Z7">
        <v>0.27661890711655601</v>
      </c>
      <c r="AA7">
        <v>194.024086738807</v>
      </c>
      <c r="AB7">
        <v>8.8051736604938604</v>
      </c>
      <c r="AC7">
        <v>1.6560404670486599</v>
      </c>
      <c r="AD7">
        <v>3.5686443297132802</v>
      </c>
      <c r="AE7" t="s">
        <v>943</v>
      </c>
      <c r="AF7">
        <v>69.679487179487197</v>
      </c>
      <c r="AG7">
        <v>2.1340820522093702E-2</v>
      </c>
      <c r="AH7">
        <v>10.561282051281999</v>
      </c>
      <c r="AI7">
        <v>4.8910063302336102</v>
      </c>
      <c r="AJ7">
        <v>-144083.42012820399</v>
      </c>
      <c r="AK7">
        <v>0.67713080521811297</v>
      </c>
      <c r="AL7">
        <v>20924562.810384601</v>
      </c>
      <c r="AM7">
        <v>1405.9815285641</v>
      </c>
    </row>
    <row r="8" spans="1:39" ht="15" x14ac:dyDescent="0.25">
      <c r="A8" t="s">
        <v>112</v>
      </c>
      <c r="B8">
        <v>-2535165.6488095201</v>
      </c>
      <c r="C8">
        <v>0.247439727604542</v>
      </c>
      <c r="D8">
        <v>-2582666.7142857099</v>
      </c>
      <c r="E8">
        <v>9.4742585098355394E-3</v>
      </c>
      <c r="F8">
        <v>0.70211794240408498</v>
      </c>
      <c r="G8">
        <v>37.7916666666667</v>
      </c>
      <c r="H8">
        <v>26.191729285714299</v>
      </c>
      <c r="I8">
        <v>49.941797464285798</v>
      </c>
      <c r="J8">
        <v>33.987322059523798</v>
      </c>
      <c r="K8">
        <v>15964.239262378</v>
      </c>
      <c r="L8">
        <v>1152.44344649405</v>
      </c>
      <c r="M8">
        <v>1478.38643980969</v>
      </c>
      <c r="N8">
        <v>0.62502484800230096</v>
      </c>
      <c r="O8">
        <v>0.16702599971173401</v>
      </c>
      <c r="P8">
        <v>3.4764540323908798E-3</v>
      </c>
      <c r="Q8">
        <v>12444.5695798987</v>
      </c>
      <c r="R8">
        <v>83.913214285714304</v>
      </c>
      <c r="S8">
        <v>68954.668512394404</v>
      </c>
      <c r="T8">
        <v>15.7284808142199</v>
      </c>
      <c r="U8">
        <v>13.733754049393401</v>
      </c>
      <c r="V8">
        <v>12.646428571428601</v>
      </c>
      <c r="W8">
        <v>91.127976565471101</v>
      </c>
      <c r="X8">
        <v>0.103864564269862</v>
      </c>
      <c r="Y8">
        <v>0.214316631905514</v>
      </c>
      <c r="Z8">
        <v>0.32446222292306598</v>
      </c>
      <c r="AA8">
        <v>213.89171151119899</v>
      </c>
      <c r="AB8">
        <v>7.7915141894384803</v>
      </c>
      <c r="AC8">
        <v>1.3261391091561801</v>
      </c>
      <c r="AD8">
        <v>3.6748352924866801</v>
      </c>
      <c r="AE8">
        <v>1.1742059345173801</v>
      </c>
      <c r="AF8">
        <v>75.017857142857096</v>
      </c>
      <c r="AG8">
        <v>1.02640969647813E-2</v>
      </c>
      <c r="AH8">
        <v>14.5097619047619</v>
      </c>
      <c r="AI8">
        <v>4.5527682199127097</v>
      </c>
      <c r="AJ8">
        <v>743142.59488095203</v>
      </c>
      <c r="AK8">
        <v>0.35290389906034098</v>
      </c>
      <c r="AL8">
        <v>18397882.916190501</v>
      </c>
      <c r="AM8">
        <v>1152.44344649405</v>
      </c>
    </row>
    <row r="9" spans="1:39" ht="15" x14ac:dyDescent="0.25">
      <c r="A9" t="s">
        <v>359</v>
      </c>
      <c r="B9">
        <v>-120312.646341463</v>
      </c>
      <c r="C9">
        <v>0.41000562849340599</v>
      </c>
      <c r="D9">
        <v>-123876.21951219501</v>
      </c>
      <c r="E9">
        <v>0</v>
      </c>
      <c r="F9">
        <v>0.68265989563039498</v>
      </c>
      <c r="G9">
        <v>60.743902439024403</v>
      </c>
      <c r="H9">
        <v>32.973519609756103</v>
      </c>
      <c r="I9">
        <v>36.434996548780497</v>
      </c>
      <c r="J9">
        <v>5.6644451829268103</v>
      </c>
      <c r="K9">
        <v>16078.3720542111</v>
      </c>
      <c r="L9">
        <v>965.03146596341503</v>
      </c>
      <c r="M9">
        <v>1210.1582341670101</v>
      </c>
      <c r="N9">
        <v>0.74757852286322601</v>
      </c>
      <c r="O9">
        <v>0.14243723491930399</v>
      </c>
      <c r="P9">
        <v>5.9661831922207904E-4</v>
      </c>
      <c r="Q9">
        <v>12821.575324371301</v>
      </c>
      <c r="R9">
        <v>68.822439024390206</v>
      </c>
      <c r="S9">
        <v>64656.187972229804</v>
      </c>
      <c r="T9">
        <v>15.6363848999901</v>
      </c>
      <c r="U9">
        <v>14.022046873715301</v>
      </c>
      <c r="V9">
        <v>9.8658536585365795</v>
      </c>
      <c r="W9">
        <v>97.815303101359703</v>
      </c>
      <c r="X9">
        <v>0.113708322618904</v>
      </c>
      <c r="Y9">
        <v>0.18159611061761899</v>
      </c>
      <c r="Z9">
        <v>0.305775321126806</v>
      </c>
      <c r="AA9">
        <v>249.794420298099</v>
      </c>
      <c r="AB9">
        <v>7.0786743520486297</v>
      </c>
      <c r="AC9">
        <v>1.59789957917986</v>
      </c>
      <c r="AD9">
        <v>2.8316402211639198</v>
      </c>
      <c r="AE9" t="s">
        <v>943</v>
      </c>
      <c r="AF9">
        <v>92.682926829268297</v>
      </c>
      <c r="AG9">
        <v>3.6395759859634703E-2</v>
      </c>
      <c r="AH9">
        <v>6.5021951219512202</v>
      </c>
      <c r="AI9">
        <v>3.7657708312903302</v>
      </c>
      <c r="AJ9">
        <v>-18713.265853658701</v>
      </c>
      <c r="AK9">
        <v>0.559240087890853</v>
      </c>
      <c r="AL9">
        <v>15516134.9537805</v>
      </c>
      <c r="AM9">
        <v>965.03146596341503</v>
      </c>
    </row>
    <row r="10" spans="1:39" ht="15" x14ac:dyDescent="0.25">
      <c r="A10" t="s">
        <v>197</v>
      </c>
      <c r="B10">
        <v>-6211125.3109756103</v>
      </c>
      <c r="C10">
        <v>0.37210640765808201</v>
      </c>
      <c r="D10">
        <v>-2613382.5731707299</v>
      </c>
      <c r="E10">
        <v>2.45382662549279E-3</v>
      </c>
      <c r="F10">
        <v>0.725892404546014</v>
      </c>
      <c r="G10">
        <v>201.98170731707299</v>
      </c>
      <c r="H10">
        <v>355.65627348780498</v>
      </c>
      <c r="I10">
        <v>504.132589054878</v>
      </c>
      <c r="J10">
        <v>-10.3918759329268</v>
      </c>
      <c r="K10">
        <v>14750.9484920101</v>
      </c>
      <c r="L10">
        <v>5149.3445757012196</v>
      </c>
      <c r="M10">
        <v>6910.18872290318</v>
      </c>
      <c r="N10">
        <v>0.63558070467816696</v>
      </c>
      <c r="O10">
        <v>0.173909370084085</v>
      </c>
      <c r="P10">
        <v>0.108152322142107</v>
      </c>
      <c r="Q10">
        <v>10992.133449557699</v>
      </c>
      <c r="R10">
        <v>319.14280487804899</v>
      </c>
      <c r="S10">
        <v>74710.838864855701</v>
      </c>
      <c r="T10">
        <v>14.1314901846448</v>
      </c>
      <c r="U10">
        <v>16.134922978034499</v>
      </c>
      <c r="V10">
        <v>32.177804878048804</v>
      </c>
      <c r="W10">
        <v>160.027838916197</v>
      </c>
      <c r="X10">
        <v>0.118125938332042</v>
      </c>
      <c r="Y10">
        <v>0.15443206798942799</v>
      </c>
      <c r="Z10">
        <v>0.275269986872829</v>
      </c>
      <c r="AA10">
        <v>157.401431464062</v>
      </c>
      <c r="AB10">
        <v>7.6604767250660499</v>
      </c>
      <c r="AC10">
        <v>1.5226924765390999</v>
      </c>
      <c r="AD10">
        <v>3.2882468915961498</v>
      </c>
      <c r="AE10" t="s">
        <v>943</v>
      </c>
      <c r="AF10">
        <v>43.591463414634099</v>
      </c>
      <c r="AG10">
        <v>6.2805406932900307E-2</v>
      </c>
      <c r="AH10">
        <v>104.70219512195099</v>
      </c>
      <c r="AI10">
        <v>4.1521444627531503</v>
      </c>
      <c r="AJ10">
        <v>181139.185182927</v>
      </c>
      <c r="AK10">
        <v>0.54839996915908795</v>
      </c>
      <c r="AL10">
        <v>75957716.603780493</v>
      </c>
      <c r="AM10">
        <v>5149.3445757012196</v>
      </c>
    </row>
    <row r="11" spans="1:39" ht="15" x14ac:dyDescent="0.25">
      <c r="A11" t="s">
        <v>348</v>
      </c>
      <c r="B11">
        <v>-5714371.3939393898</v>
      </c>
      <c r="C11">
        <v>0.38870204025016097</v>
      </c>
      <c r="D11">
        <v>-5754205.9696969697</v>
      </c>
      <c r="E11">
        <v>3.3624894930705802E-4</v>
      </c>
      <c r="F11">
        <v>0.70364894618667695</v>
      </c>
      <c r="G11">
        <v>92.818181818181799</v>
      </c>
      <c r="H11">
        <v>53.748952666666703</v>
      </c>
      <c r="I11">
        <v>15.4364072121212</v>
      </c>
      <c r="J11">
        <v>-71.488369454545406</v>
      </c>
      <c r="K11">
        <v>16817.263828506701</v>
      </c>
      <c r="L11">
        <v>1249.3801580303</v>
      </c>
      <c r="M11">
        <v>1562.9702698041101</v>
      </c>
      <c r="N11">
        <v>0.65642640184043599</v>
      </c>
      <c r="O11">
        <v>0.15865007857569699</v>
      </c>
      <c r="P11">
        <v>1.2228940129481799E-2</v>
      </c>
      <c r="Q11">
        <v>13443.093669549</v>
      </c>
      <c r="R11">
        <v>90.805151515151493</v>
      </c>
      <c r="S11">
        <v>68571.581811871598</v>
      </c>
      <c r="T11">
        <v>16.0299942934755</v>
      </c>
      <c r="U11">
        <v>13.758912761924501</v>
      </c>
      <c r="V11">
        <v>21.075757575757599</v>
      </c>
      <c r="W11">
        <v>59.280438842559299</v>
      </c>
      <c r="X11">
        <v>0.101759320048147</v>
      </c>
      <c r="Y11">
        <v>0.229816583242726</v>
      </c>
      <c r="Z11">
        <v>0.33546371066756497</v>
      </c>
      <c r="AA11">
        <v>199.23321873100599</v>
      </c>
      <c r="AB11">
        <v>7.5790026533013499</v>
      </c>
      <c r="AC11">
        <v>1.41570926293736</v>
      </c>
      <c r="AD11">
        <v>3.8622443398977002</v>
      </c>
      <c r="AE11">
        <v>1.7017182066488099</v>
      </c>
      <c r="AF11">
        <v>188.15151515151501</v>
      </c>
      <c r="AG11">
        <v>8.8586210537430106E-3</v>
      </c>
      <c r="AH11">
        <v>6.3784848484848498</v>
      </c>
      <c r="AI11">
        <v>4.9637649181273202</v>
      </c>
      <c r="AJ11">
        <v>54744.306060606403</v>
      </c>
      <c r="AK11">
        <v>0.58057462562233597</v>
      </c>
      <c r="AL11">
        <v>21011155.739696998</v>
      </c>
      <c r="AM11">
        <v>1249.3801580303</v>
      </c>
    </row>
    <row r="12" spans="1:39" ht="15" x14ac:dyDescent="0.25">
      <c r="A12" t="s">
        <v>307</v>
      </c>
      <c r="B12">
        <v>-1892504.6144578301</v>
      </c>
      <c r="C12">
        <v>0.38034920226163399</v>
      </c>
      <c r="D12">
        <v>-1849452.6867469901</v>
      </c>
      <c r="E12">
        <v>4.3837814787809601E-4</v>
      </c>
      <c r="F12">
        <v>0.69381816388973205</v>
      </c>
      <c r="G12">
        <v>113.451807228916</v>
      </c>
      <c r="H12">
        <v>57.057625789156603</v>
      </c>
      <c r="I12">
        <v>25.077648686747001</v>
      </c>
      <c r="J12">
        <v>13.022021987951801</v>
      </c>
      <c r="K12">
        <v>15938.062638895601</v>
      </c>
      <c r="L12">
        <v>1189.17029927711</v>
      </c>
      <c r="M12">
        <v>1504.8491954460801</v>
      </c>
      <c r="N12">
        <v>0.46392841489845599</v>
      </c>
      <c r="O12">
        <v>0.17476328986452</v>
      </c>
      <c r="P12">
        <v>1.7662308521841899E-3</v>
      </c>
      <c r="Q12">
        <v>12594.664485682601</v>
      </c>
      <c r="R12">
        <v>82.455602409638601</v>
      </c>
      <c r="S12">
        <v>67117.974179605895</v>
      </c>
      <c r="T12">
        <v>17.429971441367101</v>
      </c>
      <c r="U12">
        <v>14.421946654022699</v>
      </c>
      <c r="V12">
        <v>11.153012048192799</v>
      </c>
      <c r="W12">
        <v>106.623241698174</v>
      </c>
      <c r="X12">
        <v>0.121983663066158</v>
      </c>
      <c r="Y12">
        <v>0.16312570372584101</v>
      </c>
      <c r="Z12">
        <v>0.29427782058491597</v>
      </c>
      <c r="AA12">
        <v>193.70922665674999</v>
      </c>
      <c r="AB12">
        <v>8.2582530616085403</v>
      </c>
      <c r="AC12">
        <v>1.3112231436258399</v>
      </c>
      <c r="AD12">
        <v>2.3591699741630401</v>
      </c>
      <c r="AE12" t="s">
        <v>943</v>
      </c>
      <c r="AF12">
        <v>90.783132530120497</v>
      </c>
      <c r="AG12">
        <v>1.2983821014363101E-2</v>
      </c>
      <c r="AH12">
        <v>8.4098192771084292</v>
      </c>
      <c r="AI12">
        <v>4.1797128840144202</v>
      </c>
      <c r="AJ12">
        <v>21101.744397589799</v>
      </c>
      <c r="AK12">
        <v>0.50624800676078796</v>
      </c>
      <c r="AL12">
        <v>18953070.718192801</v>
      </c>
      <c r="AM12">
        <v>1189.17029927711</v>
      </c>
    </row>
    <row r="13" spans="1:39" ht="15" x14ac:dyDescent="0.25">
      <c r="A13" t="s">
        <v>292</v>
      </c>
      <c r="B13">
        <v>-2780639.60451977</v>
      </c>
      <c r="C13">
        <v>0.41833585401815798</v>
      </c>
      <c r="D13">
        <v>-2935195.7231638399</v>
      </c>
      <c r="E13">
        <v>2.4288341251827599E-4</v>
      </c>
      <c r="F13">
        <v>0.81300319768463103</v>
      </c>
      <c r="G13">
        <v>131.52205882352899</v>
      </c>
      <c r="H13">
        <v>256.51912540113</v>
      </c>
      <c r="I13">
        <v>139.95139769491499</v>
      </c>
      <c r="J13">
        <v>-22.887588689265598</v>
      </c>
      <c r="K13">
        <v>16189.458074824201</v>
      </c>
      <c r="L13">
        <v>2400.3378007966098</v>
      </c>
      <c r="M13">
        <v>3207.6314251959002</v>
      </c>
      <c r="N13">
        <v>0.71684356062930499</v>
      </c>
      <c r="O13">
        <v>0.17690181316268</v>
      </c>
      <c r="P13">
        <v>7.6436377507884595E-2</v>
      </c>
      <c r="Q13">
        <v>12114.9106740152</v>
      </c>
      <c r="R13">
        <v>169.81864406779701</v>
      </c>
      <c r="S13">
        <v>68025.883785627302</v>
      </c>
      <c r="T13">
        <v>12.5902674504873</v>
      </c>
      <c r="U13">
        <v>14.134713028555</v>
      </c>
      <c r="V13">
        <v>24.911977401129899</v>
      </c>
      <c r="W13">
        <v>96.352760848592396</v>
      </c>
      <c r="X13">
        <v>0.11327028839134599</v>
      </c>
      <c r="Y13">
        <v>0.17245440345744301</v>
      </c>
      <c r="Z13">
        <v>0.29050907960941402</v>
      </c>
      <c r="AA13">
        <v>176.85324814794001</v>
      </c>
      <c r="AB13">
        <v>7.5400133233811202</v>
      </c>
      <c r="AC13">
        <v>1.50692223108268</v>
      </c>
      <c r="AD13">
        <v>3.8364893721849902</v>
      </c>
      <c r="AE13" t="s">
        <v>943</v>
      </c>
      <c r="AF13">
        <v>56.621468926553703</v>
      </c>
      <c r="AG13">
        <v>4.0191137557208302E-2</v>
      </c>
      <c r="AH13">
        <v>25.3095480225989</v>
      </c>
      <c r="AI13">
        <v>4.2940709428804</v>
      </c>
      <c r="AJ13">
        <v>-43053.768305087498</v>
      </c>
      <c r="AK13">
        <v>0.54554745548767203</v>
      </c>
      <c r="AL13">
        <v>38860168.191412397</v>
      </c>
      <c r="AM13">
        <v>2400.3378007966098</v>
      </c>
    </row>
    <row r="14" spans="1:39" ht="15" x14ac:dyDescent="0.25">
      <c r="A14" t="s">
        <v>374</v>
      </c>
      <c r="B14">
        <v>-1250502.56540084</v>
      </c>
      <c r="C14">
        <v>0.315673223979622</v>
      </c>
      <c r="D14">
        <v>-1217955.0590717299</v>
      </c>
      <c r="E14">
        <v>3.1825141962141899E-3</v>
      </c>
      <c r="F14">
        <v>0.71003282770532095</v>
      </c>
      <c r="G14">
        <v>172.84388185654001</v>
      </c>
      <c r="H14">
        <v>85.677313021096694</v>
      </c>
      <c r="I14">
        <v>292.57393159071597</v>
      </c>
      <c r="J14">
        <v>22.1538906624472</v>
      </c>
      <c r="K14">
        <v>14609.2656069983</v>
      </c>
      <c r="L14">
        <v>2512.5739377721502</v>
      </c>
      <c r="M14">
        <v>3215.4916023365599</v>
      </c>
      <c r="N14">
        <v>0.50572849843286205</v>
      </c>
      <c r="O14">
        <v>0.16659833255064099</v>
      </c>
      <c r="P14">
        <v>1.52238387889019E-2</v>
      </c>
      <c r="Q14">
        <v>11415.6292578907</v>
      </c>
      <c r="R14">
        <v>160.45240506329199</v>
      </c>
      <c r="S14">
        <v>73295.156137366896</v>
      </c>
      <c r="T14">
        <v>14.876291246112601</v>
      </c>
      <c r="U14">
        <v>15.6593099167386</v>
      </c>
      <c r="V14">
        <v>17.703502109704498</v>
      </c>
      <c r="W14">
        <v>141.925248586539</v>
      </c>
      <c r="X14">
        <v>0.115961650442407</v>
      </c>
      <c r="Y14">
        <v>0.16554696810108299</v>
      </c>
      <c r="Z14">
        <v>0.28515219847744</v>
      </c>
      <c r="AA14">
        <v>162.500482336164</v>
      </c>
      <c r="AB14">
        <v>7.4139147873032902</v>
      </c>
      <c r="AC14">
        <v>1.6120017498746</v>
      </c>
      <c r="AD14">
        <v>3.2424522813025898</v>
      </c>
      <c r="AE14">
        <v>1.2053526369174701</v>
      </c>
      <c r="AF14">
        <v>47.641350210970501</v>
      </c>
      <c r="AG14">
        <v>4.2421825959878701E-2</v>
      </c>
      <c r="AH14">
        <v>40.592362869198297</v>
      </c>
      <c r="AI14">
        <v>4.3117926244278104</v>
      </c>
      <c r="AJ14">
        <v>-136413.63261603299</v>
      </c>
      <c r="AK14">
        <v>0.61937790995574504</v>
      </c>
      <c r="AL14">
        <v>36706860.014135003</v>
      </c>
      <c r="AM14">
        <v>2512.5739377721502</v>
      </c>
    </row>
    <row r="15" spans="1:39" ht="15" x14ac:dyDescent="0.25">
      <c r="A15" t="s">
        <v>327</v>
      </c>
      <c r="B15">
        <v>304587.68932038802</v>
      </c>
      <c r="C15">
        <v>0.36584819326371598</v>
      </c>
      <c r="D15">
        <v>509215.18446601898</v>
      </c>
      <c r="E15">
        <v>6.3081804131926199E-3</v>
      </c>
      <c r="F15">
        <v>0.75586661565978697</v>
      </c>
      <c r="G15">
        <v>123.73786407767</v>
      </c>
      <c r="H15">
        <v>53.184074009708702</v>
      </c>
      <c r="I15">
        <v>90.660728825242799</v>
      </c>
      <c r="J15">
        <v>-29.613907766990302</v>
      </c>
      <c r="K15">
        <v>15376.925221753399</v>
      </c>
      <c r="L15">
        <v>1426.55191497087</v>
      </c>
      <c r="M15">
        <v>1859.3351317740701</v>
      </c>
      <c r="N15">
        <v>0.73182327294966798</v>
      </c>
      <c r="O15">
        <v>0.18446100706363</v>
      </c>
      <c r="P15">
        <v>9.0306751999719801E-3</v>
      </c>
      <c r="Q15">
        <v>11797.755954046999</v>
      </c>
      <c r="R15">
        <v>103.34009708737899</v>
      </c>
      <c r="S15">
        <v>61889.207328427401</v>
      </c>
      <c r="T15">
        <v>15.287724668194301</v>
      </c>
      <c r="U15">
        <v>13.804437533716101</v>
      </c>
      <c r="V15">
        <v>12.1363106796117</v>
      </c>
      <c r="W15">
        <v>117.54411638187599</v>
      </c>
      <c r="X15">
        <v>0.103665335597486</v>
      </c>
      <c r="Y15">
        <v>0.18402060340753601</v>
      </c>
      <c r="Z15">
        <v>0.30027851281905199</v>
      </c>
      <c r="AA15">
        <v>213.81257468663901</v>
      </c>
      <c r="AB15">
        <v>6.9627612375757204</v>
      </c>
      <c r="AC15">
        <v>1.399331453282</v>
      </c>
      <c r="AD15">
        <v>2.8034389422150499</v>
      </c>
      <c r="AE15">
        <v>1.1864631249584601</v>
      </c>
      <c r="AF15">
        <v>122.446601941748</v>
      </c>
      <c r="AG15">
        <v>1.6916117798950699E-2</v>
      </c>
      <c r="AH15">
        <v>6.5213592233009701</v>
      </c>
      <c r="AI15">
        <v>4.3648768788826402</v>
      </c>
      <c r="AJ15">
        <v>-125890.661650485</v>
      </c>
      <c r="AK15">
        <v>0.51497215926547601</v>
      </c>
      <c r="AL15">
        <v>21935982.121456299</v>
      </c>
      <c r="AM15">
        <v>1426.55191497087</v>
      </c>
    </row>
    <row r="16" spans="1:39" ht="15" x14ac:dyDescent="0.25">
      <c r="A16" t="s">
        <v>167</v>
      </c>
      <c r="B16">
        <v>-162075.363128492</v>
      </c>
      <c r="C16">
        <v>0.28354297376847498</v>
      </c>
      <c r="D16">
        <v>-203468.50279329601</v>
      </c>
      <c r="E16">
        <v>2.3467091974300299E-2</v>
      </c>
      <c r="F16">
        <v>0.716881316879458</v>
      </c>
      <c r="G16">
        <v>62.005586592178801</v>
      </c>
      <c r="H16">
        <v>44.543915150837996</v>
      </c>
      <c r="I16">
        <v>41.669087659217901</v>
      </c>
      <c r="J16">
        <v>3.4070478715083299</v>
      </c>
      <c r="K16">
        <v>15589.6871614304</v>
      </c>
      <c r="L16">
        <v>1201.51563537989</v>
      </c>
      <c r="M16">
        <v>1584.9398659107601</v>
      </c>
      <c r="N16">
        <v>0.77648736095336601</v>
      </c>
      <c r="O16">
        <v>0.158510999560767</v>
      </c>
      <c r="P16">
        <v>1.6509314366525502E-2</v>
      </c>
      <c r="Q16">
        <v>11818.273537069501</v>
      </c>
      <c r="R16">
        <v>93.593575418994405</v>
      </c>
      <c r="S16">
        <v>61992.055826779899</v>
      </c>
      <c r="T16">
        <v>15.9057496306687</v>
      </c>
      <c r="U16">
        <v>12.837586661274701</v>
      </c>
      <c r="V16">
        <v>12.196983240223499</v>
      </c>
      <c r="W16">
        <v>98.509247058526995</v>
      </c>
      <c r="X16">
        <v>0.10956850539813601</v>
      </c>
      <c r="Y16">
        <v>0.21461847584326399</v>
      </c>
      <c r="Z16">
        <v>0.33026727668286798</v>
      </c>
      <c r="AA16">
        <v>230.84829213607199</v>
      </c>
      <c r="AB16">
        <v>6.8627369411757897</v>
      </c>
      <c r="AC16">
        <v>1.23481293400559</v>
      </c>
      <c r="AD16">
        <v>3.4719253240589198</v>
      </c>
      <c r="AE16">
        <v>1.11279341894491</v>
      </c>
      <c r="AF16">
        <v>50.944134078212301</v>
      </c>
      <c r="AG16">
        <v>3.4368472335830999E-2</v>
      </c>
      <c r="AH16">
        <v>23.799385474860301</v>
      </c>
      <c r="AI16">
        <v>4.3457128572212698</v>
      </c>
      <c r="AJ16">
        <v>-60337.9625139665</v>
      </c>
      <c r="AK16">
        <v>0.53182962841958403</v>
      </c>
      <c r="AL16">
        <v>18731252.875139698</v>
      </c>
      <c r="AM16">
        <v>1201.51563537989</v>
      </c>
    </row>
    <row r="17" spans="1:39" ht="15" x14ac:dyDescent="0.25">
      <c r="A17" t="s">
        <v>154</v>
      </c>
      <c r="B17">
        <v>-1140274.14754098</v>
      </c>
      <c r="C17">
        <v>0.27577864906550498</v>
      </c>
      <c r="D17">
        <v>-1086193.42622951</v>
      </c>
      <c r="E17">
        <v>6.4427382392069103E-3</v>
      </c>
      <c r="F17">
        <v>0.74549095679387301</v>
      </c>
      <c r="G17">
        <v>151.06557377049199</v>
      </c>
      <c r="H17">
        <v>57.7333370491803</v>
      </c>
      <c r="I17">
        <v>67.696070180327894</v>
      </c>
      <c r="J17">
        <v>-48.277432278688401</v>
      </c>
      <c r="K17">
        <v>15581.2892802267</v>
      </c>
      <c r="L17">
        <v>1358.26933190164</v>
      </c>
      <c r="M17">
        <v>1823.00924095968</v>
      </c>
      <c r="N17">
        <v>0.87467375886242904</v>
      </c>
      <c r="O17">
        <v>0.173134725548695</v>
      </c>
      <c r="P17">
        <v>1.16644868451213E-3</v>
      </c>
      <c r="Q17">
        <v>11609.149808631</v>
      </c>
      <c r="R17">
        <v>89.535081967213102</v>
      </c>
      <c r="S17">
        <v>71785.5587332742</v>
      </c>
      <c r="T17">
        <v>16.046645329974101</v>
      </c>
      <c r="U17">
        <v>15.170247260163601</v>
      </c>
      <c r="V17">
        <v>11.266393442623</v>
      </c>
      <c r="W17">
        <v>120.559373220808</v>
      </c>
      <c r="X17">
        <v>0.106998229339603</v>
      </c>
      <c r="Y17">
        <v>0.21039005575735401</v>
      </c>
      <c r="Z17">
        <v>0.32088626303776102</v>
      </c>
      <c r="AA17">
        <v>191.62493960172301</v>
      </c>
      <c r="AB17">
        <v>9.4695304823494499</v>
      </c>
      <c r="AC17">
        <v>1.80111467959104</v>
      </c>
      <c r="AD17">
        <v>3.6986305898951199</v>
      </c>
      <c r="AE17" t="s">
        <v>943</v>
      </c>
      <c r="AF17">
        <v>177.37704918032799</v>
      </c>
      <c r="AG17">
        <v>1.27665627660382E-2</v>
      </c>
      <c r="AH17">
        <v>24.762950819672099</v>
      </c>
      <c r="AI17">
        <v>4.0259141320420397</v>
      </c>
      <c r="AJ17">
        <v>-83766.626885245903</v>
      </c>
      <c r="AK17">
        <v>0.63711359566069103</v>
      </c>
      <c r="AL17">
        <v>21163587.380819701</v>
      </c>
      <c r="AM17">
        <v>1358.26933190164</v>
      </c>
    </row>
    <row r="18" spans="1:39" ht="15" x14ac:dyDescent="0.25">
      <c r="A18" t="s">
        <v>131</v>
      </c>
      <c r="B18">
        <v>-2912422.5</v>
      </c>
      <c r="C18">
        <v>0.30847519982416899</v>
      </c>
      <c r="D18">
        <v>-2852963</v>
      </c>
      <c r="E18">
        <v>5.2772700595008996E-3</v>
      </c>
      <c r="F18">
        <v>0.69834961767979697</v>
      </c>
      <c r="G18">
        <v>43.758333333333297</v>
      </c>
      <c r="H18">
        <v>70.481196241666595</v>
      </c>
      <c r="I18">
        <v>44.606100541666699</v>
      </c>
      <c r="J18">
        <v>-7.3310260999998897</v>
      </c>
      <c r="K18">
        <v>17126.8227543664</v>
      </c>
      <c r="L18">
        <v>990.57044516666701</v>
      </c>
      <c r="M18">
        <v>1318.78456166873</v>
      </c>
      <c r="N18">
        <v>0.70862164096961</v>
      </c>
      <c r="O18">
        <v>0.177336780361048</v>
      </c>
      <c r="P18">
        <v>2.1934915824868501E-3</v>
      </c>
      <c r="Q18">
        <v>12864.363849252401</v>
      </c>
      <c r="R18">
        <v>72.201416666666702</v>
      </c>
      <c r="S18">
        <v>67345.145983977607</v>
      </c>
      <c r="T18">
        <v>16.218172081111</v>
      </c>
      <c r="U18">
        <v>13.7195430629824</v>
      </c>
      <c r="V18">
        <v>10.52375</v>
      </c>
      <c r="W18">
        <v>94.127135780179799</v>
      </c>
      <c r="X18">
        <v>0.109159351422911</v>
      </c>
      <c r="Y18">
        <v>0.206051565127541</v>
      </c>
      <c r="Z18">
        <v>0.32298136994144599</v>
      </c>
      <c r="AA18">
        <v>231.83437831591499</v>
      </c>
      <c r="AB18">
        <v>7.18616689492635</v>
      </c>
      <c r="AC18">
        <v>1.45595617450366</v>
      </c>
      <c r="AD18">
        <v>3.0974758886723701</v>
      </c>
      <c r="AE18">
        <v>1.27214333145848</v>
      </c>
      <c r="AF18">
        <v>89.941666666666706</v>
      </c>
      <c r="AG18">
        <v>2.90830290532741E-2</v>
      </c>
      <c r="AH18">
        <v>14.222583333333301</v>
      </c>
      <c r="AI18">
        <v>4.88178913026612</v>
      </c>
      <c r="AJ18">
        <v>-78387.910833333604</v>
      </c>
      <c r="AK18">
        <v>0.55681669092661501</v>
      </c>
      <c r="AL18">
        <v>16965324.440083299</v>
      </c>
      <c r="AM18">
        <v>990.57044516666701</v>
      </c>
    </row>
    <row r="19" spans="1:39" ht="15" x14ac:dyDescent="0.25">
      <c r="A19" t="s">
        <v>108</v>
      </c>
      <c r="B19">
        <v>-3512809.3579766499</v>
      </c>
      <c r="C19">
        <v>0.341153664645792</v>
      </c>
      <c r="D19">
        <v>-3809040.4902723702</v>
      </c>
      <c r="E19">
        <v>3.3554400363860499E-3</v>
      </c>
      <c r="F19">
        <v>0.80069239709631801</v>
      </c>
      <c r="G19">
        <v>68.186770428015606</v>
      </c>
      <c r="H19">
        <v>414.75086889299598</v>
      </c>
      <c r="I19">
        <v>576.54073686965</v>
      </c>
      <c r="J19">
        <v>-31.812200385213899</v>
      </c>
      <c r="K19">
        <v>20001.161280753699</v>
      </c>
      <c r="L19">
        <v>3657.3515838560302</v>
      </c>
      <c r="M19">
        <v>4936.9291482725002</v>
      </c>
      <c r="N19">
        <v>0.60623297297953505</v>
      </c>
      <c r="O19">
        <v>0.17159126537963301</v>
      </c>
      <c r="P19">
        <v>5.0572825513061997E-2</v>
      </c>
      <c r="Q19">
        <v>14817.161983116799</v>
      </c>
      <c r="R19">
        <v>256.92120622568098</v>
      </c>
      <c r="S19">
        <v>86953.9463878237</v>
      </c>
      <c r="T19">
        <v>16.3152717566212</v>
      </c>
      <c r="U19">
        <v>14.235304424981599</v>
      </c>
      <c r="V19">
        <v>37.107276264591398</v>
      </c>
      <c r="W19">
        <v>98.561574764406899</v>
      </c>
      <c r="X19">
        <v>0.115885603129225</v>
      </c>
      <c r="Y19">
        <v>0.162986500607045</v>
      </c>
      <c r="Z19">
        <v>0.28591135009849999</v>
      </c>
      <c r="AA19">
        <v>203.571239000281</v>
      </c>
      <c r="AB19">
        <v>8.9569125278696404</v>
      </c>
      <c r="AC19">
        <v>1.67052751169729</v>
      </c>
      <c r="AD19">
        <v>4.3544473112033204</v>
      </c>
      <c r="AE19">
        <v>0.78789819069817602</v>
      </c>
      <c r="AF19">
        <v>15.653696498054501</v>
      </c>
      <c r="AG19">
        <v>0.134581045082834</v>
      </c>
      <c r="AH19">
        <v>113.719115913556</v>
      </c>
      <c r="AI19">
        <v>4.5417915211179203</v>
      </c>
      <c r="AJ19">
        <v>-132466.04025291899</v>
      </c>
      <c r="AK19">
        <v>0.47194015408797302</v>
      </c>
      <c r="AL19">
        <v>73151278.889124498</v>
      </c>
      <c r="AM19">
        <v>3657.3515838560302</v>
      </c>
    </row>
    <row r="20" spans="1:39" ht="15" x14ac:dyDescent="0.25">
      <c r="A20" t="s">
        <v>195</v>
      </c>
      <c r="B20">
        <v>-1704295.5163398699</v>
      </c>
      <c r="C20">
        <v>0.41750559423160499</v>
      </c>
      <c r="D20">
        <v>-1580877.5163398699</v>
      </c>
      <c r="E20">
        <v>8.5427315966599693E-3</v>
      </c>
      <c r="F20">
        <v>0.69945711794004795</v>
      </c>
      <c r="G20">
        <v>82.098039215686299</v>
      </c>
      <c r="H20">
        <v>22.7048530522876</v>
      </c>
      <c r="I20">
        <v>22.400392156862701</v>
      </c>
      <c r="J20">
        <v>32.356818124182801</v>
      </c>
      <c r="K20">
        <v>14873.188781798901</v>
      </c>
      <c r="L20">
        <v>1011.40528052941</v>
      </c>
      <c r="M20">
        <v>1208.8082365719999</v>
      </c>
      <c r="N20">
        <v>0.421158487414803</v>
      </c>
      <c r="O20">
        <v>0.115217499339961</v>
      </c>
      <c r="P20">
        <v>4.5783108193169402E-3</v>
      </c>
      <c r="Q20">
        <v>12444.340811973099</v>
      </c>
      <c r="R20">
        <v>71.668431372548994</v>
      </c>
      <c r="S20">
        <v>70041.115087909406</v>
      </c>
      <c r="T20">
        <v>16.753075847653601</v>
      </c>
      <c r="U20">
        <v>14.112284323231499</v>
      </c>
      <c r="V20">
        <v>10.1101307189543</v>
      </c>
      <c r="W20">
        <v>100.038793626402</v>
      </c>
      <c r="X20">
        <v>0.109186344609301</v>
      </c>
      <c r="Y20">
        <v>0.19551816983321599</v>
      </c>
      <c r="Z20">
        <v>0.30844875233112301</v>
      </c>
      <c r="AA20">
        <v>193.237684379879</v>
      </c>
      <c r="AB20">
        <v>7.5552993804846196</v>
      </c>
      <c r="AC20">
        <v>1.2618882977504899</v>
      </c>
      <c r="AD20">
        <v>3.24389908732585</v>
      </c>
      <c r="AE20">
        <v>1.44761328481065</v>
      </c>
      <c r="AF20">
        <v>78.2222222222222</v>
      </c>
      <c r="AG20">
        <v>6.1202789397515498E-3</v>
      </c>
      <c r="AH20">
        <v>5.7197385620915</v>
      </c>
      <c r="AI20">
        <v>4.8941371070315496</v>
      </c>
      <c r="AJ20">
        <v>-43172.855620915099</v>
      </c>
      <c r="AK20">
        <v>0.50788071687377601</v>
      </c>
      <c r="AL20">
        <v>15042821.672222201</v>
      </c>
      <c r="AM20">
        <v>1011.40528052941</v>
      </c>
    </row>
    <row r="21" spans="1:39" ht="15" x14ac:dyDescent="0.25">
      <c r="A21" t="s">
        <v>159</v>
      </c>
      <c r="B21">
        <v>594094.79220779205</v>
      </c>
      <c r="C21">
        <v>0.46996420154407398</v>
      </c>
      <c r="D21">
        <v>591465.519480519</v>
      </c>
      <c r="E21">
        <v>8.9631997481956199E-3</v>
      </c>
      <c r="F21">
        <v>0.73334103477631596</v>
      </c>
      <c r="G21">
        <v>91.103896103896105</v>
      </c>
      <c r="H21">
        <v>30.304264246753199</v>
      </c>
      <c r="I21">
        <v>25.212467584415599</v>
      </c>
      <c r="J21">
        <v>22.792649207792198</v>
      </c>
      <c r="K21">
        <v>15618.1112077301</v>
      </c>
      <c r="L21">
        <v>1280.14795725974</v>
      </c>
      <c r="M21">
        <v>1665.6069921580499</v>
      </c>
      <c r="N21">
        <v>0.77528123506996405</v>
      </c>
      <c r="O21">
        <v>0.15228092882195299</v>
      </c>
      <c r="P21">
        <v>1.4590312082185799E-2</v>
      </c>
      <c r="Q21">
        <v>12003.7279219911</v>
      </c>
      <c r="R21">
        <v>92.725714285714304</v>
      </c>
      <c r="S21">
        <v>73066.408589500104</v>
      </c>
      <c r="T21">
        <v>15.6046039989468</v>
      </c>
      <c r="U21">
        <v>13.805749215533</v>
      </c>
      <c r="V21">
        <v>13.94</v>
      </c>
      <c r="W21">
        <v>91.832708555218105</v>
      </c>
      <c r="X21">
        <v>0.119446309629591</v>
      </c>
      <c r="Y21">
        <v>0.167272590590581</v>
      </c>
      <c r="Z21">
        <v>0.29152599636665</v>
      </c>
      <c r="AA21">
        <v>178.78195200128201</v>
      </c>
      <c r="AB21">
        <v>8.1268473537611996</v>
      </c>
      <c r="AC21">
        <v>1.79664570233106</v>
      </c>
      <c r="AD21">
        <v>3.7698585938681899</v>
      </c>
      <c r="AE21">
        <v>1.09832923756701</v>
      </c>
      <c r="AF21">
        <v>83.142857142857096</v>
      </c>
      <c r="AG21">
        <v>4.6323578776192196E-3</v>
      </c>
      <c r="AH21">
        <v>18.7131168831169</v>
      </c>
      <c r="AI21">
        <v>4.1574539327873499</v>
      </c>
      <c r="AJ21">
        <v>-106681.451428571</v>
      </c>
      <c r="AK21">
        <v>0.63961322787427899</v>
      </c>
      <c r="AL21">
        <v>19993493.158831201</v>
      </c>
      <c r="AM21">
        <v>1280.14795725974</v>
      </c>
    </row>
    <row r="22" spans="1:39" ht="15" x14ac:dyDescent="0.25">
      <c r="A22" t="s">
        <v>161</v>
      </c>
      <c r="B22">
        <v>-2830239.5671641799</v>
      </c>
      <c r="C22">
        <v>0.399698386132953</v>
      </c>
      <c r="D22">
        <v>-2675715.6865671598</v>
      </c>
      <c r="E22">
        <v>2.0824666252714599E-3</v>
      </c>
      <c r="F22">
        <v>0.77776879114303898</v>
      </c>
      <c r="G22">
        <v>276.07462686567197</v>
      </c>
      <c r="H22">
        <v>135.58867208955201</v>
      </c>
      <c r="I22">
        <v>384.00913898507503</v>
      </c>
      <c r="J22">
        <v>18.368762925373101</v>
      </c>
      <c r="K22">
        <v>16066.4615010827</v>
      </c>
      <c r="L22">
        <v>5913.7957484328399</v>
      </c>
      <c r="M22">
        <v>7431.5344583894803</v>
      </c>
      <c r="N22">
        <v>0.26645648609011702</v>
      </c>
      <c r="O22">
        <v>0.15999714107853399</v>
      </c>
      <c r="P22">
        <v>3.5680144460156001E-2</v>
      </c>
      <c r="Q22">
        <v>12785.2157921708</v>
      </c>
      <c r="R22">
        <v>384.44373134328401</v>
      </c>
      <c r="S22">
        <v>82999.229435202404</v>
      </c>
      <c r="T22">
        <v>11.5165816242347</v>
      </c>
      <c r="U22">
        <v>15.3827342372562</v>
      </c>
      <c r="V22">
        <v>38.7201492537313</v>
      </c>
      <c r="W22">
        <v>152.731739479618</v>
      </c>
      <c r="X22">
        <v>0.113704983736493</v>
      </c>
      <c r="Y22">
        <v>0.150903685815828</v>
      </c>
      <c r="Z22">
        <v>0.279654546323369</v>
      </c>
      <c r="AA22">
        <v>169.981980978004</v>
      </c>
      <c r="AB22">
        <v>7.6570759080407997</v>
      </c>
      <c r="AC22">
        <v>1.2996433703710499</v>
      </c>
      <c r="AD22">
        <v>3.78791566461513</v>
      </c>
      <c r="AE22">
        <v>1.4268401647883699</v>
      </c>
      <c r="AF22">
        <v>85.731343283582106</v>
      </c>
      <c r="AG22">
        <v>4.4307637785236102E-2</v>
      </c>
      <c r="AH22">
        <v>52.535223880597002</v>
      </c>
      <c r="AI22">
        <v>4.7433409953327503</v>
      </c>
      <c r="AJ22">
        <v>-115266.01104477599</v>
      </c>
      <c r="AK22">
        <v>0.43893039320618099</v>
      </c>
      <c r="AL22">
        <v>95013771.717462704</v>
      </c>
      <c r="AM22">
        <v>5913.7957484328399</v>
      </c>
    </row>
    <row r="23" spans="1:39" ht="15" x14ac:dyDescent="0.25">
      <c r="A23" t="s">
        <v>203</v>
      </c>
      <c r="B23">
        <v>-3337185.1130952402</v>
      </c>
      <c r="C23">
        <v>0.24106082512225699</v>
      </c>
      <c r="D23">
        <v>-3194617.9702380998</v>
      </c>
      <c r="E23">
        <v>1.1564637669433501E-2</v>
      </c>
      <c r="F23">
        <v>0.72316163437389303</v>
      </c>
      <c r="G23">
        <v>39.25</v>
      </c>
      <c r="H23">
        <v>93.375049511904905</v>
      </c>
      <c r="I23">
        <v>122.40822951190501</v>
      </c>
      <c r="J23">
        <v>-20.360156529761401</v>
      </c>
      <c r="K23">
        <v>17168.1422665065</v>
      </c>
      <c r="L23">
        <v>1717.43813601191</v>
      </c>
      <c r="M23">
        <v>2217.7964400124101</v>
      </c>
      <c r="N23">
        <v>0.65535691959093501</v>
      </c>
      <c r="O23">
        <v>0.16179628537139801</v>
      </c>
      <c r="P23">
        <v>1.01756785518595E-2</v>
      </c>
      <c r="Q23">
        <v>13294.828019839</v>
      </c>
      <c r="R23">
        <v>119.538928571429</v>
      </c>
      <c r="S23">
        <v>75923.691630142406</v>
      </c>
      <c r="T23">
        <v>16.426557596797998</v>
      </c>
      <c r="U23">
        <v>14.3671869619082</v>
      </c>
      <c r="V23">
        <v>21.113095238095202</v>
      </c>
      <c r="W23">
        <v>81.3446875810546</v>
      </c>
      <c r="X23">
        <v>0.109905954412097</v>
      </c>
      <c r="Y23">
        <v>0.17683441569894201</v>
      </c>
      <c r="Z23">
        <v>0.292100419136817</v>
      </c>
      <c r="AA23">
        <v>193.44975584782</v>
      </c>
      <c r="AB23">
        <v>8.1755392896249806</v>
      </c>
      <c r="AC23">
        <v>1.70099929013163</v>
      </c>
      <c r="AD23">
        <v>4.9880562224991403</v>
      </c>
      <c r="AE23" t="s">
        <v>943</v>
      </c>
      <c r="AF23">
        <v>40.363095238095198</v>
      </c>
      <c r="AG23">
        <v>6.0014922578298997E-2</v>
      </c>
      <c r="AH23">
        <v>37.5974404761903</v>
      </c>
      <c r="AI23">
        <v>4.2761182647083498</v>
      </c>
      <c r="AJ23">
        <v>-173075.219583333</v>
      </c>
      <c r="AK23">
        <v>0.55883517883927203</v>
      </c>
      <c r="AL23">
        <v>29485222.252976201</v>
      </c>
      <c r="AM23">
        <v>1717.43813601191</v>
      </c>
    </row>
    <row r="24" spans="1:39" ht="15" x14ac:dyDescent="0.25">
      <c r="A24" t="s">
        <v>215</v>
      </c>
      <c r="B24">
        <v>-2795237.4689655202</v>
      </c>
      <c r="C24">
        <v>0.27566889422070301</v>
      </c>
      <c r="D24">
        <v>-2759790.8482758598</v>
      </c>
      <c r="E24">
        <v>1.24585167684343E-2</v>
      </c>
      <c r="F24">
        <v>0.72391141648054802</v>
      </c>
      <c r="G24">
        <v>138.110344827586</v>
      </c>
      <c r="H24">
        <v>59.483732096551698</v>
      </c>
      <c r="I24">
        <v>131.45828169655201</v>
      </c>
      <c r="J24">
        <v>32.90719</v>
      </c>
      <c r="K24">
        <v>15526.640800072701</v>
      </c>
      <c r="L24">
        <v>2430.8118603586199</v>
      </c>
      <c r="M24">
        <v>3277.2023570544602</v>
      </c>
      <c r="N24">
        <v>0.78026719009759704</v>
      </c>
      <c r="O24">
        <v>0.15948825505369099</v>
      </c>
      <c r="P24">
        <v>3.4927860743282003E-2</v>
      </c>
      <c r="Q24">
        <v>11516.634768402801</v>
      </c>
      <c r="R24">
        <v>151.181034482759</v>
      </c>
      <c r="S24">
        <v>77860.220174488102</v>
      </c>
      <c r="T24">
        <v>14.531105662313999</v>
      </c>
      <c r="U24">
        <v>16.078814837292601</v>
      </c>
      <c r="V24">
        <v>20.151724137931001</v>
      </c>
      <c r="W24">
        <v>120.625502995209</v>
      </c>
      <c r="X24">
        <v>0.11096227546463</v>
      </c>
      <c r="Y24">
        <v>0.16572956645753101</v>
      </c>
      <c r="Z24">
        <v>0.28668743065254798</v>
      </c>
      <c r="AA24">
        <v>157.004457142734</v>
      </c>
      <c r="AB24">
        <v>8.8324840743878106</v>
      </c>
      <c r="AC24">
        <v>1.9079559138425399</v>
      </c>
      <c r="AD24">
        <v>3.94045299424711</v>
      </c>
      <c r="AE24">
        <v>1.31736649352418</v>
      </c>
      <c r="AF24">
        <v>61.020689655172397</v>
      </c>
      <c r="AG24">
        <v>3.2007299130377802E-2</v>
      </c>
      <c r="AH24">
        <v>25.038206896551699</v>
      </c>
      <c r="AI24">
        <v>3.5211872792715599</v>
      </c>
      <c r="AJ24">
        <v>-238120.87068965301</v>
      </c>
      <c r="AK24">
        <v>0.59705661409618804</v>
      </c>
      <c r="AL24">
        <v>37742342.608344801</v>
      </c>
      <c r="AM24">
        <v>2430.8118603586199</v>
      </c>
    </row>
    <row r="25" spans="1:39" ht="15" x14ac:dyDescent="0.25">
      <c r="A25" t="s">
        <v>316</v>
      </c>
      <c r="B25">
        <v>-1537687.0909090899</v>
      </c>
      <c r="C25">
        <v>0.468378238015839</v>
      </c>
      <c r="D25">
        <v>-1281184.81818182</v>
      </c>
      <c r="E25">
        <v>1.28584445834773E-3</v>
      </c>
      <c r="F25">
        <v>0.694974738665878</v>
      </c>
      <c r="G25">
        <v>94.954545454545496</v>
      </c>
      <c r="H25">
        <v>102.540178363636</v>
      </c>
      <c r="I25">
        <v>46.663073863636399</v>
      </c>
      <c r="J25">
        <v>-102.7903045</v>
      </c>
      <c r="K25">
        <v>16237.846216335</v>
      </c>
      <c r="L25">
        <v>1922.94376804545</v>
      </c>
      <c r="M25">
        <v>2558.3795257964698</v>
      </c>
      <c r="N25">
        <v>0.80861168862444599</v>
      </c>
      <c r="O25">
        <v>0.17008902027223699</v>
      </c>
      <c r="P25">
        <v>1.00520473081331E-2</v>
      </c>
      <c r="Q25">
        <v>12204.782313703499</v>
      </c>
      <c r="R25">
        <v>140.31</v>
      </c>
      <c r="S25">
        <v>63498.460172604799</v>
      </c>
      <c r="T25">
        <v>13.6869010826676</v>
      </c>
      <c r="U25">
        <v>13.7049659186477</v>
      </c>
      <c r="V25">
        <v>17.545454545454501</v>
      </c>
      <c r="W25">
        <v>109.597831339378</v>
      </c>
      <c r="X25">
        <v>0.10538020036036801</v>
      </c>
      <c r="Y25">
        <v>0.16710706524680799</v>
      </c>
      <c r="Z25">
        <v>0.28516878398637602</v>
      </c>
      <c r="AA25">
        <v>206.80898321783101</v>
      </c>
      <c r="AB25">
        <v>7.0014646396933102</v>
      </c>
      <c r="AC25">
        <v>1.1576751436306201</v>
      </c>
      <c r="AD25">
        <v>3.8580776339709502</v>
      </c>
      <c r="AE25" t="s">
        <v>943</v>
      </c>
      <c r="AF25">
        <v>131</v>
      </c>
      <c r="AG25">
        <v>0</v>
      </c>
      <c r="AH25">
        <v>109.65909090909101</v>
      </c>
      <c r="AI25">
        <v>5.7176376984320401</v>
      </c>
      <c r="AJ25">
        <v>-117661.967727273</v>
      </c>
      <c r="AK25">
        <v>0.55309690283106705</v>
      </c>
      <c r="AL25">
        <v>31224465.188181799</v>
      </c>
      <c r="AM25">
        <v>1922.94376804545</v>
      </c>
    </row>
    <row r="26" spans="1:39" ht="15" x14ac:dyDescent="0.25">
      <c r="A26" t="s">
        <v>121</v>
      </c>
      <c r="B26">
        <v>-19669503.288209599</v>
      </c>
      <c r="C26">
        <v>0.37933102918559197</v>
      </c>
      <c r="D26">
        <v>-18721415.454148501</v>
      </c>
      <c r="E26">
        <v>9.1520120351193596E-4</v>
      </c>
      <c r="F26">
        <v>0.79659400893208299</v>
      </c>
      <c r="G26">
        <v>178.68122270742401</v>
      </c>
      <c r="H26">
        <v>880.01438484716198</v>
      </c>
      <c r="I26">
        <v>674.32922913100401</v>
      </c>
      <c r="J26">
        <v>-20.642193074235902</v>
      </c>
      <c r="K26">
        <v>17677.796831596199</v>
      </c>
      <c r="L26">
        <v>8189.0863982882101</v>
      </c>
      <c r="M26">
        <v>11147.812310290699</v>
      </c>
      <c r="N26">
        <v>0.56522470509520595</v>
      </c>
      <c r="O26">
        <v>0.17633216563833701</v>
      </c>
      <c r="P26">
        <v>0.127032695808623</v>
      </c>
      <c r="Q26">
        <v>12985.9564868789</v>
      </c>
      <c r="R26">
        <v>524.50104803493502</v>
      </c>
      <c r="S26">
        <v>85816.517733135101</v>
      </c>
      <c r="T26">
        <v>13.4336862798447</v>
      </c>
      <c r="U26">
        <v>15.613098255892799</v>
      </c>
      <c r="V26">
        <v>60.4939737991266</v>
      </c>
      <c r="W26">
        <v>135.370283748932</v>
      </c>
      <c r="X26">
        <v>0.117205120168202</v>
      </c>
      <c r="Y26">
        <v>0.153629098165742</v>
      </c>
      <c r="Z26">
        <v>0.27440687318704199</v>
      </c>
      <c r="AA26">
        <v>157.34624030846999</v>
      </c>
      <c r="AB26">
        <v>9.3563025353296805</v>
      </c>
      <c r="AC26">
        <v>1.56189857582599</v>
      </c>
      <c r="AD26">
        <v>4.3303456885884302</v>
      </c>
      <c r="AE26">
        <v>0.603646092260128</v>
      </c>
      <c r="AF26">
        <v>28.344978165938901</v>
      </c>
      <c r="AG26">
        <v>9.7261470048385604E-2</v>
      </c>
      <c r="AH26">
        <v>147.11340909090899</v>
      </c>
      <c r="AI26">
        <v>4.1132754344728797</v>
      </c>
      <c r="AJ26">
        <v>-91079.1265065521</v>
      </c>
      <c r="AK26">
        <v>0.50185819474409199</v>
      </c>
      <c r="AL26">
        <v>144765005.585327</v>
      </c>
      <c r="AM26">
        <v>8189.0863982882101</v>
      </c>
    </row>
    <row r="27" spans="1:39" ht="15" x14ac:dyDescent="0.25">
      <c r="A27" t="s">
        <v>391</v>
      </c>
      <c r="B27">
        <v>-1053453.31958763</v>
      </c>
      <c r="C27">
        <v>0.32208627471357598</v>
      </c>
      <c r="D27">
        <v>-1085773.45360825</v>
      </c>
      <c r="E27">
        <v>2.3558868852981102E-3</v>
      </c>
      <c r="F27">
        <v>0.68778437804542103</v>
      </c>
      <c r="G27">
        <v>45.731958762886599</v>
      </c>
      <c r="H27">
        <v>22.228696206185599</v>
      </c>
      <c r="I27">
        <v>45.123817773195903</v>
      </c>
      <c r="J27">
        <v>17.2492713917526</v>
      </c>
      <c r="K27">
        <v>16239.972932378199</v>
      </c>
      <c r="L27">
        <v>1014.8531729896901</v>
      </c>
      <c r="M27">
        <v>1222.31545251533</v>
      </c>
      <c r="N27">
        <v>0.36416792299706702</v>
      </c>
      <c r="O27">
        <v>0.15272058747859801</v>
      </c>
      <c r="P27">
        <v>1.57232703699734E-2</v>
      </c>
      <c r="Q27">
        <v>13483.5798940242</v>
      </c>
      <c r="R27">
        <v>73.357422680412398</v>
      </c>
      <c r="S27">
        <v>68101.195493888794</v>
      </c>
      <c r="T27">
        <v>16.965935744631199</v>
      </c>
      <c r="U27">
        <v>13.834362439517299</v>
      </c>
      <c r="V27">
        <v>12.1989690721649</v>
      </c>
      <c r="W27">
        <v>83.191716200456398</v>
      </c>
      <c r="X27">
        <v>0.121740929927854</v>
      </c>
      <c r="Y27">
        <v>0.154658543683313</v>
      </c>
      <c r="Z27">
        <v>0.29070440042755702</v>
      </c>
      <c r="AA27">
        <v>217.85008043037399</v>
      </c>
      <c r="AB27">
        <v>7.1455706397016101</v>
      </c>
      <c r="AC27">
        <v>1.3928673701268299</v>
      </c>
      <c r="AD27">
        <v>2.6162309154810299</v>
      </c>
      <c r="AE27">
        <v>1.1255295709178399</v>
      </c>
      <c r="AF27">
        <v>79.979381443299005</v>
      </c>
      <c r="AG27">
        <v>2.76638143754619E-2</v>
      </c>
      <c r="AH27">
        <v>7.2214432989690698</v>
      </c>
      <c r="AI27">
        <v>5.1466369888555104</v>
      </c>
      <c r="AJ27">
        <v>-88246.66</v>
      </c>
      <c r="AK27">
        <v>0.471685892244324</v>
      </c>
      <c r="AL27">
        <v>16481188.059690701</v>
      </c>
      <c r="AM27">
        <v>1014.8531729896901</v>
      </c>
    </row>
    <row r="28" spans="1:39" ht="15" x14ac:dyDescent="0.25">
      <c r="A28" t="s">
        <v>187</v>
      </c>
      <c r="B28">
        <v>567662.5</v>
      </c>
      <c r="C28">
        <v>0.33957025544393499</v>
      </c>
      <c r="D28">
        <v>-576429</v>
      </c>
      <c r="E28">
        <v>7.6044255026621998E-3</v>
      </c>
      <c r="F28">
        <v>0.74605962663787995</v>
      </c>
      <c r="G28">
        <v>184</v>
      </c>
      <c r="H28">
        <v>49.530862999999997</v>
      </c>
      <c r="I28">
        <v>67.017267000000004</v>
      </c>
      <c r="J28">
        <v>-37.974422500000003</v>
      </c>
      <c r="K28">
        <v>16850.490406562501</v>
      </c>
      <c r="L28">
        <v>1894.6176929999999</v>
      </c>
      <c r="M28">
        <v>2544.4619036986501</v>
      </c>
      <c r="N28">
        <v>0.99862434964603697</v>
      </c>
      <c r="O28">
        <v>0.14906460867722901</v>
      </c>
      <c r="P28">
        <v>4.7820293948875299E-3</v>
      </c>
      <c r="Q28">
        <v>12546.9503841237</v>
      </c>
      <c r="R28">
        <v>140.49</v>
      </c>
      <c r="S28">
        <v>60743.276033881397</v>
      </c>
      <c r="T28">
        <v>14.840913944053</v>
      </c>
      <c r="U28">
        <v>13.4857832799487</v>
      </c>
      <c r="V28">
        <v>16.25</v>
      </c>
      <c r="W28">
        <v>116.591858030769</v>
      </c>
      <c r="X28">
        <v>0.109358550495276</v>
      </c>
      <c r="Y28">
        <v>0.16689333390584499</v>
      </c>
      <c r="Z28">
        <v>0.27871385319421998</v>
      </c>
      <c r="AA28">
        <v>196.84103097837999</v>
      </c>
      <c r="AB28">
        <v>14.608832153290701</v>
      </c>
      <c r="AC28">
        <v>2.0996742760535598</v>
      </c>
      <c r="AD28">
        <v>4.0421500461872402</v>
      </c>
      <c r="AE28" t="s">
        <v>943</v>
      </c>
      <c r="AF28">
        <v>241</v>
      </c>
      <c r="AG28">
        <v>4.44791029057462E-2</v>
      </c>
      <c r="AH28">
        <v>5.37</v>
      </c>
      <c r="AI28">
        <v>3.5765996802289499</v>
      </c>
      <c r="AJ28">
        <v>130064.66499999999</v>
      </c>
      <c r="AK28">
        <v>0.62215278101842697</v>
      </c>
      <c r="AL28">
        <v>31925237.260000002</v>
      </c>
      <c r="AM28">
        <v>1894.6176929999999</v>
      </c>
    </row>
    <row r="29" spans="1:39" ht="15" x14ac:dyDescent="0.25">
      <c r="A29" t="s">
        <v>501</v>
      </c>
      <c r="B29">
        <v>-4365167.5064935097</v>
      </c>
      <c r="C29">
        <v>0.261521909526712</v>
      </c>
      <c r="D29">
        <v>-4159437.4155844199</v>
      </c>
      <c r="E29">
        <v>0</v>
      </c>
      <c r="F29">
        <v>0.73851176548839403</v>
      </c>
      <c r="G29">
        <v>159.51948051948099</v>
      </c>
      <c r="H29">
        <v>32.635063649350599</v>
      </c>
      <c r="I29">
        <v>215.20901996103899</v>
      </c>
      <c r="J29">
        <v>43.567904428571403</v>
      </c>
      <c r="K29">
        <v>17413.847763232701</v>
      </c>
      <c r="L29">
        <v>1824.09287025974</v>
      </c>
      <c r="M29">
        <v>2091.2615846578701</v>
      </c>
      <c r="N29">
        <v>0.244337048433038</v>
      </c>
      <c r="O29">
        <v>0.116590060579794</v>
      </c>
      <c r="P29">
        <v>4.58065779982817E-3</v>
      </c>
      <c r="Q29">
        <v>15189.145050879901</v>
      </c>
      <c r="R29">
        <v>114.801688311688</v>
      </c>
      <c r="S29">
        <v>81492.096965631295</v>
      </c>
      <c r="T29">
        <v>18.272164421311501</v>
      </c>
      <c r="U29">
        <v>15.8890770430771</v>
      </c>
      <c r="V29">
        <v>15.837012987013001</v>
      </c>
      <c r="W29">
        <v>115.179097962196</v>
      </c>
      <c r="X29">
        <v>0.109827314731603</v>
      </c>
      <c r="Y29">
        <v>0.159892584647922</v>
      </c>
      <c r="Z29">
        <v>0.271671800603415</v>
      </c>
      <c r="AA29">
        <v>174.577299754953</v>
      </c>
      <c r="AB29">
        <v>9.0309867603067104</v>
      </c>
      <c r="AC29">
        <v>1.3643093808753699</v>
      </c>
      <c r="AD29">
        <v>3.15786662028873</v>
      </c>
      <c r="AE29">
        <v>0.93173058474855697</v>
      </c>
      <c r="AF29">
        <v>87.324675324675297</v>
      </c>
      <c r="AG29">
        <v>7.1402584409008804E-2</v>
      </c>
      <c r="AH29">
        <v>13.2925974025974</v>
      </c>
      <c r="AI29">
        <v>5.83059920305225</v>
      </c>
      <c r="AJ29">
        <v>-16678.8931168829</v>
      </c>
      <c r="AK29">
        <v>0.31374059987444602</v>
      </c>
      <c r="AL29">
        <v>31764475.548701301</v>
      </c>
      <c r="AM29">
        <v>1824.09287025974</v>
      </c>
    </row>
    <row r="30" spans="1:39" ht="15" x14ac:dyDescent="0.25">
      <c r="A30" t="s">
        <v>175</v>
      </c>
      <c r="B30">
        <v>-6733886.8290598299</v>
      </c>
      <c r="C30">
        <v>0.32737834316792702</v>
      </c>
      <c r="D30">
        <v>-6674491.1111111101</v>
      </c>
      <c r="E30">
        <v>1.7504584766381E-3</v>
      </c>
      <c r="F30">
        <v>0.73786688647201204</v>
      </c>
      <c r="G30">
        <v>289.41880341880301</v>
      </c>
      <c r="H30">
        <v>170.71115519658099</v>
      </c>
      <c r="I30">
        <v>324.411494538461</v>
      </c>
      <c r="J30">
        <v>7.7379907264957497</v>
      </c>
      <c r="K30">
        <v>14737.4318179738</v>
      </c>
      <c r="L30">
        <v>3561.8095634359001</v>
      </c>
      <c r="M30">
        <v>4514.4382023647904</v>
      </c>
      <c r="N30">
        <v>0.39481310020175098</v>
      </c>
      <c r="O30">
        <v>0.170143807830167</v>
      </c>
      <c r="P30">
        <v>2.3803287725877802E-2</v>
      </c>
      <c r="Q30">
        <v>11627.565432670401</v>
      </c>
      <c r="R30">
        <v>221.770170940171</v>
      </c>
      <c r="S30">
        <v>75571.417406023305</v>
      </c>
      <c r="T30">
        <v>14.978431123928599</v>
      </c>
      <c r="U30">
        <v>16.060814438371001</v>
      </c>
      <c r="V30">
        <v>23.1424786324786</v>
      </c>
      <c r="W30">
        <v>153.90786872920299</v>
      </c>
      <c r="X30">
        <v>0.119452774587164</v>
      </c>
      <c r="Y30">
        <v>0.140450621514673</v>
      </c>
      <c r="Z30">
        <v>0.26685987697524</v>
      </c>
      <c r="AA30">
        <v>169.62092586292999</v>
      </c>
      <c r="AB30">
        <v>6.5779071871230697</v>
      </c>
      <c r="AC30">
        <v>1.1119838268793401</v>
      </c>
      <c r="AD30">
        <v>3.0842027546450899</v>
      </c>
      <c r="AE30">
        <v>0.94685483156622596</v>
      </c>
      <c r="AF30">
        <v>65.059829059829099</v>
      </c>
      <c r="AG30">
        <v>7.8021116267611296E-2</v>
      </c>
      <c r="AH30">
        <v>46.742393162393199</v>
      </c>
      <c r="AI30">
        <v>4.2733896692709203</v>
      </c>
      <c r="AJ30">
        <v>-45348.102735040498</v>
      </c>
      <c r="AK30">
        <v>0.48218577188065198</v>
      </c>
      <c r="AL30">
        <v>52491925.589743599</v>
      </c>
      <c r="AM30">
        <v>3561.8095634359001</v>
      </c>
    </row>
    <row r="31" spans="1:39" ht="15" x14ac:dyDescent="0.25">
      <c r="A31" t="s">
        <v>133</v>
      </c>
      <c r="B31">
        <v>-796605.03174603195</v>
      </c>
      <c r="C31">
        <v>0.32778970361630499</v>
      </c>
      <c r="D31">
        <v>-824965.66666666698</v>
      </c>
      <c r="E31">
        <v>3.7222488415869601E-2</v>
      </c>
      <c r="F31">
        <v>0.69197389383260099</v>
      </c>
      <c r="G31">
        <v>68.015873015872998</v>
      </c>
      <c r="H31">
        <v>50.996783317460299</v>
      </c>
      <c r="I31">
        <v>24.8609800634921</v>
      </c>
      <c r="J31">
        <v>-67.439762841269896</v>
      </c>
      <c r="K31">
        <v>15992.738307022601</v>
      </c>
      <c r="L31">
        <v>1415.9646129047601</v>
      </c>
      <c r="M31">
        <v>1943.11412921694</v>
      </c>
      <c r="N31">
        <v>0.91246455932905601</v>
      </c>
      <c r="O31">
        <v>0.17806311097194</v>
      </c>
      <c r="P31">
        <v>2.6037840198440102E-3</v>
      </c>
      <c r="Q31">
        <v>11654.0511777948</v>
      </c>
      <c r="R31">
        <v>96.499682539682496</v>
      </c>
      <c r="S31">
        <v>63080.097360300497</v>
      </c>
      <c r="T31">
        <v>15.7995420660978</v>
      </c>
      <c r="U31">
        <v>14.673256695145</v>
      </c>
      <c r="V31">
        <v>11.8350793650794</v>
      </c>
      <c r="W31">
        <v>119.641328057564</v>
      </c>
      <c r="X31">
        <v>0.10458150240339301</v>
      </c>
      <c r="Y31">
        <v>0.20751355054947601</v>
      </c>
      <c r="Z31">
        <v>0.31556422864447398</v>
      </c>
      <c r="AA31">
        <v>233.32544360047001</v>
      </c>
      <c r="AB31">
        <v>6.8617233146612602</v>
      </c>
      <c r="AC31">
        <v>1.4728896478020399</v>
      </c>
      <c r="AD31">
        <v>2.9252452606844601</v>
      </c>
      <c r="AE31">
        <v>1.2293279917922599</v>
      </c>
      <c r="AF31">
        <v>143.23809523809501</v>
      </c>
      <c r="AG31">
        <v>1.8293762873370902E-2</v>
      </c>
      <c r="AH31">
        <v>5.6276190476190502</v>
      </c>
      <c r="AI31">
        <v>4.1517216183730303</v>
      </c>
      <c r="AJ31">
        <v>-85675.402380952393</v>
      </c>
      <c r="AK31">
        <v>0.60628427044465005</v>
      </c>
      <c r="AL31">
        <v>22645151.506190501</v>
      </c>
      <c r="AM31">
        <v>1415.9646129047601</v>
      </c>
    </row>
    <row r="32" spans="1:39" ht="15" x14ac:dyDescent="0.25">
      <c r="A32" t="s">
        <v>144</v>
      </c>
      <c r="B32">
        <v>-1395093.7516556301</v>
      </c>
      <c r="C32">
        <v>0.27808011637611202</v>
      </c>
      <c r="D32">
        <v>-1579526.81788079</v>
      </c>
      <c r="E32">
        <v>3.0497860215231202E-3</v>
      </c>
      <c r="F32">
        <v>0.77806688882960195</v>
      </c>
      <c r="G32">
        <v>130.14900662251699</v>
      </c>
      <c r="H32">
        <v>262.08290301324502</v>
      </c>
      <c r="I32">
        <v>861.96679748675501</v>
      </c>
      <c r="J32">
        <v>-28.093477473509701</v>
      </c>
      <c r="K32">
        <v>16657.061304102001</v>
      </c>
      <c r="L32">
        <v>4187.2837714437101</v>
      </c>
      <c r="M32">
        <v>5494.2029746738399</v>
      </c>
      <c r="N32">
        <v>0.433822122224228</v>
      </c>
      <c r="O32">
        <v>0.141498926132863</v>
      </c>
      <c r="P32">
        <v>6.4166402907435902E-2</v>
      </c>
      <c r="Q32">
        <v>12694.8062894873</v>
      </c>
      <c r="R32">
        <v>282.04364238410602</v>
      </c>
      <c r="S32">
        <v>82761.734303953199</v>
      </c>
      <c r="T32">
        <v>14.9647241197701</v>
      </c>
      <c r="U32">
        <v>14.846226406838101</v>
      </c>
      <c r="V32">
        <v>31.479503311258298</v>
      </c>
      <c r="W32">
        <v>133.01619565090701</v>
      </c>
      <c r="X32">
        <v>0.119538450472636</v>
      </c>
      <c r="Y32">
        <v>0.130432471533585</v>
      </c>
      <c r="Z32">
        <v>0.26096544645963798</v>
      </c>
      <c r="AA32">
        <v>176.43593511691901</v>
      </c>
      <c r="AB32">
        <v>7.0500269821531898</v>
      </c>
      <c r="AC32">
        <v>1.42245219791967</v>
      </c>
      <c r="AD32">
        <v>3.0533215350627398</v>
      </c>
      <c r="AE32" t="s">
        <v>943</v>
      </c>
      <c r="AF32">
        <v>19.788079470198699</v>
      </c>
      <c r="AG32">
        <v>0.14392133452106901</v>
      </c>
      <c r="AH32">
        <v>112.943355932203</v>
      </c>
      <c r="AI32">
        <v>4.3947958774474296</v>
      </c>
      <c r="AJ32">
        <v>-7673.54520276934</v>
      </c>
      <c r="AK32">
        <v>0.41361857269476798</v>
      </c>
      <c r="AL32">
        <v>69747842.478609294</v>
      </c>
      <c r="AM32">
        <v>4187.2837714437101</v>
      </c>
    </row>
    <row r="33" spans="1:39" ht="15" x14ac:dyDescent="0.25">
      <c r="A33" t="s">
        <v>178</v>
      </c>
      <c r="B33">
        <v>-2394050.7904191599</v>
      </c>
      <c r="C33">
        <v>0.248691160630783</v>
      </c>
      <c r="D33">
        <v>-2525789.3413173701</v>
      </c>
      <c r="E33">
        <v>3.0425782481335499E-3</v>
      </c>
      <c r="F33">
        <v>0.79008301876204301</v>
      </c>
      <c r="G33">
        <v>82.952095808383206</v>
      </c>
      <c r="H33">
        <v>55.183752640718602</v>
      </c>
      <c r="I33">
        <v>75.221050497006004</v>
      </c>
      <c r="J33">
        <v>-36.902426005988197</v>
      </c>
      <c r="K33">
        <v>14832.8450161245</v>
      </c>
      <c r="L33">
        <v>1511.40560241916</v>
      </c>
      <c r="M33">
        <v>1888.1190722451299</v>
      </c>
      <c r="N33">
        <v>0.42997584222140101</v>
      </c>
      <c r="O33">
        <v>0.15191278497705199</v>
      </c>
      <c r="P33">
        <v>3.1003898553145798E-2</v>
      </c>
      <c r="Q33">
        <v>11873.4275749507</v>
      </c>
      <c r="R33">
        <v>96.390958083832302</v>
      </c>
      <c r="S33">
        <v>66820.596744545401</v>
      </c>
      <c r="T33">
        <v>15.3580509514335</v>
      </c>
      <c r="U33">
        <v>15.679952066714399</v>
      </c>
      <c r="V33">
        <v>12.016766467065899</v>
      </c>
      <c r="W33">
        <v>125.774733707395</v>
      </c>
      <c r="X33">
        <v>0.107392009064397</v>
      </c>
      <c r="Y33">
        <v>0.185726633821127</v>
      </c>
      <c r="Z33">
        <v>0.30006656653449698</v>
      </c>
      <c r="AA33">
        <v>175.92488862675799</v>
      </c>
      <c r="AB33">
        <v>8.2118800484863108</v>
      </c>
      <c r="AC33">
        <v>1.51829240720629</v>
      </c>
      <c r="AD33">
        <v>3.3668738723917899</v>
      </c>
      <c r="AE33">
        <v>1.21965269432991</v>
      </c>
      <c r="AF33">
        <v>80.173652694610794</v>
      </c>
      <c r="AG33">
        <v>5.53102584758196E-2</v>
      </c>
      <c r="AH33">
        <v>14.1553892215569</v>
      </c>
      <c r="AI33">
        <v>5.0517618504569501</v>
      </c>
      <c r="AJ33">
        <v>-99388.068802395093</v>
      </c>
      <c r="AK33">
        <v>0.44521780886726098</v>
      </c>
      <c r="AL33">
        <v>22418445.057185601</v>
      </c>
      <c r="AM33">
        <v>1511.40560241916</v>
      </c>
    </row>
    <row r="34" spans="1:39" ht="15" x14ac:dyDescent="0.25">
      <c r="A34" t="s">
        <v>211</v>
      </c>
      <c r="B34">
        <v>-4314461.3544303803</v>
      </c>
      <c r="C34">
        <v>0.34951211491607598</v>
      </c>
      <c r="D34">
        <v>-4223175.7848101296</v>
      </c>
      <c r="E34">
        <v>0</v>
      </c>
      <c r="F34">
        <v>0.67575575513166097</v>
      </c>
      <c r="G34">
        <v>42.063291139240498</v>
      </c>
      <c r="H34">
        <v>28.6232360759494</v>
      </c>
      <c r="I34">
        <v>7.0025397468354296</v>
      </c>
      <c r="J34">
        <v>3.5485033670886099</v>
      </c>
      <c r="K34">
        <v>16954.9931810895</v>
      </c>
      <c r="L34">
        <v>823.50750618987399</v>
      </c>
      <c r="M34">
        <v>1094.88180615338</v>
      </c>
      <c r="N34">
        <v>0.66799893870677496</v>
      </c>
      <c r="O34">
        <v>0.17764846126700001</v>
      </c>
      <c r="P34">
        <v>1.4969908310607599E-2</v>
      </c>
      <c r="Q34">
        <v>12752.576646678899</v>
      </c>
      <c r="R34">
        <v>65.024683544303798</v>
      </c>
      <c r="S34">
        <v>63554.393373499799</v>
      </c>
      <c r="T34">
        <v>14.699967879773</v>
      </c>
      <c r="U34">
        <v>12.664536931253</v>
      </c>
      <c r="V34">
        <v>9.3240506329113906</v>
      </c>
      <c r="W34">
        <v>88.320788744230299</v>
      </c>
      <c r="X34">
        <v>0.122877955025644</v>
      </c>
      <c r="Y34">
        <v>0.17013403034246299</v>
      </c>
      <c r="Z34">
        <v>0.29752971327455302</v>
      </c>
      <c r="AA34">
        <v>186.56064146690599</v>
      </c>
      <c r="AB34">
        <v>10.9271922683628</v>
      </c>
      <c r="AC34">
        <v>1.6036509747432901</v>
      </c>
      <c r="AD34">
        <v>4.1609619024918096</v>
      </c>
      <c r="AE34">
        <v>1.28587587843101</v>
      </c>
      <c r="AF34">
        <v>92.088607594936704</v>
      </c>
      <c r="AG34">
        <v>5.3198914837022902E-3</v>
      </c>
      <c r="AH34">
        <v>4.0194936708860798</v>
      </c>
      <c r="AI34">
        <v>3.91873281113415</v>
      </c>
      <c r="AJ34">
        <v>-1018.56506329169</v>
      </c>
      <c r="AK34">
        <v>0.62438174294045501</v>
      </c>
      <c r="AL34">
        <v>13962564.152025299</v>
      </c>
      <c r="AM34">
        <v>823.50750618987399</v>
      </c>
    </row>
    <row r="35" spans="1:39" ht="15" x14ac:dyDescent="0.25">
      <c r="A35" t="s">
        <v>342</v>
      </c>
      <c r="B35">
        <v>-28788068.399999999</v>
      </c>
      <c r="C35">
        <v>0.82345983463887296</v>
      </c>
      <c r="D35">
        <v>-29765451.949999999</v>
      </c>
      <c r="E35">
        <v>1.38139342891645E-3</v>
      </c>
      <c r="F35">
        <v>0.54951591461358096</v>
      </c>
      <c r="G35">
        <v>51.7</v>
      </c>
      <c r="H35">
        <v>85.93301855</v>
      </c>
      <c r="I35">
        <v>33.836285349999997</v>
      </c>
      <c r="J35">
        <v>-79.838751650000006</v>
      </c>
      <c r="K35">
        <v>19386.418533546799</v>
      </c>
      <c r="L35">
        <v>1195.1320062499999</v>
      </c>
      <c r="M35">
        <v>1492.61896047601</v>
      </c>
      <c r="N35">
        <v>0.53141890391909197</v>
      </c>
      <c r="O35">
        <v>0.166313543073519</v>
      </c>
      <c r="P35">
        <v>1.83848916982345E-3</v>
      </c>
      <c r="Q35">
        <v>15522.601473996499</v>
      </c>
      <c r="R35">
        <v>88.045500000000004</v>
      </c>
      <c r="S35">
        <v>68253.2395182037</v>
      </c>
      <c r="T35">
        <v>15.654405960554501</v>
      </c>
      <c r="U35">
        <v>13.574027136537399</v>
      </c>
      <c r="V35">
        <v>12.737500000000001</v>
      </c>
      <c r="W35">
        <v>93.827831697742894</v>
      </c>
      <c r="X35">
        <v>9.5982734457338903E-2</v>
      </c>
      <c r="Y35">
        <v>0.26690850572686098</v>
      </c>
      <c r="Z35">
        <v>0.375699601159452</v>
      </c>
      <c r="AA35">
        <v>167.83547670970901</v>
      </c>
      <c r="AB35">
        <v>8.1000229901904692</v>
      </c>
      <c r="AC35">
        <v>1.8499099511405499</v>
      </c>
      <c r="AD35">
        <v>4.8130532732791602</v>
      </c>
      <c r="AE35" t="s">
        <v>943</v>
      </c>
      <c r="AF35">
        <v>336.05</v>
      </c>
      <c r="AG35">
        <v>2.4548175434557399E-2</v>
      </c>
      <c r="AH35">
        <v>1.9205000000000001</v>
      </c>
      <c r="AI35">
        <v>4.5377007589957703</v>
      </c>
      <c r="AJ35">
        <v>-239302.7585</v>
      </c>
      <c r="AK35">
        <v>0.39663819353930002</v>
      </c>
      <c r="AL35">
        <v>23169329.276000001</v>
      </c>
      <c r="AM35">
        <v>1195.1320062499999</v>
      </c>
    </row>
    <row r="36" spans="1:39" ht="15" x14ac:dyDescent="0.25">
      <c r="A36" t="s">
        <v>245</v>
      </c>
      <c r="B36">
        <v>-891677.24637681199</v>
      </c>
      <c r="C36">
        <v>0.56895016692502398</v>
      </c>
      <c r="D36">
        <v>-960899.15942029003</v>
      </c>
      <c r="E36">
        <v>0</v>
      </c>
      <c r="F36">
        <v>0.75644902122536894</v>
      </c>
      <c r="G36">
        <v>52.956521739130402</v>
      </c>
      <c r="H36">
        <v>18.378787550724599</v>
      </c>
      <c r="I36">
        <v>78.875878405797096</v>
      </c>
      <c r="J36">
        <v>-3.3945003478261202</v>
      </c>
      <c r="K36">
        <v>16054.2059852889</v>
      </c>
      <c r="L36">
        <v>1126.59462575362</v>
      </c>
      <c r="M36">
        <v>1359.0284589176399</v>
      </c>
      <c r="N36">
        <v>0.37062607109079698</v>
      </c>
      <c r="O36">
        <v>0.14461033122408601</v>
      </c>
      <c r="P36">
        <v>1.13383491886664E-2</v>
      </c>
      <c r="Q36">
        <v>13308.4646352238</v>
      </c>
      <c r="R36">
        <v>83.6443478260869</v>
      </c>
      <c r="S36">
        <v>70442.979819664295</v>
      </c>
      <c r="T36">
        <v>16.746022670173598</v>
      </c>
      <c r="U36">
        <v>13.4688673536679</v>
      </c>
      <c r="V36">
        <v>10.6095652173913</v>
      </c>
      <c r="W36">
        <v>106.18669122339701</v>
      </c>
      <c r="X36">
        <v>0.118934517346185</v>
      </c>
      <c r="Y36">
        <v>0.167605170411598</v>
      </c>
      <c r="Z36">
        <v>0.29021716808074699</v>
      </c>
      <c r="AA36">
        <v>181.024412661616</v>
      </c>
      <c r="AB36">
        <v>6.9740752929695997</v>
      </c>
      <c r="AC36">
        <v>1.58106000822346</v>
      </c>
      <c r="AD36">
        <v>3.6296014855949501</v>
      </c>
      <c r="AE36" t="s">
        <v>943</v>
      </c>
      <c r="AF36">
        <v>104.536231884058</v>
      </c>
      <c r="AG36">
        <v>3.1591631711356802E-2</v>
      </c>
      <c r="AH36">
        <v>3.83130434782609</v>
      </c>
      <c r="AI36">
        <v>5.2196036523351896</v>
      </c>
      <c r="AJ36">
        <v>994.41869565215904</v>
      </c>
      <c r="AK36">
        <v>0.52068646794505302</v>
      </c>
      <c r="AL36">
        <v>18086582.183768101</v>
      </c>
      <c r="AM36">
        <v>1126.59462575362</v>
      </c>
    </row>
    <row r="37" spans="1:39" ht="15" x14ac:dyDescent="0.25">
      <c r="A37" t="s">
        <v>201</v>
      </c>
      <c r="B37">
        <v>-791119.48765432101</v>
      </c>
      <c r="C37">
        <v>0.54355942559422799</v>
      </c>
      <c r="D37">
        <v>-682148.30864197505</v>
      </c>
      <c r="E37">
        <v>5.67365067364951E-3</v>
      </c>
      <c r="F37">
        <v>0.73299521791256295</v>
      </c>
      <c r="G37">
        <v>75.104938271604894</v>
      </c>
      <c r="H37">
        <v>32.905639938271598</v>
      </c>
      <c r="I37">
        <v>35.115399061728397</v>
      </c>
      <c r="J37">
        <v>28.1461499753086</v>
      </c>
      <c r="K37">
        <v>16392.4385267984</v>
      </c>
      <c r="L37">
        <v>1102.1359687962999</v>
      </c>
      <c r="M37">
        <v>1409.15667965887</v>
      </c>
      <c r="N37">
        <v>0.68357807895998002</v>
      </c>
      <c r="O37">
        <v>0.16521957749352201</v>
      </c>
      <c r="P37">
        <v>1.79155220350288E-3</v>
      </c>
      <c r="Q37">
        <v>12820.9278481654</v>
      </c>
      <c r="R37">
        <v>78.209506172839497</v>
      </c>
      <c r="S37">
        <v>65743.688864351498</v>
      </c>
      <c r="T37">
        <v>14.7257998064711</v>
      </c>
      <c r="U37">
        <v>14.0920972747306</v>
      </c>
      <c r="V37">
        <v>10.1771604938272</v>
      </c>
      <c r="W37">
        <v>108.295036662219</v>
      </c>
      <c r="X37">
        <v>0.111298069515794</v>
      </c>
      <c r="Y37">
        <v>0.18765132994999301</v>
      </c>
      <c r="Z37">
        <v>0.30101871205467501</v>
      </c>
      <c r="AA37">
        <v>206.04100034851101</v>
      </c>
      <c r="AB37">
        <v>8.19848073690296</v>
      </c>
      <c r="AC37">
        <v>1.84727832747388</v>
      </c>
      <c r="AD37">
        <v>3.4223440878582498</v>
      </c>
      <c r="AE37">
        <v>1.6832926274415601</v>
      </c>
      <c r="AF37">
        <v>107.197530864198</v>
      </c>
      <c r="AG37">
        <v>1.9174867804824899E-2</v>
      </c>
      <c r="AH37">
        <v>6.53185185185185</v>
      </c>
      <c r="AI37">
        <v>4.0469556977034804</v>
      </c>
      <c r="AJ37">
        <v>-15829.6537037037</v>
      </c>
      <c r="AK37">
        <v>0.54196647647006502</v>
      </c>
      <c r="AL37">
        <v>18066696.116666701</v>
      </c>
      <c r="AM37">
        <v>1102.1359687962999</v>
      </c>
    </row>
    <row r="38" spans="1:39" ht="15" x14ac:dyDescent="0.25">
      <c r="A38" t="s">
        <v>220</v>
      </c>
      <c r="B38">
        <v>-1975876</v>
      </c>
      <c r="C38">
        <v>0.180012309498744</v>
      </c>
      <c r="D38">
        <v>-2475876</v>
      </c>
      <c r="E38">
        <v>2.3932882184514101E-3</v>
      </c>
      <c r="F38">
        <v>0.90579202431127004</v>
      </c>
      <c r="G38">
        <v>200</v>
      </c>
      <c r="H38">
        <v>123.106129</v>
      </c>
      <c r="I38">
        <v>168.77600000000001</v>
      </c>
      <c r="J38">
        <v>16.711599</v>
      </c>
      <c r="K38">
        <v>17695.261625357802</v>
      </c>
      <c r="L38">
        <v>3350.4097710000001</v>
      </c>
      <c r="M38">
        <v>5076.1232161752296</v>
      </c>
      <c r="N38">
        <v>1</v>
      </c>
      <c r="O38">
        <v>0.24869185322107901</v>
      </c>
      <c r="P38">
        <v>1.72573816195452E-3</v>
      </c>
      <c r="Q38">
        <v>11679.4598801467</v>
      </c>
      <c r="R38">
        <v>231.19</v>
      </c>
      <c r="S38">
        <v>78758.518967083306</v>
      </c>
      <c r="T38">
        <v>15.7576019724037</v>
      </c>
      <c r="U38">
        <v>14.492018560491401</v>
      </c>
      <c r="V38">
        <v>25</v>
      </c>
      <c r="W38">
        <v>134.01639084000001</v>
      </c>
      <c r="X38">
        <v>0.100942812160794</v>
      </c>
      <c r="Y38">
        <v>0.17584929463715199</v>
      </c>
      <c r="Z38">
        <v>0.28094603310169203</v>
      </c>
      <c r="AA38">
        <v>217.947967535342</v>
      </c>
      <c r="AB38">
        <v>6.6023845305834596</v>
      </c>
      <c r="AC38">
        <v>1.35159700910006</v>
      </c>
      <c r="AD38">
        <v>4.0266637360229502</v>
      </c>
      <c r="AE38" t="s">
        <v>943</v>
      </c>
      <c r="AF38">
        <v>317</v>
      </c>
      <c r="AG38">
        <v>1.34064594759293E-2</v>
      </c>
      <c r="AH38">
        <v>4.9400000000000004</v>
      </c>
      <c r="AI38">
        <v>3.8385184330467901</v>
      </c>
      <c r="AJ38">
        <v>-283440.21000000002</v>
      </c>
      <c r="AK38">
        <v>0.60447829920085305</v>
      </c>
      <c r="AL38">
        <v>59286377.450000003</v>
      </c>
      <c r="AM38">
        <v>3350.4097710000001</v>
      </c>
    </row>
    <row r="39" spans="1:39" ht="15" x14ac:dyDescent="0.25">
      <c r="A39" t="s">
        <v>536</v>
      </c>
      <c r="B39">
        <v>-1986761.7647058801</v>
      </c>
      <c r="C39">
        <v>0.37520804082494003</v>
      </c>
      <c r="D39">
        <v>-1589851.1764705901</v>
      </c>
      <c r="E39">
        <v>0</v>
      </c>
      <c r="F39">
        <v>0.794191003564098</v>
      </c>
      <c r="G39">
        <v>284.82352941176498</v>
      </c>
      <c r="H39">
        <v>57.500430470588199</v>
      </c>
      <c r="I39">
        <v>43.681764705882401</v>
      </c>
      <c r="J39">
        <v>-32.157319117647098</v>
      </c>
      <c r="K39">
        <v>17098.176944831801</v>
      </c>
      <c r="L39">
        <v>1613.4101302941201</v>
      </c>
      <c r="M39">
        <v>1964.2931477100501</v>
      </c>
      <c r="N39">
        <v>0.38428587313632001</v>
      </c>
      <c r="O39">
        <v>0.17463993522570401</v>
      </c>
      <c r="P39">
        <v>2.8628588429536601E-2</v>
      </c>
      <c r="Q39">
        <v>14043.917998957</v>
      </c>
      <c r="R39">
        <v>134.87294117647099</v>
      </c>
      <c r="S39">
        <v>67650.568726993602</v>
      </c>
      <c r="T39">
        <v>16.325604926641201</v>
      </c>
      <c r="U39">
        <v>11.962444922018101</v>
      </c>
      <c r="V39">
        <v>15.235294117647101</v>
      </c>
      <c r="W39">
        <v>105.899506621622</v>
      </c>
      <c r="X39">
        <v>0.107588782331587</v>
      </c>
      <c r="Y39">
        <v>0.19056142246139701</v>
      </c>
      <c r="Z39">
        <v>0.29985271718254802</v>
      </c>
      <c r="AA39">
        <v>310.77284653724399</v>
      </c>
      <c r="AB39">
        <v>5.8465396887258603</v>
      </c>
      <c r="AC39">
        <v>0.93185665218458902</v>
      </c>
      <c r="AD39">
        <v>2.8886044377265798</v>
      </c>
      <c r="AE39" t="s">
        <v>943</v>
      </c>
      <c r="AF39">
        <v>231.941176470588</v>
      </c>
      <c r="AG39">
        <v>1.01176463633531E-2</v>
      </c>
      <c r="AH39">
        <v>4.0452941176470603</v>
      </c>
      <c r="AI39">
        <v>4.9710429716886599</v>
      </c>
      <c r="AJ39">
        <v>-74922.719411764599</v>
      </c>
      <c r="AK39">
        <v>0.54436154507871004</v>
      </c>
      <c r="AL39">
        <v>27586371.892352901</v>
      </c>
      <c r="AM39">
        <v>1613.4101302941201</v>
      </c>
    </row>
    <row r="40" spans="1:39" ht="15" x14ac:dyDescent="0.25">
      <c r="A40" t="s">
        <v>116</v>
      </c>
      <c r="B40">
        <v>-493707.223350254</v>
      </c>
      <c r="C40">
        <v>0.31010763104632799</v>
      </c>
      <c r="D40">
        <v>-625706.90862944198</v>
      </c>
      <c r="E40">
        <v>8.0811113270418105E-3</v>
      </c>
      <c r="F40">
        <v>0.76301043622178899</v>
      </c>
      <c r="G40">
        <v>69.258883248730996</v>
      </c>
      <c r="H40">
        <v>57.574925761421298</v>
      </c>
      <c r="I40">
        <v>147.14700882741101</v>
      </c>
      <c r="J40">
        <v>-10.452355101522899</v>
      </c>
      <c r="K40">
        <v>16080.8133294995</v>
      </c>
      <c r="L40">
        <v>1261.47078249746</v>
      </c>
      <c r="M40">
        <v>1651.8260922624299</v>
      </c>
      <c r="N40">
        <v>0.73038590705313</v>
      </c>
      <c r="O40">
        <v>0.171521838358695</v>
      </c>
      <c r="P40">
        <v>2.2519793588363202E-2</v>
      </c>
      <c r="Q40">
        <v>12280.6367262157</v>
      </c>
      <c r="R40">
        <v>92.598527918781699</v>
      </c>
      <c r="S40">
        <v>66608.539246164306</v>
      </c>
      <c r="T40">
        <v>16.806737890933601</v>
      </c>
      <c r="U40">
        <v>13.623011195209299</v>
      </c>
      <c r="V40">
        <v>11.707106598984801</v>
      </c>
      <c r="W40">
        <v>107.75256651433</v>
      </c>
      <c r="X40">
        <v>0.106991056648</v>
      </c>
      <c r="Y40">
        <v>0.19019772316803699</v>
      </c>
      <c r="Z40">
        <v>0.30268862528893298</v>
      </c>
      <c r="AA40">
        <v>170.974808834908</v>
      </c>
      <c r="AB40">
        <v>12.5861126965707</v>
      </c>
      <c r="AC40">
        <v>1.8699791929215599</v>
      </c>
      <c r="AD40">
        <v>4.4749265059919496</v>
      </c>
      <c r="AE40">
        <v>1.5293350363704601</v>
      </c>
      <c r="AF40">
        <v>77.949238578680195</v>
      </c>
      <c r="AG40">
        <v>4.7421378540289903E-2</v>
      </c>
      <c r="AH40">
        <v>11.478622754490999</v>
      </c>
      <c r="AI40">
        <v>4.29142136730266</v>
      </c>
      <c r="AJ40">
        <v>-113588.550558376</v>
      </c>
      <c r="AK40">
        <v>0.60510070836597296</v>
      </c>
      <c r="AL40">
        <v>20285476.173959401</v>
      </c>
      <c r="AM40">
        <v>1261.47078249746</v>
      </c>
    </row>
    <row r="41" spans="1:39" ht="15" x14ac:dyDescent="0.25">
      <c r="A41" t="s">
        <v>207</v>
      </c>
      <c r="B41">
        <v>-1160802.0588235301</v>
      </c>
      <c r="C41">
        <v>0.39225784623124299</v>
      </c>
      <c r="D41">
        <v>-1303968.8235294099</v>
      </c>
      <c r="E41">
        <v>1.685644833465E-3</v>
      </c>
      <c r="F41">
        <v>0.75164668006636004</v>
      </c>
      <c r="G41">
        <v>83.764705882352899</v>
      </c>
      <c r="H41">
        <v>42.173753352941198</v>
      </c>
      <c r="I41">
        <v>49.058652088235299</v>
      </c>
      <c r="J41">
        <v>-9.2071066470588807</v>
      </c>
      <c r="K41">
        <v>17239.320237251599</v>
      </c>
      <c r="L41">
        <v>1407.72775394118</v>
      </c>
      <c r="M41">
        <v>1964.7876793073401</v>
      </c>
      <c r="N41">
        <v>0.99978033643285502</v>
      </c>
      <c r="O41">
        <v>0.174652668909306</v>
      </c>
      <c r="P41">
        <v>1.9212520849865699E-3</v>
      </c>
      <c r="Q41">
        <v>12351.599011255201</v>
      </c>
      <c r="R41">
        <v>110.54558823529401</v>
      </c>
      <c r="S41">
        <v>66197.023346769303</v>
      </c>
      <c r="T41">
        <v>14.5005387716007</v>
      </c>
      <c r="U41">
        <v>12.734363952588099</v>
      </c>
      <c r="V41">
        <v>10.8579411764706</v>
      </c>
      <c r="W41">
        <v>129.64960217244101</v>
      </c>
      <c r="X41">
        <v>0.10914117567326399</v>
      </c>
      <c r="Y41">
        <v>0.17856000628254201</v>
      </c>
      <c r="Z41">
        <v>0.28982932484059298</v>
      </c>
      <c r="AA41">
        <v>226.56273286216</v>
      </c>
      <c r="AB41">
        <v>7.8549096147387401</v>
      </c>
      <c r="AC41">
        <v>1.7806702801220999</v>
      </c>
      <c r="AD41">
        <v>3.28933094729449</v>
      </c>
      <c r="AE41" t="s">
        <v>943</v>
      </c>
      <c r="AF41">
        <v>132.76470588235301</v>
      </c>
      <c r="AG41">
        <v>4.7096453310234897E-2</v>
      </c>
      <c r="AH41">
        <v>5.6997058823529398</v>
      </c>
      <c r="AI41">
        <v>3.8785387264629798</v>
      </c>
      <c r="AJ41">
        <v>-4609.8950000002496</v>
      </c>
      <c r="AK41">
        <v>0.60107421611899803</v>
      </c>
      <c r="AL41">
        <v>24268269.5570588</v>
      </c>
      <c r="AM41">
        <v>1407.72775394118</v>
      </c>
    </row>
    <row r="42" spans="1:39" ht="15" x14ac:dyDescent="0.25">
      <c r="A42" t="s">
        <v>294</v>
      </c>
      <c r="B42">
        <v>-665064.84761904797</v>
      </c>
      <c r="C42">
        <v>0.38405483832361298</v>
      </c>
      <c r="D42">
        <v>-417706.52380952402</v>
      </c>
      <c r="E42">
        <v>1.2874021722855299E-2</v>
      </c>
      <c r="F42">
        <v>0.68948087313838502</v>
      </c>
      <c r="G42">
        <v>83.352380952380997</v>
      </c>
      <c r="H42">
        <v>48.071183085714303</v>
      </c>
      <c r="I42">
        <v>142.55264485714301</v>
      </c>
      <c r="J42">
        <v>-37.1002769047616</v>
      </c>
      <c r="K42">
        <v>15190.6718154019</v>
      </c>
      <c r="L42">
        <v>1713.74772070476</v>
      </c>
      <c r="M42">
        <v>2360.38407836545</v>
      </c>
      <c r="N42">
        <v>0.89774301071998097</v>
      </c>
      <c r="O42">
        <v>0.178223758627789</v>
      </c>
      <c r="P42">
        <v>8.2948148805660898E-4</v>
      </c>
      <c r="Q42">
        <v>11029.1284533857</v>
      </c>
      <c r="R42">
        <v>119.257047619048</v>
      </c>
      <c r="S42">
        <v>60331.715633856897</v>
      </c>
      <c r="T42">
        <v>15.4044205433801</v>
      </c>
      <c r="U42">
        <v>14.3702007966785</v>
      </c>
      <c r="V42">
        <v>13.328571428571401</v>
      </c>
      <c r="W42">
        <v>128.57699940978901</v>
      </c>
      <c r="X42">
        <v>9.8341345350396098E-2</v>
      </c>
      <c r="Y42">
        <v>0.23462401949131201</v>
      </c>
      <c r="Z42">
        <v>0.335753497524166</v>
      </c>
      <c r="AA42">
        <v>194.95654424324201</v>
      </c>
      <c r="AB42">
        <v>10.4908484407516</v>
      </c>
      <c r="AC42">
        <v>1.6727834112692701</v>
      </c>
      <c r="AD42">
        <v>3.5710813201328899</v>
      </c>
      <c r="AE42">
        <v>1.3374567457223101</v>
      </c>
      <c r="AF42">
        <v>97.580952380952397</v>
      </c>
      <c r="AG42">
        <v>2.3229140768981499E-2</v>
      </c>
      <c r="AH42">
        <v>35.5841904761905</v>
      </c>
      <c r="AI42">
        <v>3.60239910293578</v>
      </c>
      <c r="AJ42">
        <v>-90073.252000000997</v>
      </c>
      <c r="AK42">
        <v>0.65086821232077696</v>
      </c>
      <c r="AL42">
        <v>26032979.199618999</v>
      </c>
      <c r="AM42">
        <v>1713.74772070476</v>
      </c>
    </row>
    <row r="43" spans="1:39" ht="15" x14ac:dyDescent="0.25">
      <c r="A43" t="s">
        <v>243</v>
      </c>
      <c r="B43">
        <v>-4619834.9013157897</v>
      </c>
      <c r="C43">
        <v>0.38380039798254001</v>
      </c>
      <c r="D43">
        <v>-4787336.5855263202</v>
      </c>
      <c r="E43">
        <v>6.0247123184230299E-4</v>
      </c>
      <c r="F43">
        <v>0.64218141796571004</v>
      </c>
      <c r="G43">
        <v>98.302631578947398</v>
      </c>
      <c r="H43">
        <v>38.445279052631598</v>
      </c>
      <c r="I43">
        <v>40.762945039473699</v>
      </c>
      <c r="J43">
        <v>31.112786447368499</v>
      </c>
      <c r="K43">
        <v>15092.8919101759</v>
      </c>
      <c r="L43">
        <v>1117.3413671644701</v>
      </c>
      <c r="M43">
        <v>1438.4076094873501</v>
      </c>
      <c r="N43">
        <v>0.637122994214807</v>
      </c>
      <c r="O43">
        <v>0.15602684820537499</v>
      </c>
      <c r="P43">
        <v>2.62383892914996E-3</v>
      </c>
      <c r="Q43">
        <v>11724.0150637077</v>
      </c>
      <c r="R43">
        <v>82.995723684210503</v>
      </c>
      <c r="S43">
        <v>62367.495588311103</v>
      </c>
      <c r="T43">
        <v>13.935879702108901</v>
      </c>
      <c r="U43">
        <v>13.462637803073299</v>
      </c>
      <c r="V43">
        <v>8.6019736842105292</v>
      </c>
      <c r="W43">
        <v>129.89360444283</v>
      </c>
      <c r="X43">
        <v>0.106000940253304</v>
      </c>
      <c r="Y43">
        <v>0.184557948094319</v>
      </c>
      <c r="Z43">
        <v>0.29380613973342301</v>
      </c>
      <c r="AA43">
        <v>198.22082031248999</v>
      </c>
      <c r="AB43">
        <v>7.0920554546710504</v>
      </c>
      <c r="AC43">
        <v>1.3687068418725199</v>
      </c>
      <c r="AD43">
        <v>3.61605241751161</v>
      </c>
      <c r="AE43" t="s">
        <v>943</v>
      </c>
      <c r="AF43">
        <v>89.427631578947398</v>
      </c>
      <c r="AG43">
        <v>1.1623969515264201E-2</v>
      </c>
      <c r="AH43">
        <v>6.2153289473684197</v>
      </c>
      <c r="AI43">
        <v>3.8856597134606199</v>
      </c>
      <c r="AJ43">
        <v>-102762.542105263</v>
      </c>
      <c r="AK43">
        <v>0.52502389895520496</v>
      </c>
      <c r="AL43">
        <v>16863912.481381599</v>
      </c>
      <c r="AM43">
        <v>1117.3413671644701</v>
      </c>
    </row>
    <row r="44" spans="1:39" ht="15" x14ac:dyDescent="0.25">
      <c r="A44" t="s">
        <v>268</v>
      </c>
      <c r="B44">
        <v>-3430234.1656804699</v>
      </c>
      <c r="C44">
        <v>0.31219954504393799</v>
      </c>
      <c r="D44">
        <v>-2714934.5798816602</v>
      </c>
      <c r="E44">
        <v>4.1214611722941502E-3</v>
      </c>
      <c r="F44">
        <v>0.77611026927383797</v>
      </c>
      <c r="G44">
        <v>83.988165680473401</v>
      </c>
      <c r="H44">
        <v>95.075909550295805</v>
      </c>
      <c r="I44">
        <v>410.75896543195302</v>
      </c>
      <c r="J44">
        <v>-18.1053385917157</v>
      </c>
      <c r="K44">
        <v>16577.415665188801</v>
      </c>
      <c r="L44">
        <v>3520.2711176272201</v>
      </c>
      <c r="M44">
        <v>4554.8154717506104</v>
      </c>
      <c r="N44">
        <v>0.49678442419576901</v>
      </c>
      <c r="O44">
        <v>0.16618145845357599</v>
      </c>
      <c r="P44">
        <v>5.9976283174654199E-2</v>
      </c>
      <c r="Q44">
        <v>12812.154067052899</v>
      </c>
      <c r="R44">
        <v>236.67887573964501</v>
      </c>
      <c r="S44">
        <v>82290.0717940295</v>
      </c>
      <c r="T44">
        <v>17.193945907782599</v>
      </c>
      <c r="U44">
        <v>14.873617709337299</v>
      </c>
      <c r="V44">
        <v>26.413017751479298</v>
      </c>
      <c r="W44">
        <v>133.27788406268201</v>
      </c>
      <c r="X44">
        <v>0.1144384866016</v>
      </c>
      <c r="Y44">
        <v>0.163688690970377</v>
      </c>
      <c r="Z44">
        <v>0.28211307085056497</v>
      </c>
      <c r="AA44">
        <v>179.65807602937201</v>
      </c>
      <c r="AB44">
        <v>8.9971325527331594</v>
      </c>
      <c r="AC44">
        <v>1.5130830986878501</v>
      </c>
      <c r="AD44">
        <v>4.2699393169525104</v>
      </c>
      <c r="AE44" t="s">
        <v>943</v>
      </c>
      <c r="AF44">
        <v>26.928994082840202</v>
      </c>
      <c r="AG44">
        <v>0.11756483834411501</v>
      </c>
      <c r="AH44">
        <v>90.691834319526507</v>
      </c>
      <c r="AI44">
        <v>4.6103040954780701</v>
      </c>
      <c r="AJ44">
        <v>-122329.577727273</v>
      </c>
      <c r="AK44">
        <v>0.408191451147499</v>
      </c>
      <c r="AL44">
        <v>58356997.571065098</v>
      </c>
      <c r="AM44">
        <v>3520.2711176272201</v>
      </c>
    </row>
    <row r="45" spans="1:39" ht="15" x14ac:dyDescent="0.25">
      <c r="A45" t="s">
        <v>205</v>
      </c>
      <c r="B45">
        <v>-2925132.2556391</v>
      </c>
      <c r="C45">
        <v>0.30142123808677102</v>
      </c>
      <c r="D45">
        <v>-3126843.3533834601</v>
      </c>
      <c r="E45">
        <v>9.3659132513573794E-3</v>
      </c>
      <c r="F45">
        <v>0.78854227978403302</v>
      </c>
      <c r="G45">
        <v>34.902255639097703</v>
      </c>
      <c r="H45">
        <v>39.651529834586398</v>
      </c>
      <c r="I45">
        <v>11.787282526315799</v>
      </c>
      <c r="J45">
        <v>-10.700230609022601</v>
      </c>
      <c r="K45">
        <v>17204.764120682099</v>
      </c>
      <c r="L45">
        <v>1164.1894457819601</v>
      </c>
      <c r="M45">
        <v>1641.39701217933</v>
      </c>
      <c r="N45">
        <v>0.99281395363215397</v>
      </c>
      <c r="O45">
        <v>0.176769184763031</v>
      </c>
      <c r="P45">
        <v>2.8403337604947601E-3</v>
      </c>
      <c r="Q45">
        <v>12202.7788876454</v>
      </c>
      <c r="R45">
        <v>84.987894736842094</v>
      </c>
      <c r="S45">
        <v>64523.700677407403</v>
      </c>
      <c r="T45">
        <v>14.8867729061812</v>
      </c>
      <c r="U45">
        <v>13.698297262060301</v>
      </c>
      <c r="V45">
        <v>10.8962406015038</v>
      </c>
      <c r="W45">
        <v>106.843221286917</v>
      </c>
      <c r="X45">
        <v>0.106658007654961</v>
      </c>
      <c r="Y45">
        <v>0.15513044084642599</v>
      </c>
      <c r="Z45">
        <v>0.26706641179338703</v>
      </c>
      <c r="AA45">
        <v>221.93314541721199</v>
      </c>
      <c r="AB45">
        <v>17.338315221386299</v>
      </c>
      <c r="AC45">
        <v>1.89485007408732</v>
      </c>
      <c r="AD45">
        <v>5.48829774063217</v>
      </c>
      <c r="AE45" t="s">
        <v>943</v>
      </c>
      <c r="AF45">
        <v>59.368421052631597</v>
      </c>
      <c r="AG45">
        <v>2.2596045613716299E-2</v>
      </c>
      <c r="AH45">
        <v>31.781428571428599</v>
      </c>
      <c r="AI45">
        <v>4.1475518907397397</v>
      </c>
      <c r="AJ45">
        <v>-209319.568270677</v>
      </c>
      <c r="AK45">
        <v>0.57743980938682804</v>
      </c>
      <c r="AL45">
        <v>20029604.806466199</v>
      </c>
      <c r="AM45">
        <v>1164.1894457819601</v>
      </c>
    </row>
    <row r="46" spans="1:39" ht="15" x14ac:dyDescent="0.25">
      <c r="A46" t="s">
        <v>199</v>
      </c>
      <c r="B46">
        <v>-8002740.5747126397</v>
      </c>
      <c r="C46">
        <v>0.36581988911296498</v>
      </c>
      <c r="D46">
        <v>-7402941.1666666698</v>
      </c>
      <c r="E46">
        <v>5.9241618141612296E-3</v>
      </c>
      <c r="F46">
        <v>0.67417849341964697</v>
      </c>
      <c r="G46">
        <v>143.93678160919501</v>
      </c>
      <c r="H46">
        <v>77.6049124425287</v>
      </c>
      <c r="I46">
        <v>134.58203664942499</v>
      </c>
      <c r="J46">
        <v>9.6294773103447699</v>
      </c>
      <c r="K46">
        <v>15416.6803059877</v>
      </c>
      <c r="L46">
        <v>2302.0825807758602</v>
      </c>
      <c r="M46">
        <v>2979.2469035342901</v>
      </c>
      <c r="N46">
        <v>0.51510151036846197</v>
      </c>
      <c r="O46">
        <v>0.183534422181095</v>
      </c>
      <c r="P46">
        <v>3.2667888086619599E-2</v>
      </c>
      <c r="Q46">
        <v>11912.564596006499</v>
      </c>
      <c r="R46">
        <v>154.13212643678199</v>
      </c>
      <c r="S46">
        <v>68985.227509686301</v>
      </c>
      <c r="T46">
        <v>13.7567820413819</v>
      </c>
      <c r="U46">
        <v>14.9357738324598</v>
      </c>
      <c r="V46">
        <v>18.975000000000001</v>
      </c>
      <c r="W46">
        <v>121.321875139703</v>
      </c>
      <c r="X46">
        <v>0.112116281784606</v>
      </c>
      <c r="Y46">
        <v>0.15324161425873301</v>
      </c>
      <c r="Z46">
        <v>0.27041027117264999</v>
      </c>
      <c r="AA46">
        <v>183.45220539154101</v>
      </c>
      <c r="AB46">
        <v>8.0310466886351595</v>
      </c>
      <c r="AC46">
        <v>1.5906583269430601</v>
      </c>
      <c r="AD46">
        <v>3.5099838799031899</v>
      </c>
      <c r="AE46" t="s">
        <v>943</v>
      </c>
      <c r="AF46">
        <v>72.218390804597703</v>
      </c>
      <c r="AG46">
        <v>2.2177059890094299E-2</v>
      </c>
      <c r="AH46">
        <v>33.471839080459802</v>
      </c>
      <c r="AI46">
        <v>4.0318180419675196</v>
      </c>
      <c r="AJ46">
        <v>-157482.595862068</v>
      </c>
      <c r="AK46">
        <v>0.54861851813933005</v>
      </c>
      <c r="AL46">
        <v>35490471.185804598</v>
      </c>
      <c r="AM46">
        <v>2302.0825807758602</v>
      </c>
    </row>
    <row r="47" spans="1:39" ht="15" x14ac:dyDescent="0.25">
      <c r="A47" t="s">
        <v>114</v>
      </c>
      <c r="B47">
        <v>-2093628.3414634101</v>
      </c>
      <c r="C47">
        <v>0.32821563469107901</v>
      </c>
      <c r="D47">
        <v>-2143785.1463414598</v>
      </c>
      <c r="E47">
        <v>0</v>
      </c>
      <c r="F47">
        <v>0.74313514901495203</v>
      </c>
      <c r="G47">
        <v>101.292682926829</v>
      </c>
      <c r="H47">
        <v>40.859499829268302</v>
      </c>
      <c r="I47">
        <v>77.5506332682927</v>
      </c>
      <c r="J47">
        <v>-13.031851804878</v>
      </c>
      <c r="K47">
        <v>14772.191018195001</v>
      </c>
      <c r="L47">
        <v>1458.50087595122</v>
      </c>
      <c r="M47">
        <v>1863.99261149169</v>
      </c>
      <c r="N47">
        <v>0.56799473139020595</v>
      </c>
      <c r="O47">
        <v>0.16545934735307799</v>
      </c>
      <c r="P47">
        <v>1.09696817651755E-2</v>
      </c>
      <c r="Q47">
        <v>11558.6582301494</v>
      </c>
      <c r="R47">
        <v>107.281951219512</v>
      </c>
      <c r="S47">
        <v>65741.011856152996</v>
      </c>
      <c r="T47">
        <v>16.133007165981599</v>
      </c>
      <c r="U47">
        <v>13.595025625204601</v>
      </c>
      <c r="V47">
        <v>13.902439024390199</v>
      </c>
      <c r="W47">
        <v>104.909712129824</v>
      </c>
      <c r="X47">
        <v>0.120058385213754</v>
      </c>
      <c r="Y47">
        <v>0.17189000004138</v>
      </c>
      <c r="Z47">
        <v>0.29573999539342899</v>
      </c>
      <c r="AA47">
        <v>225.96727149696801</v>
      </c>
      <c r="AB47">
        <v>5.2428643822851004</v>
      </c>
      <c r="AC47">
        <v>1.2622329438079301</v>
      </c>
      <c r="AD47">
        <v>2.3015777991538502</v>
      </c>
      <c r="AE47">
        <v>1.3432005649076499</v>
      </c>
      <c r="AF47">
        <v>102.46341463414601</v>
      </c>
      <c r="AG47">
        <v>2.0168475834177399E-2</v>
      </c>
      <c r="AH47">
        <v>12.8143902439024</v>
      </c>
      <c r="AI47">
        <v>4.3204201801851596</v>
      </c>
      <c r="AJ47">
        <v>-87044.718780487296</v>
      </c>
      <c r="AK47">
        <v>0.52273752878907198</v>
      </c>
      <c r="AL47">
        <v>21545253.539756101</v>
      </c>
      <c r="AM47">
        <v>1458.50087595122</v>
      </c>
    </row>
    <row r="48" spans="1:39" ht="15" x14ac:dyDescent="0.25">
      <c r="A48" t="s">
        <v>172</v>
      </c>
      <c r="B48">
        <v>-3022232.3403614499</v>
      </c>
      <c r="C48">
        <v>0.32927905145990899</v>
      </c>
      <c r="D48">
        <v>-2852155.1626506001</v>
      </c>
      <c r="E48">
        <v>1.86154975139396E-4</v>
      </c>
      <c r="F48">
        <v>0.79570557374941997</v>
      </c>
      <c r="G48">
        <v>79.394578313253007</v>
      </c>
      <c r="H48">
        <v>264.92106712951801</v>
      </c>
      <c r="I48">
        <v>384.42913808734897</v>
      </c>
      <c r="J48">
        <v>-2.3062253945783202</v>
      </c>
      <c r="K48">
        <v>15660.151901359</v>
      </c>
      <c r="L48">
        <v>2874.0095770632502</v>
      </c>
      <c r="M48">
        <v>3702.6145602189699</v>
      </c>
      <c r="N48">
        <v>0.51503590087654705</v>
      </c>
      <c r="O48">
        <v>0.155544250504978</v>
      </c>
      <c r="P48">
        <v>2.5978465421457202E-2</v>
      </c>
      <c r="Q48">
        <v>12155.5797425778</v>
      </c>
      <c r="R48">
        <v>189.27560240963899</v>
      </c>
      <c r="S48">
        <v>73516.328538419402</v>
      </c>
      <c r="T48">
        <v>15.9303145314651</v>
      </c>
      <c r="U48">
        <v>15.184257983990999</v>
      </c>
      <c r="V48">
        <v>26.728674698795199</v>
      </c>
      <c r="W48">
        <v>107.52533035963801</v>
      </c>
      <c r="X48">
        <v>0.11487843760338</v>
      </c>
      <c r="Y48">
        <v>0.154684199077501</v>
      </c>
      <c r="Z48">
        <v>0.27509127814141898</v>
      </c>
      <c r="AA48">
        <v>165.75238005908599</v>
      </c>
      <c r="AB48">
        <v>8.5730401121185693</v>
      </c>
      <c r="AC48">
        <v>1.7572343359610501</v>
      </c>
      <c r="AD48">
        <v>3.9368324999754698</v>
      </c>
      <c r="AE48">
        <v>0.92789357981887199</v>
      </c>
      <c r="AF48">
        <v>32.4156626506024</v>
      </c>
      <c r="AG48">
        <v>0.123577090400949</v>
      </c>
      <c r="AH48">
        <v>62.6379216867468</v>
      </c>
      <c r="AI48">
        <v>4.7087437701881196</v>
      </c>
      <c r="AJ48">
        <v>-54923.506174698203</v>
      </c>
      <c r="AK48">
        <v>0.43550778588650402</v>
      </c>
      <c r="AL48">
        <v>45007426.542771101</v>
      </c>
      <c r="AM48">
        <v>2874.0095770632502</v>
      </c>
    </row>
    <row r="49" spans="1:39" ht="15" x14ac:dyDescent="0.25">
      <c r="A49" t="s">
        <v>236</v>
      </c>
      <c r="B49">
        <v>-6293072.8095238097</v>
      </c>
      <c r="C49">
        <v>0.24668660701853201</v>
      </c>
      <c r="D49">
        <v>-5929828.1011904804</v>
      </c>
      <c r="E49">
        <v>2.5516240732070599E-3</v>
      </c>
      <c r="F49">
        <v>0.85616364722563099</v>
      </c>
      <c r="G49">
        <v>94.160714285714306</v>
      </c>
      <c r="H49">
        <v>505.57349894642903</v>
      </c>
      <c r="I49">
        <v>715.46669768452296</v>
      </c>
      <c r="J49">
        <v>-11.0196214404759</v>
      </c>
      <c r="K49">
        <v>16821.7928774637</v>
      </c>
      <c r="L49">
        <v>4870.2359067678599</v>
      </c>
      <c r="M49">
        <v>6365.9112851989303</v>
      </c>
      <c r="N49">
        <v>0.55134616128524105</v>
      </c>
      <c r="O49">
        <v>0.169814870884436</v>
      </c>
      <c r="P49">
        <v>2.05560842418866E-2</v>
      </c>
      <c r="Q49">
        <v>12869.500691679101</v>
      </c>
      <c r="R49">
        <v>331.69499999999999</v>
      </c>
      <c r="S49">
        <v>79268.975878765603</v>
      </c>
      <c r="T49">
        <v>14.274982969868301</v>
      </c>
      <c r="U49">
        <v>14.6828740462408</v>
      </c>
      <c r="V49">
        <v>42.437440476190503</v>
      </c>
      <c r="W49">
        <v>114.762715472916</v>
      </c>
      <c r="X49">
        <v>0.11929535170854</v>
      </c>
      <c r="Y49">
        <v>0.14880774525795801</v>
      </c>
      <c r="Z49">
        <v>0.27712699128445001</v>
      </c>
      <c r="AA49">
        <v>182.10965161938501</v>
      </c>
      <c r="AB49">
        <v>9.7959806242934295</v>
      </c>
      <c r="AC49">
        <v>1.5944865870637399</v>
      </c>
      <c r="AD49">
        <v>4.2899567781785599</v>
      </c>
      <c r="AE49">
        <v>1.1607126005689701</v>
      </c>
      <c r="AF49">
        <v>34.178571428571402</v>
      </c>
      <c r="AG49">
        <v>8.7848465401604695E-2</v>
      </c>
      <c r="AH49">
        <v>81.200000000000102</v>
      </c>
      <c r="AI49">
        <v>4.6870037498139299</v>
      </c>
      <c r="AJ49">
        <v>-143819.770387097</v>
      </c>
      <c r="AK49">
        <v>0.44681339505293199</v>
      </c>
      <c r="AL49">
        <v>81926099.688035697</v>
      </c>
      <c r="AM49">
        <v>4870.2359067678599</v>
      </c>
    </row>
    <row r="50" spans="1:39" ht="15" x14ac:dyDescent="0.25">
      <c r="A50" t="s">
        <v>222</v>
      </c>
      <c r="B50">
        <v>-2218054.3333333302</v>
      </c>
      <c r="C50">
        <v>0.33424008559267299</v>
      </c>
      <c r="D50">
        <v>-2120395.1979166698</v>
      </c>
      <c r="E50">
        <v>9.7893366320337695E-4</v>
      </c>
      <c r="F50">
        <v>0.69274932538142397</v>
      </c>
      <c r="G50">
        <v>98.5</v>
      </c>
      <c r="H50">
        <v>71.567193156249999</v>
      </c>
      <c r="I50">
        <v>67.399449875000002</v>
      </c>
      <c r="J50">
        <v>20.340463291666701</v>
      </c>
      <c r="K50">
        <v>15227.308474358701</v>
      </c>
      <c r="L50">
        <v>1608.028667</v>
      </c>
      <c r="M50">
        <v>2012.9293536382399</v>
      </c>
      <c r="N50">
        <v>0.463402938033048</v>
      </c>
      <c r="O50">
        <v>0.17363914031748401</v>
      </c>
      <c r="P50">
        <v>2.6090440339145999E-2</v>
      </c>
      <c r="Q50">
        <v>12164.335774509</v>
      </c>
      <c r="R50">
        <v>110.320416666667</v>
      </c>
      <c r="S50">
        <v>67316.281778644799</v>
      </c>
      <c r="T50">
        <v>14.194259902027801</v>
      </c>
      <c r="U50">
        <v>14.575984351642401</v>
      </c>
      <c r="V50">
        <v>14.2002083333333</v>
      </c>
      <c r="W50">
        <v>113.23979404057999</v>
      </c>
      <c r="X50">
        <v>0.110031023858517</v>
      </c>
      <c r="Y50">
        <v>0.16842456103564701</v>
      </c>
      <c r="Z50">
        <v>0.28764276248077902</v>
      </c>
      <c r="AA50">
        <v>175.30780049831</v>
      </c>
      <c r="AB50">
        <v>9.9842719523329606</v>
      </c>
      <c r="AC50">
        <v>1.5601025408059701</v>
      </c>
      <c r="AD50">
        <v>3.2998605082912702</v>
      </c>
      <c r="AE50" t="s">
        <v>943</v>
      </c>
      <c r="AF50">
        <v>88.1979166666667</v>
      </c>
      <c r="AG50">
        <v>5.4145707622560303E-2</v>
      </c>
      <c r="AH50">
        <v>14.205937499999999</v>
      </c>
      <c r="AI50">
        <v>5.0201657738018</v>
      </c>
      <c r="AJ50">
        <v>-50217.073541666803</v>
      </c>
      <c r="AK50">
        <v>0.439125029960721</v>
      </c>
      <c r="AL50">
        <v>24485948.548020799</v>
      </c>
      <c r="AM50">
        <v>1608.028667</v>
      </c>
    </row>
    <row r="51" spans="1:39" ht="15" x14ac:dyDescent="0.25">
      <c r="A51" t="s">
        <v>135</v>
      </c>
      <c r="B51">
        <v>-2124355.5053380802</v>
      </c>
      <c r="C51">
        <v>0.34827111561253199</v>
      </c>
      <c r="D51">
        <v>-2002134.46263345</v>
      </c>
      <c r="E51">
        <v>1.52898364592489E-3</v>
      </c>
      <c r="F51">
        <v>0.75346054737742796</v>
      </c>
      <c r="G51">
        <v>63.644128113878999</v>
      </c>
      <c r="H51">
        <v>222.92066206761501</v>
      </c>
      <c r="I51">
        <v>220.237368362989</v>
      </c>
      <c r="J51">
        <v>-29.227921238434298</v>
      </c>
      <c r="K51">
        <v>15729.4811438822</v>
      </c>
      <c r="L51">
        <v>2009.3613576548</v>
      </c>
      <c r="M51">
        <v>2569.2035843622298</v>
      </c>
      <c r="N51">
        <v>0.65544036131517802</v>
      </c>
      <c r="O51">
        <v>0.152786485935861</v>
      </c>
      <c r="P51">
        <v>2.41469151717431E-2</v>
      </c>
      <c r="Q51">
        <v>12301.9490471101</v>
      </c>
      <c r="R51">
        <v>146.958149466192</v>
      </c>
      <c r="S51">
        <v>66560.683462791305</v>
      </c>
      <c r="T51">
        <v>15.4476641859934</v>
      </c>
      <c r="U51">
        <v>13.673017556042799</v>
      </c>
      <c r="V51">
        <v>19.161032028469801</v>
      </c>
      <c r="W51">
        <v>104.867073687329</v>
      </c>
      <c r="X51">
        <v>0.115556621072361</v>
      </c>
      <c r="Y51">
        <v>0.17389499209169901</v>
      </c>
      <c r="Z51">
        <v>0.294491032152087</v>
      </c>
      <c r="AA51">
        <v>201.781482980226</v>
      </c>
      <c r="AB51">
        <v>8.3020276635565899</v>
      </c>
      <c r="AC51">
        <v>1.7209364844050601</v>
      </c>
      <c r="AD51">
        <v>4.4742941128175602</v>
      </c>
      <c r="AE51">
        <v>0.876238586260632</v>
      </c>
      <c r="AF51">
        <v>36.7437722419929</v>
      </c>
      <c r="AG51">
        <v>7.80769467034199E-2</v>
      </c>
      <c r="AH51">
        <v>45.1137010676157</v>
      </c>
      <c r="AI51">
        <v>4.4171163842105496</v>
      </c>
      <c r="AJ51">
        <v>9397.3574377223795</v>
      </c>
      <c r="AK51">
        <v>0.52786557911913901</v>
      </c>
      <c r="AL51">
        <v>31606211.5864769</v>
      </c>
      <c r="AM51">
        <v>2009.3613576548</v>
      </c>
    </row>
    <row r="52" spans="1:39" ht="15" x14ac:dyDescent="0.25">
      <c r="A52" t="s">
        <v>232</v>
      </c>
      <c r="B52">
        <v>-31022.288288288299</v>
      </c>
      <c r="C52">
        <v>0.57019384123553296</v>
      </c>
      <c r="D52">
        <v>-126071.045045045</v>
      </c>
      <c r="E52">
        <v>1.83037211355213E-3</v>
      </c>
      <c r="F52">
        <v>0.73398812621429799</v>
      </c>
      <c r="G52">
        <v>46.036036036036002</v>
      </c>
      <c r="H52">
        <v>174.76485521621601</v>
      </c>
      <c r="I52">
        <v>37.536536810810802</v>
      </c>
      <c r="J52">
        <v>30.557272810810801</v>
      </c>
      <c r="K52">
        <v>16472.280519771801</v>
      </c>
      <c r="L52">
        <v>1686.1284063693699</v>
      </c>
      <c r="M52">
        <v>2204.7913125523701</v>
      </c>
      <c r="N52">
        <v>0.79550099433708998</v>
      </c>
      <c r="O52">
        <v>0.161528458110796</v>
      </c>
      <c r="P52">
        <v>1.9892326662282901E-2</v>
      </c>
      <c r="Q52">
        <v>12597.2829917944</v>
      </c>
      <c r="R52">
        <v>118.25450450450499</v>
      </c>
      <c r="S52">
        <v>64119.372995333899</v>
      </c>
      <c r="T52">
        <v>12.620893248262099</v>
      </c>
      <c r="U52">
        <v>14.258470858546801</v>
      </c>
      <c r="V52">
        <v>17.199639639639599</v>
      </c>
      <c r="W52">
        <v>98.032775203230798</v>
      </c>
      <c r="X52">
        <v>0.11597556351815</v>
      </c>
      <c r="Y52">
        <v>0.175727714403593</v>
      </c>
      <c r="Z52">
        <v>0.29453321182741499</v>
      </c>
      <c r="AA52">
        <v>178.70768202519099</v>
      </c>
      <c r="AB52">
        <v>14.939908100508299</v>
      </c>
      <c r="AC52">
        <v>1.82437430111393</v>
      </c>
      <c r="AD52">
        <v>3.2617003361290502</v>
      </c>
      <c r="AE52" t="s">
        <v>943</v>
      </c>
      <c r="AF52">
        <v>79.351351351351397</v>
      </c>
      <c r="AG52">
        <v>4.4397448969572602E-2</v>
      </c>
      <c r="AH52">
        <v>34.538018018018001</v>
      </c>
      <c r="AI52">
        <v>4.74450712559916</v>
      </c>
      <c r="AJ52">
        <v>679.62099099159195</v>
      </c>
      <c r="AK52">
        <v>0.60288993768791399</v>
      </c>
      <c r="AL52">
        <v>27774380.102072101</v>
      </c>
      <c r="AM52">
        <v>1686.1284063693699</v>
      </c>
    </row>
    <row r="53" spans="1:39" ht="15" x14ac:dyDescent="0.25">
      <c r="A53" t="s">
        <v>127</v>
      </c>
      <c r="B53">
        <v>-2431349.7409638599</v>
      </c>
      <c r="C53">
        <v>0.39822157240474498</v>
      </c>
      <c r="D53">
        <v>-2375694</v>
      </c>
      <c r="E53">
        <v>3.0817694096216199E-4</v>
      </c>
      <c r="F53">
        <v>0.77514809689221498</v>
      </c>
      <c r="G53">
        <v>163.80120481927699</v>
      </c>
      <c r="H53">
        <v>63.811811222891599</v>
      </c>
      <c r="I53">
        <v>270.998642530121</v>
      </c>
      <c r="J53">
        <v>-39.580720662650599</v>
      </c>
      <c r="K53">
        <v>16007.4226956533</v>
      </c>
      <c r="L53">
        <v>3140.80950169277</v>
      </c>
      <c r="M53">
        <v>3842.8666394132101</v>
      </c>
      <c r="N53">
        <v>0.332573275390454</v>
      </c>
      <c r="O53">
        <v>0.14548704700944301</v>
      </c>
      <c r="P53">
        <v>1.1893532030358899E-2</v>
      </c>
      <c r="Q53">
        <v>13083.0106838674</v>
      </c>
      <c r="R53">
        <v>207.226927710843</v>
      </c>
      <c r="S53">
        <v>82478.728037797904</v>
      </c>
      <c r="T53">
        <v>18.401077684756899</v>
      </c>
      <c r="U53">
        <v>15.156377293183301</v>
      </c>
      <c r="V53">
        <v>22.231987951807199</v>
      </c>
      <c r="W53">
        <v>141.27434345957599</v>
      </c>
      <c r="X53">
        <v>0.117926756257332</v>
      </c>
      <c r="Y53">
        <v>0.164711905304954</v>
      </c>
      <c r="Z53">
        <v>0.28727964044959098</v>
      </c>
      <c r="AA53">
        <v>203.06936745174499</v>
      </c>
      <c r="AB53">
        <v>7.3291793387051696</v>
      </c>
      <c r="AC53">
        <v>1.2345659677602401</v>
      </c>
      <c r="AD53">
        <v>3.4359713220753898</v>
      </c>
      <c r="AE53">
        <v>1.494085921278</v>
      </c>
      <c r="AF53">
        <v>73.596385542168704</v>
      </c>
      <c r="AG53">
        <v>3.7204540227437598E-2</v>
      </c>
      <c r="AH53">
        <v>36.831204819277097</v>
      </c>
      <c r="AI53">
        <v>4.9186432805942299</v>
      </c>
      <c r="AJ53">
        <v>-93633.222710843693</v>
      </c>
      <c r="AK53">
        <v>0.385353783468734</v>
      </c>
      <c r="AL53">
        <v>50276265.300120503</v>
      </c>
      <c r="AM53">
        <v>3140.80950169277</v>
      </c>
    </row>
    <row r="54" spans="1:39" ht="15" x14ac:dyDescent="0.25">
      <c r="A54" t="s">
        <v>603</v>
      </c>
      <c r="B54">
        <v>-1506680.8064516101</v>
      </c>
      <c r="C54">
        <v>0.230813445322813</v>
      </c>
      <c r="D54">
        <v>-1451519.5161290299</v>
      </c>
      <c r="E54">
        <v>1.05514170629591E-2</v>
      </c>
      <c r="F54">
        <v>0.86012144863992901</v>
      </c>
      <c r="G54">
        <v>66.9677419354839</v>
      </c>
      <c r="H54">
        <v>31.479372967741899</v>
      </c>
      <c r="I54">
        <v>8.9845161290322508</v>
      </c>
      <c r="J54">
        <v>-16.085859709677401</v>
      </c>
      <c r="K54">
        <v>17629.716511246399</v>
      </c>
      <c r="L54">
        <v>1018.5013253871</v>
      </c>
      <c r="M54">
        <v>1425.35717548149</v>
      </c>
      <c r="N54">
        <v>0.99928627277067505</v>
      </c>
      <c r="O54">
        <v>0.18285567219373799</v>
      </c>
      <c r="P54">
        <v>1.8493151540750401E-3</v>
      </c>
      <c r="Q54">
        <v>12597.466755543401</v>
      </c>
      <c r="R54">
        <v>82.265806451612903</v>
      </c>
      <c r="S54">
        <v>62386.240510697098</v>
      </c>
      <c r="T54">
        <v>13.9814291988205</v>
      </c>
      <c r="U54">
        <v>12.3806155840235</v>
      </c>
      <c r="V54">
        <v>14.0322580645161</v>
      </c>
      <c r="W54">
        <v>72.5828530735632</v>
      </c>
      <c r="X54">
        <v>9.6397501384123105E-2</v>
      </c>
      <c r="Y54">
        <v>0.23650494961592999</v>
      </c>
      <c r="Z54">
        <v>0.33539994933156603</v>
      </c>
      <c r="AA54">
        <v>212.84587564893101</v>
      </c>
      <c r="AB54">
        <v>8.7697759801722999</v>
      </c>
      <c r="AC54">
        <v>1.1771074988043699</v>
      </c>
      <c r="AD54">
        <v>5.0686371422814904</v>
      </c>
      <c r="AE54" t="s">
        <v>943</v>
      </c>
      <c r="AF54">
        <v>136.51612903225799</v>
      </c>
      <c r="AG54">
        <v>0</v>
      </c>
      <c r="AH54">
        <v>3.4170967741935501</v>
      </c>
      <c r="AI54">
        <v>5.1048008133137399</v>
      </c>
      <c r="AJ54">
        <v>-52004.230322580799</v>
      </c>
      <c r="AK54">
        <v>0.67740809189845796</v>
      </c>
      <c r="AL54">
        <v>17955889.6329032</v>
      </c>
      <c r="AM54">
        <v>1018.5013253871</v>
      </c>
    </row>
    <row r="55" spans="1:39" ht="15" x14ac:dyDescent="0.25">
      <c r="A55" t="s">
        <v>138</v>
      </c>
      <c r="B55">
        <v>-507790.376146789</v>
      </c>
      <c r="C55">
        <v>0.38731926099269498</v>
      </c>
      <c r="D55">
        <v>-492505.394495413</v>
      </c>
      <c r="E55">
        <v>1.7673329514105299E-3</v>
      </c>
      <c r="F55">
        <v>0.70340725912677105</v>
      </c>
      <c r="G55">
        <v>57.697247706421997</v>
      </c>
      <c r="H55">
        <v>19.008631385321099</v>
      </c>
      <c r="I55">
        <v>34.754235871559501</v>
      </c>
      <c r="J55">
        <v>-24.813189798165102</v>
      </c>
      <c r="K55">
        <v>13691.6270185228</v>
      </c>
      <c r="L55">
        <v>1511.90929846789</v>
      </c>
      <c r="M55">
        <v>1780.6739018508799</v>
      </c>
      <c r="N55">
        <v>0.32703007839472698</v>
      </c>
      <c r="O55">
        <v>0.13237046912938</v>
      </c>
      <c r="P55">
        <v>2.38006420395982E-2</v>
      </c>
      <c r="Q55">
        <v>11625.092151315301</v>
      </c>
      <c r="R55">
        <v>102.203669724771</v>
      </c>
      <c r="S55">
        <v>68830.569098400301</v>
      </c>
      <c r="T55">
        <v>17.5627008491768</v>
      </c>
      <c r="U55">
        <v>14.7931018772553</v>
      </c>
      <c r="V55">
        <v>14.6493577981651</v>
      </c>
      <c r="W55">
        <v>103.206524087852</v>
      </c>
      <c r="X55">
        <v>0.110361505997653</v>
      </c>
      <c r="Y55">
        <v>0.174065670317607</v>
      </c>
      <c r="Z55">
        <v>0.29437041900870298</v>
      </c>
      <c r="AA55">
        <v>223.18100742479101</v>
      </c>
      <c r="AB55">
        <v>5.5513316153980004</v>
      </c>
      <c r="AC55">
        <v>1.0373780782820301</v>
      </c>
      <c r="AD55">
        <v>2.9814735753521702</v>
      </c>
      <c r="AE55" t="s">
        <v>943</v>
      </c>
      <c r="AF55">
        <v>98.412844036697294</v>
      </c>
      <c r="AG55">
        <v>1.4976494587538801E-2</v>
      </c>
      <c r="AH55">
        <v>7.06</v>
      </c>
      <c r="AI55">
        <v>4.2931575084061304</v>
      </c>
      <c r="AJ55">
        <v>2404.5670642198502</v>
      </c>
      <c r="AK55">
        <v>0.60313665734668598</v>
      </c>
      <c r="AL55">
        <v>20700498.200458702</v>
      </c>
      <c r="AM55">
        <v>1511.90929846789</v>
      </c>
    </row>
    <row r="56" spans="1:39" ht="15" x14ac:dyDescent="0.25">
      <c r="A56" t="s">
        <v>271</v>
      </c>
      <c r="B56">
        <v>-278410.939534884</v>
      </c>
      <c r="C56">
        <v>0.34545259844578002</v>
      </c>
      <c r="D56">
        <v>-207228.18604651201</v>
      </c>
      <c r="E56">
        <v>9.6626049603755102E-4</v>
      </c>
      <c r="F56">
        <v>0.74631997650165105</v>
      </c>
      <c r="G56">
        <v>156.167441860465</v>
      </c>
      <c r="H56">
        <v>53.184334906976801</v>
      </c>
      <c r="I56">
        <v>140.25573975813899</v>
      </c>
      <c r="J56">
        <v>-5.5181960232557499</v>
      </c>
      <c r="K56">
        <v>14977.757858704301</v>
      </c>
      <c r="L56">
        <v>1914.8664090465099</v>
      </c>
      <c r="M56">
        <v>2361.68852712851</v>
      </c>
      <c r="N56">
        <v>0.48036377294482102</v>
      </c>
      <c r="O56">
        <v>0.141006892026737</v>
      </c>
      <c r="P56">
        <v>3.8332775121926899E-2</v>
      </c>
      <c r="Q56">
        <v>12144.0253771892</v>
      </c>
      <c r="R56">
        <v>127.571813953488</v>
      </c>
      <c r="S56">
        <v>73726.633377497594</v>
      </c>
      <c r="T56">
        <v>15.095920437335099</v>
      </c>
      <c r="U56">
        <v>15.0101056785526</v>
      </c>
      <c r="V56">
        <v>20.728000000000002</v>
      </c>
      <c r="W56">
        <v>92.380664272795897</v>
      </c>
      <c r="X56">
        <v>0.11468200548334501</v>
      </c>
      <c r="Y56">
        <v>0.162886514877917</v>
      </c>
      <c r="Z56">
        <v>0.28623290309562099</v>
      </c>
      <c r="AA56">
        <v>170.52786911369401</v>
      </c>
      <c r="AB56">
        <v>6.6724302258467896</v>
      </c>
      <c r="AC56">
        <v>1.26252425070566</v>
      </c>
      <c r="AD56">
        <v>4.1056564215187699</v>
      </c>
      <c r="AE56">
        <v>1.28371039135069</v>
      </c>
      <c r="AF56">
        <v>43.7395348837209</v>
      </c>
      <c r="AG56">
        <v>4.50399933178766E-2</v>
      </c>
      <c r="AH56">
        <v>24.7894418604651</v>
      </c>
      <c r="AI56">
        <v>4.6416324495965799</v>
      </c>
      <c r="AJ56">
        <v>-49731.319116279097</v>
      </c>
      <c r="AK56">
        <v>0.53980254839634401</v>
      </c>
      <c r="AL56">
        <v>28680405.406465098</v>
      </c>
      <c r="AM56">
        <v>1914.8664090465099</v>
      </c>
    </row>
    <row r="57" spans="1:39" ht="15" x14ac:dyDescent="0.25">
      <c r="A57" t="s">
        <v>614</v>
      </c>
      <c r="B57">
        <v>-29589361</v>
      </c>
      <c r="C57">
        <v>0.35127198283966699</v>
      </c>
      <c r="D57">
        <v>-29797020</v>
      </c>
      <c r="E57">
        <v>7.5885275086930897E-3</v>
      </c>
      <c r="F57">
        <v>0.68314270485885997</v>
      </c>
      <c r="G57">
        <v>119</v>
      </c>
      <c r="H57">
        <v>29.625757</v>
      </c>
      <c r="I57">
        <v>69.604286000000002</v>
      </c>
      <c r="J57">
        <v>-126.35001699999999</v>
      </c>
      <c r="K57">
        <v>31585.9263901552</v>
      </c>
      <c r="L57">
        <v>1871.6072059999999</v>
      </c>
      <c r="M57">
        <v>2374.8267008561402</v>
      </c>
      <c r="N57">
        <v>0.56923849704391505</v>
      </c>
      <c r="O57">
        <v>0.19626435441283499</v>
      </c>
      <c r="P57">
        <v>4.4802798221327197E-3</v>
      </c>
      <c r="Q57">
        <v>24892.952154651201</v>
      </c>
      <c r="R57">
        <v>212.33</v>
      </c>
      <c r="S57">
        <v>72296.845947346097</v>
      </c>
      <c r="T57">
        <v>14.7930108792917</v>
      </c>
      <c r="U57">
        <v>8.8146150143644295</v>
      </c>
      <c r="V57">
        <v>28</v>
      </c>
      <c r="W57">
        <v>66.843114499999999</v>
      </c>
      <c r="X57">
        <v>0.1043268764298</v>
      </c>
      <c r="Y57">
        <v>0.23094600757356301</v>
      </c>
      <c r="Z57">
        <v>0.33746452051725401</v>
      </c>
      <c r="AA57">
        <v>239.571635844621</v>
      </c>
      <c r="AB57">
        <v>17.769633506101901</v>
      </c>
      <c r="AC57">
        <v>2.0244095462817602</v>
      </c>
      <c r="AD57">
        <v>4.7186258876320304</v>
      </c>
      <c r="AE57" t="s">
        <v>943</v>
      </c>
      <c r="AF57">
        <v>546</v>
      </c>
      <c r="AG57">
        <v>1.6681299385425799E-2</v>
      </c>
      <c r="AH57">
        <v>2.0499999999999998</v>
      </c>
      <c r="AI57">
        <v>5.1472682191165404</v>
      </c>
      <c r="AJ57">
        <v>-793621.94</v>
      </c>
      <c r="AK57">
        <v>0.52314514449578498</v>
      </c>
      <c r="AL57">
        <v>59116447.439999998</v>
      </c>
      <c r="AM57">
        <v>1871.6072059999999</v>
      </c>
    </row>
    <row r="58" spans="1:39" ht="15" x14ac:dyDescent="0.25">
      <c r="A58" t="s">
        <v>140</v>
      </c>
      <c r="B58">
        <v>-1847545.66762178</v>
      </c>
      <c r="C58">
        <v>0.36900884108866699</v>
      </c>
      <c r="D58">
        <v>-1766465.93696275</v>
      </c>
      <c r="E58">
        <v>1.45929878557951E-3</v>
      </c>
      <c r="F58">
        <v>0.78987964025410895</v>
      </c>
      <c r="G58">
        <v>167.22063037249299</v>
      </c>
      <c r="H58">
        <v>413.79248412607399</v>
      </c>
      <c r="I58">
        <v>396.44780828366697</v>
      </c>
      <c r="J58">
        <v>6.4910796991403696</v>
      </c>
      <c r="K58">
        <v>16807.961162478201</v>
      </c>
      <c r="L58">
        <v>4004.8839969914102</v>
      </c>
      <c r="M58">
        <v>5276.5208536791497</v>
      </c>
      <c r="N58">
        <v>0.60402734620786502</v>
      </c>
      <c r="O58">
        <v>0.16409537109365699</v>
      </c>
      <c r="P58">
        <v>6.24074160339394E-2</v>
      </c>
      <c r="Q58">
        <v>12757.257395225901</v>
      </c>
      <c r="R58">
        <v>259.60667621776503</v>
      </c>
      <c r="S58">
        <v>78713.618165148102</v>
      </c>
      <c r="T58">
        <v>16.130617697722801</v>
      </c>
      <c r="U58">
        <v>15.426737306370301</v>
      </c>
      <c r="V58">
        <v>30.104097421203399</v>
      </c>
      <c r="W58">
        <v>133.03451490196801</v>
      </c>
      <c r="X58">
        <v>0.11050510496332901</v>
      </c>
      <c r="Y58">
        <v>0.17326508228753801</v>
      </c>
      <c r="Z58">
        <v>0.29019418679236397</v>
      </c>
      <c r="AA58">
        <v>169.90923436238299</v>
      </c>
      <c r="AB58">
        <v>8.3140525113757207</v>
      </c>
      <c r="AC58">
        <v>1.2054066705786901</v>
      </c>
      <c r="AD58">
        <v>4.0314595643903699</v>
      </c>
      <c r="AE58">
        <v>1.0150588966471501</v>
      </c>
      <c r="AF58">
        <v>28.893982808022901</v>
      </c>
      <c r="AG58">
        <v>8.7265238277147494E-2</v>
      </c>
      <c r="AH58">
        <v>88.220628742515004</v>
      </c>
      <c r="AI58">
        <v>4.3246747644450698</v>
      </c>
      <c r="AJ58">
        <v>550.47902578348305</v>
      </c>
      <c r="AK58">
        <v>0.55051621950515095</v>
      </c>
      <c r="AL58">
        <v>67313934.6816618</v>
      </c>
      <c r="AM58">
        <v>4004.8839969914102</v>
      </c>
    </row>
    <row r="59" spans="1:39" ht="15" x14ac:dyDescent="0.25">
      <c r="A59" t="s">
        <v>625</v>
      </c>
      <c r="B59">
        <v>-1927034</v>
      </c>
      <c r="C59">
        <v>0.14042160865046399</v>
      </c>
      <c r="D59">
        <v>-860134</v>
      </c>
      <c r="E59">
        <v>0</v>
      </c>
      <c r="F59">
        <v>0.84968739157945405</v>
      </c>
      <c r="G59">
        <v>163</v>
      </c>
      <c r="H59">
        <v>40.986294999999998</v>
      </c>
      <c r="I59">
        <v>1.24</v>
      </c>
      <c r="J59">
        <v>-172.045739</v>
      </c>
      <c r="K59">
        <v>19148.494050709902</v>
      </c>
      <c r="L59">
        <v>1586.1842200000001</v>
      </c>
      <c r="M59">
        <v>2281.9700945557001</v>
      </c>
      <c r="N59">
        <v>0.99683596020139398</v>
      </c>
      <c r="O59">
        <v>0.19258018088214199</v>
      </c>
      <c r="P59">
        <v>2.5099543607866701E-3</v>
      </c>
      <c r="Q59">
        <v>13310.007511695099</v>
      </c>
      <c r="R59">
        <v>139</v>
      </c>
      <c r="S59">
        <v>64206.107913669097</v>
      </c>
      <c r="T59">
        <v>10.122302158273399</v>
      </c>
      <c r="U59">
        <v>11.4113972661871</v>
      </c>
      <c r="V59">
        <v>24.25</v>
      </c>
      <c r="W59">
        <v>65.409658556701004</v>
      </c>
      <c r="X59">
        <v>0.114667038630475</v>
      </c>
      <c r="Y59">
        <v>0.21576056504961799</v>
      </c>
      <c r="Z59">
        <v>0.33336061745513401</v>
      </c>
      <c r="AA59">
        <v>243.64383097948101</v>
      </c>
      <c r="AB59">
        <v>10.121657360064599</v>
      </c>
      <c r="AC59">
        <v>1.7769419143827101</v>
      </c>
      <c r="AD59">
        <v>3.5279682454251899</v>
      </c>
      <c r="AE59" t="s">
        <v>943</v>
      </c>
      <c r="AF59">
        <v>387</v>
      </c>
      <c r="AG59">
        <v>3.4873583260680002E-3</v>
      </c>
      <c r="AH59">
        <v>2.89</v>
      </c>
      <c r="AI59">
        <v>4.8549510452206599</v>
      </c>
      <c r="AJ59">
        <v>-384898.46</v>
      </c>
      <c r="AK59">
        <v>0.60949204668463197</v>
      </c>
      <c r="AL59">
        <v>30373039.100000001</v>
      </c>
      <c r="AM59">
        <v>1586.1842200000001</v>
      </c>
    </row>
    <row r="60" spans="1:39" ht="15" x14ac:dyDescent="0.25">
      <c r="A60" t="s">
        <v>378</v>
      </c>
      <c r="B60">
        <v>-1469889.3767123299</v>
      </c>
      <c r="C60">
        <v>0.34663875130169802</v>
      </c>
      <c r="D60">
        <v>-1546981.3150684901</v>
      </c>
      <c r="E60">
        <v>5.5328038895314799E-3</v>
      </c>
      <c r="F60">
        <v>0.70493688380389496</v>
      </c>
      <c r="G60">
        <v>94.239726027397296</v>
      </c>
      <c r="H60">
        <v>53.590605020547997</v>
      </c>
      <c r="I60">
        <v>54.141348342465797</v>
      </c>
      <c r="J60">
        <v>8.0577652260273993</v>
      </c>
      <c r="K60">
        <v>15949.2351457282</v>
      </c>
      <c r="L60">
        <v>1115.5940973972599</v>
      </c>
      <c r="M60">
        <v>1427.8543412875699</v>
      </c>
      <c r="N60">
        <v>0.54971920240729499</v>
      </c>
      <c r="O60">
        <v>0.18035342433811599</v>
      </c>
      <c r="P60">
        <v>3.4465076851045999E-3</v>
      </c>
      <c r="Q60">
        <v>12461.2658813158</v>
      </c>
      <c r="R60">
        <v>87.375753424657503</v>
      </c>
      <c r="S60">
        <v>61242.2171247472</v>
      </c>
      <c r="T60">
        <v>14.7185122357696</v>
      </c>
      <c r="U60">
        <v>12.76777657041</v>
      </c>
      <c r="V60">
        <v>14.1741780821918</v>
      </c>
      <c r="W60">
        <v>78.7060872897368</v>
      </c>
      <c r="X60">
        <v>0.11717826801940399</v>
      </c>
      <c r="Y60">
        <v>0.163344011271539</v>
      </c>
      <c r="Z60">
        <v>0.28437231122416001</v>
      </c>
      <c r="AA60">
        <v>187.037439065435</v>
      </c>
      <c r="AB60">
        <v>10.342950479200899</v>
      </c>
      <c r="AC60">
        <v>2.0944331324582999</v>
      </c>
      <c r="AD60">
        <v>5.0952346004707003</v>
      </c>
      <c r="AE60">
        <v>1.71746558849177</v>
      </c>
      <c r="AF60">
        <v>90.534246575342493</v>
      </c>
      <c r="AG60">
        <v>5.3570451789043697E-2</v>
      </c>
      <c r="AH60">
        <v>6.1839726027397299</v>
      </c>
      <c r="AI60">
        <v>4.13868362307994</v>
      </c>
      <c r="AJ60">
        <v>-105813.991986301</v>
      </c>
      <c r="AK60">
        <v>0.50866065832546004</v>
      </c>
      <c r="AL60">
        <v>17792872.5865753</v>
      </c>
      <c r="AM60">
        <v>1115.5940973972599</v>
      </c>
    </row>
    <row r="61" spans="1:39" ht="15" x14ac:dyDescent="0.25">
      <c r="A61" t="s">
        <v>334</v>
      </c>
      <c r="B61">
        <v>29800.1370967742</v>
      </c>
      <c r="C61">
        <v>0.25398245229076599</v>
      </c>
      <c r="D61">
        <v>-522994.93548387103</v>
      </c>
      <c r="E61">
        <v>1.0870778595195999E-3</v>
      </c>
      <c r="F61">
        <v>0.70273551803275003</v>
      </c>
      <c r="G61">
        <v>105.594827586207</v>
      </c>
      <c r="H61">
        <v>167.59342483871001</v>
      </c>
      <c r="I61">
        <v>74.406460935483906</v>
      </c>
      <c r="J61">
        <v>-69.9867426774194</v>
      </c>
      <c r="K61">
        <v>15748.1065233603</v>
      </c>
      <c r="L61">
        <v>2144.2675761290302</v>
      </c>
      <c r="M61">
        <v>3004.18312622229</v>
      </c>
      <c r="N61">
        <v>0.84274508408328996</v>
      </c>
      <c r="O61">
        <v>0.21244985304769401</v>
      </c>
      <c r="P61">
        <v>3.3035187962517599E-3</v>
      </c>
      <c r="Q61">
        <v>11240.378094370901</v>
      </c>
      <c r="R61">
        <v>139.33854838709701</v>
      </c>
      <c r="S61">
        <v>64114.546413411801</v>
      </c>
      <c r="T61">
        <v>13.8565966623413</v>
      </c>
      <c r="U61">
        <v>15.3889042260727</v>
      </c>
      <c r="V61">
        <v>19.4177419354839</v>
      </c>
      <c r="W61">
        <v>110.42826623473699</v>
      </c>
      <c r="X61">
        <v>0.105570574441959</v>
      </c>
      <c r="Y61">
        <v>0.20659836793612199</v>
      </c>
      <c r="Z61">
        <v>0.31442615379209998</v>
      </c>
      <c r="AA61">
        <v>170.43639043696501</v>
      </c>
      <c r="AB61">
        <v>15.2458548036251</v>
      </c>
      <c r="AC61">
        <v>1.8654308918787399</v>
      </c>
      <c r="AD61">
        <v>4.0327089796296303</v>
      </c>
      <c r="AE61" t="s">
        <v>943</v>
      </c>
      <c r="AF61">
        <v>98.008064516128997</v>
      </c>
      <c r="AG61">
        <v>2.7018882219260101E-2</v>
      </c>
      <c r="AH61">
        <v>25.9440322580645</v>
      </c>
      <c r="AI61">
        <v>3.8270196483697201</v>
      </c>
      <c r="AJ61">
        <v>-111540.316612902</v>
      </c>
      <c r="AK61">
        <v>0.63970607070380803</v>
      </c>
      <c r="AL61">
        <v>33768154.203467697</v>
      </c>
      <c r="AM61">
        <v>2144.2675761290302</v>
      </c>
    </row>
    <row r="62" spans="1:39" ht="15" x14ac:dyDescent="0.25">
      <c r="A62" t="s">
        <v>344</v>
      </c>
      <c r="B62">
        <v>-718716.85714285704</v>
      </c>
      <c r="C62">
        <v>0.62518638817358796</v>
      </c>
      <c r="D62">
        <v>-869724.89285714296</v>
      </c>
      <c r="E62">
        <v>8.8273750166480893E-3</v>
      </c>
      <c r="F62">
        <v>0.53558261166503396</v>
      </c>
      <c r="G62">
        <v>50.178571428571402</v>
      </c>
      <c r="H62">
        <v>20.569489428571401</v>
      </c>
      <c r="I62">
        <v>0.21556135714285701</v>
      </c>
      <c r="J62">
        <v>34.869742964285699</v>
      </c>
      <c r="K62">
        <v>21608.210523314301</v>
      </c>
      <c r="L62">
        <v>901.67507192857101</v>
      </c>
      <c r="M62">
        <v>1128.52275117573</v>
      </c>
      <c r="N62">
        <v>0.64623456358933495</v>
      </c>
      <c r="O62">
        <v>0.158282522179713</v>
      </c>
      <c r="P62">
        <v>0</v>
      </c>
      <c r="Q62">
        <v>17264.680537063701</v>
      </c>
      <c r="R62">
        <v>70.892857142857096</v>
      </c>
      <c r="S62">
        <v>68074.233425692699</v>
      </c>
      <c r="T62">
        <v>16.136020151133501</v>
      </c>
      <c r="U62">
        <v>12.7188423244333</v>
      </c>
      <c r="V62">
        <v>11.0178571428571</v>
      </c>
      <c r="W62">
        <v>81.837607824959505</v>
      </c>
      <c r="X62">
        <v>9.8611498281892807E-2</v>
      </c>
      <c r="Y62">
        <v>0.26479689774271697</v>
      </c>
      <c r="Z62">
        <v>0.36733919311618701</v>
      </c>
      <c r="AA62">
        <v>208.55556840519401</v>
      </c>
      <c r="AB62">
        <v>17.659802249865301</v>
      </c>
      <c r="AC62">
        <v>1.2247731940436599</v>
      </c>
      <c r="AD62">
        <v>4.5414398442506103</v>
      </c>
      <c r="AE62">
        <v>1.26657944615663</v>
      </c>
      <c r="AF62">
        <v>200.392857142857</v>
      </c>
      <c r="AG62">
        <v>1.21540762902019E-3</v>
      </c>
      <c r="AH62">
        <v>2.5071428571428598</v>
      </c>
      <c r="AI62">
        <v>4.6361764861756898</v>
      </c>
      <c r="AJ62">
        <v>-168696.403928571</v>
      </c>
      <c r="AK62">
        <v>0.43743232753812999</v>
      </c>
      <c r="AL62">
        <v>19483584.777857099</v>
      </c>
      <c r="AM62">
        <v>901.67507192857101</v>
      </c>
    </row>
    <row r="63" spans="1:39" ht="15" x14ac:dyDescent="0.25">
      <c r="A63" t="s">
        <v>273</v>
      </c>
      <c r="B63">
        <v>-1767247.33333333</v>
      </c>
      <c r="C63">
        <v>0.29118477011972099</v>
      </c>
      <c r="D63">
        <v>-2030886.8738738699</v>
      </c>
      <c r="E63">
        <v>3.9615451706787701E-3</v>
      </c>
      <c r="F63">
        <v>0.67010693654811104</v>
      </c>
      <c r="G63">
        <v>42.747747747747702</v>
      </c>
      <c r="H63">
        <v>33.785052432432401</v>
      </c>
      <c r="I63">
        <v>43.651979315315302</v>
      </c>
      <c r="J63">
        <v>45.832007180180199</v>
      </c>
      <c r="K63">
        <v>17674.573936095101</v>
      </c>
      <c r="L63">
        <v>1202.42503253153</v>
      </c>
      <c r="M63">
        <v>1480.98438829462</v>
      </c>
      <c r="N63">
        <v>0.54512985633975897</v>
      </c>
      <c r="O63">
        <v>0.164035738286889</v>
      </c>
      <c r="P63">
        <v>1.08976058378179E-3</v>
      </c>
      <c r="Q63">
        <v>14350.1513642305</v>
      </c>
      <c r="R63">
        <v>90.251531531531498</v>
      </c>
      <c r="S63">
        <v>70842.4876441417</v>
      </c>
      <c r="T63">
        <v>15.6597377499521</v>
      </c>
      <c r="U63">
        <v>13.3230429681012</v>
      </c>
      <c r="V63">
        <v>15.0414414414414</v>
      </c>
      <c r="W63">
        <v>79.940811338643996</v>
      </c>
      <c r="X63">
        <v>0.119759976973822</v>
      </c>
      <c r="Y63">
        <v>0.13584411061034299</v>
      </c>
      <c r="Z63">
        <v>0.25932874600125599</v>
      </c>
      <c r="AA63">
        <v>232.95719149228</v>
      </c>
      <c r="AB63">
        <v>8.3594235426719603</v>
      </c>
      <c r="AC63">
        <v>1.9751479623531001</v>
      </c>
      <c r="AD63">
        <v>3.6346675670951401</v>
      </c>
      <c r="AE63">
        <v>1.13026285575897</v>
      </c>
      <c r="AF63">
        <v>76.684684684684697</v>
      </c>
      <c r="AG63">
        <v>1.46451012388391E-2</v>
      </c>
      <c r="AH63">
        <v>8.5000900900900902</v>
      </c>
      <c r="AI63">
        <v>4.6818186727642601</v>
      </c>
      <c r="AJ63">
        <v>-93760.904324324307</v>
      </c>
      <c r="AK63">
        <v>0.53202445242900798</v>
      </c>
      <c r="AL63">
        <v>21252350.1400901</v>
      </c>
      <c r="AM63">
        <v>1202.42503253153</v>
      </c>
    </row>
    <row r="64" spans="1:39" ht="15" x14ac:dyDescent="0.25">
      <c r="A64" t="s">
        <v>383</v>
      </c>
      <c r="B64">
        <v>-2942821.08641975</v>
      </c>
      <c r="C64">
        <v>0.35978076185637797</v>
      </c>
      <c r="D64">
        <v>-2813407.08641975</v>
      </c>
      <c r="E64">
        <v>0</v>
      </c>
      <c r="F64">
        <v>0.67215522394324401</v>
      </c>
      <c r="G64">
        <v>48.765432098765402</v>
      </c>
      <c r="H64">
        <v>18.043214592592602</v>
      </c>
      <c r="I64">
        <v>14.9241887901235</v>
      </c>
      <c r="J64">
        <v>9.6190450864197707</v>
      </c>
      <c r="K64">
        <v>17329.5028880932</v>
      </c>
      <c r="L64">
        <v>800.78586671604899</v>
      </c>
      <c r="M64">
        <v>961.17057902780095</v>
      </c>
      <c r="N64">
        <v>0.46756400894486999</v>
      </c>
      <c r="O64">
        <v>0.15634101624563801</v>
      </c>
      <c r="P64">
        <v>9.5026778719369803E-3</v>
      </c>
      <c r="Q64">
        <v>14437.8337131755</v>
      </c>
      <c r="R64">
        <v>66.232716049382702</v>
      </c>
      <c r="S64">
        <v>63060.402091391101</v>
      </c>
      <c r="T64">
        <v>14.855028565570301</v>
      </c>
      <c r="U64">
        <v>12.0904881225011</v>
      </c>
      <c r="V64">
        <v>10.3024691358025</v>
      </c>
      <c r="W64">
        <v>77.727567650089796</v>
      </c>
      <c r="X64">
        <v>0.10360274210801799</v>
      </c>
      <c r="Y64">
        <v>0.2146017594562</v>
      </c>
      <c r="Z64">
        <v>0.32227092371843602</v>
      </c>
      <c r="AA64">
        <v>285.54741390611298</v>
      </c>
      <c r="AB64">
        <v>7.1968188717969896</v>
      </c>
      <c r="AC64">
        <v>1.49383196388184</v>
      </c>
      <c r="AD64">
        <v>2.3869439324759898</v>
      </c>
      <c r="AE64">
        <v>1.1497105468736599</v>
      </c>
      <c r="AF64">
        <v>114.60493827160499</v>
      </c>
      <c r="AG64">
        <v>1.0074365922517601E-2</v>
      </c>
      <c r="AH64">
        <v>4.8461728395061696</v>
      </c>
      <c r="AI64">
        <v>4.7771499524482604</v>
      </c>
      <c r="AJ64">
        <v>-66992.187407407298</v>
      </c>
      <c r="AK64">
        <v>0.520393635344371</v>
      </c>
      <c r="AL64">
        <v>13877220.99</v>
      </c>
      <c r="AM64">
        <v>800.78586671604899</v>
      </c>
    </row>
    <row r="65" spans="1:39" ht="15" x14ac:dyDescent="0.25">
      <c r="A65" t="s">
        <v>251</v>
      </c>
      <c r="B65">
        <v>-790318.39344262297</v>
      </c>
      <c r="C65">
        <v>0.195040091335277</v>
      </c>
      <c r="D65">
        <v>-725034.85245901602</v>
      </c>
      <c r="E65">
        <v>1.00424321247704E-3</v>
      </c>
      <c r="F65">
        <v>0.75834751531029798</v>
      </c>
      <c r="G65">
        <v>61.032786885245898</v>
      </c>
      <c r="H65">
        <v>21.840869114754099</v>
      </c>
      <c r="I65">
        <v>39.5785196065574</v>
      </c>
      <c r="J65">
        <v>40.085652311475499</v>
      </c>
      <c r="K65">
        <v>17904.206846081499</v>
      </c>
      <c r="L65">
        <v>1322.74915509836</v>
      </c>
      <c r="M65">
        <v>1847.7125091826499</v>
      </c>
      <c r="N65">
        <v>0.99885614890794505</v>
      </c>
      <c r="O65">
        <v>0.18823939762442701</v>
      </c>
      <c r="P65">
        <v>5.7322552114131501E-4</v>
      </c>
      <c r="Q65">
        <v>12817.3481321707</v>
      </c>
      <c r="R65">
        <v>92.791147540983602</v>
      </c>
      <c r="S65">
        <v>66709.231826806499</v>
      </c>
      <c r="T65">
        <v>16.209502743690201</v>
      </c>
      <c r="U65">
        <v>14.255122284312</v>
      </c>
      <c r="V65">
        <v>12.832622950819699</v>
      </c>
      <c r="W65">
        <v>103.077068512628</v>
      </c>
      <c r="X65">
        <v>9.81580293280334E-2</v>
      </c>
      <c r="Y65">
        <v>0.18429953933708801</v>
      </c>
      <c r="Z65">
        <v>0.33503266727209802</v>
      </c>
      <c r="AA65">
        <v>199.60152919449601</v>
      </c>
      <c r="AB65">
        <v>10.8080139925843</v>
      </c>
      <c r="AC65">
        <v>1.83311659116812</v>
      </c>
      <c r="AD65">
        <v>3.74665609360048</v>
      </c>
      <c r="AE65" t="s">
        <v>943</v>
      </c>
      <c r="AF65">
        <v>93.950819672131104</v>
      </c>
      <c r="AG65">
        <v>1.1411996718323599E-2</v>
      </c>
      <c r="AH65">
        <v>8.9806557377049199</v>
      </c>
      <c r="AI65">
        <v>3.5334770963895901</v>
      </c>
      <c r="AJ65">
        <v>-75144.713442623106</v>
      </c>
      <c r="AK65">
        <v>0.701974622488999</v>
      </c>
      <c r="AL65">
        <v>23682774.478360701</v>
      </c>
      <c r="AM65">
        <v>1322.74915509836</v>
      </c>
    </row>
    <row r="66" spans="1:39" ht="15" x14ac:dyDescent="0.25">
      <c r="A66" t="s">
        <v>146</v>
      </c>
      <c r="B66">
        <v>-9220197.6829268299</v>
      </c>
      <c r="C66">
        <v>0.30583502301387899</v>
      </c>
      <c r="D66">
        <v>-9178173.8780487794</v>
      </c>
      <c r="E66">
        <v>7.76363396261539E-3</v>
      </c>
      <c r="F66">
        <v>0.73362795605215703</v>
      </c>
      <c r="G66">
        <v>129.80487804878001</v>
      </c>
      <c r="H66">
        <v>70.697006195122</v>
      </c>
      <c r="I66">
        <v>69.604330658536597</v>
      </c>
      <c r="J66">
        <v>-17.095415048780499</v>
      </c>
      <c r="K66">
        <v>16531.485442879701</v>
      </c>
      <c r="L66">
        <v>1706.49027909756</v>
      </c>
      <c r="M66">
        <v>2264.9324443478699</v>
      </c>
      <c r="N66">
        <v>0.64249030781887895</v>
      </c>
      <c r="O66">
        <v>0.191850176444881</v>
      </c>
      <c r="P66">
        <v>2.1623314702371001E-3</v>
      </c>
      <c r="Q66">
        <v>12455.479313618</v>
      </c>
      <c r="R66">
        <v>106.801219512195</v>
      </c>
      <c r="S66">
        <v>73038.216004201997</v>
      </c>
      <c r="T66">
        <v>16.509129109241002</v>
      </c>
      <c r="U66">
        <v>15.9781909503637</v>
      </c>
      <c r="V66">
        <v>14.402439024390199</v>
      </c>
      <c r="W66">
        <v>118.48620058086399</v>
      </c>
      <c r="X66">
        <v>0.113088936838212</v>
      </c>
      <c r="Y66">
        <v>0.16185908355324199</v>
      </c>
      <c r="Z66">
        <v>0.27917287171588001</v>
      </c>
      <c r="AA66">
        <v>174.72524190817401</v>
      </c>
      <c r="AB66">
        <v>8.4996909539295498</v>
      </c>
      <c r="AC66">
        <v>1.7640838966943</v>
      </c>
      <c r="AD66">
        <v>4.1245171578467597</v>
      </c>
      <c r="AE66" t="s">
        <v>943</v>
      </c>
      <c r="AF66">
        <v>159.02439024390199</v>
      </c>
      <c r="AG66">
        <v>2.94928638604165E-2</v>
      </c>
      <c r="AH66">
        <v>5.6329032258064498</v>
      </c>
      <c r="AI66">
        <v>4.1161467552545501</v>
      </c>
      <c r="AJ66">
        <v>-73490.916097561101</v>
      </c>
      <c r="AK66">
        <v>0.52493285745635998</v>
      </c>
      <c r="AL66">
        <v>28210819.207317099</v>
      </c>
      <c r="AM66">
        <v>1706.49027909756</v>
      </c>
    </row>
    <row r="67" spans="1:39" ht="15" x14ac:dyDescent="0.25">
      <c r="A67" t="s">
        <v>647</v>
      </c>
      <c r="B67">
        <v>-1150106.19178082</v>
      </c>
      <c r="C67">
        <v>0.24338465309535201</v>
      </c>
      <c r="D67">
        <v>-1380520.16438356</v>
      </c>
      <c r="E67">
        <v>1.8147933515075501E-2</v>
      </c>
      <c r="F67">
        <v>0.81961820382974504</v>
      </c>
      <c r="G67">
        <v>43</v>
      </c>
      <c r="H67">
        <v>25.9123753561644</v>
      </c>
      <c r="I67">
        <v>40.6719291369863</v>
      </c>
      <c r="J67">
        <v>2.6581753287671002</v>
      </c>
      <c r="K67">
        <v>17176.886723248601</v>
      </c>
      <c r="L67">
        <v>1061.0707942602701</v>
      </c>
      <c r="M67">
        <v>1466.89723847501</v>
      </c>
      <c r="N67">
        <v>0.99919725827991002</v>
      </c>
      <c r="O67">
        <v>0.17980751649608301</v>
      </c>
      <c r="P67">
        <v>2.1072289631228701E-3</v>
      </c>
      <c r="Q67">
        <v>12424.79183975</v>
      </c>
      <c r="R67">
        <v>77.838767123287695</v>
      </c>
      <c r="S67">
        <v>68836.594050223197</v>
      </c>
      <c r="T67">
        <v>14.730660321739901</v>
      </c>
      <c r="U67">
        <v>13.6316495426972</v>
      </c>
      <c r="V67">
        <v>48.362876712328799</v>
      </c>
      <c r="W67">
        <v>21.939778325671501</v>
      </c>
      <c r="X67">
        <v>0.10828176879135</v>
      </c>
      <c r="Y67">
        <v>0.20146175411394099</v>
      </c>
      <c r="Z67">
        <v>0.31307779998268298</v>
      </c>
      <c r="AA67">
        <v>182.95084132994299</v>
      </c>
      <c r="AB67">
        <v>8.9023023297448205</v>
      </c>
      <c r="AC67">
        <v>1.21454146157405</v>
      </c>
      <c r="AD67">
        <v>4.8431362800054796</v>
      </c>
      <c r="AE67" t="s">
        <v>943</v>
      </c>
      <c r="AF67">
        <v>117.86301369863</v>
      </c>
      <c r="AG67">
        <v>3.2343501085814498E-2</v>
      </c>
      <c r="AH67">
        <v>5.2046575342465697</v>
      </c>
      <c r="AI67">
        <v>4.3805960167107703</v>
      </c>
      <c r="AJ67">
        <v>-161206.37369862999</v>
      </c>
      <c r="AK67">
        <v>0.61641982045988897</v>
      </c>
      <c r="AL67">
        <v>18225892.838356201</v>
      </c>
      <c r="AM67">
        <v>1061.0707942602701</v>
      </c>
    </row>
    <row r="68" spans="1:39" ht="15" x14ac:dyDescent="0.25">
      <c r="A68" t="s">
        <v>209</v>
      </c>
      <c r="B68">
        <v>-317168.961089494</v>
      </c>
      <c r="C68">
        <v>0.32731102194275002</v>
      </c>
      <c r="D68">
        <v>-305531.07003891002</v>
      </c>
      <c r="E68">
        <v>3.66709707174839E-3</v>
      </c>
      <c r="F68">
        <v>0.795645063915005</v>
      </c>
      <c r="G68">
        <v>74.571984435797702</v>
      </c>
      <c r="H68">
        <v>111.83293523735399</v>
      </c>
      <c r="I68">
        <v>91.188556704280103</v>
      </c>
      <c r="J68">
        <v>12.1839111828792</v>
      </c>
      <c r="K68">
        <v>16338.396161848401</v>
      </c>
      <c r="L68">
        <v>1603.2782449066101</v>
      </c>
      <c r="M68">
        <v>2027.4394003775899</v>
      </c>
      <c r="N68">
        <v>0.42431775710800301</v>
      </c>
      <c r="O68">
        <v>0.163467262700908</v>
      </c>
      <c r="P68">
        <v>1.7139437280756901E-2</v>
      </c>
      <c r="Q68">
        <v>12920.235799935001</v>
      </c>
      <c r="R68">
        <v>114.703035019455</v>
      </c>
      <c r="S68">
        <v>73203.701571440703</v>
      </c>
      <c r="T68">
        <v>16.080638617468601</v>
      </c>
      <c r="U68">
        <v>13.977644485472201</v>
      </c>
      <c r="V68">
        <v>13.5937743190661</v>
      </c>
      <c r="W68">
        <v>117.942096674204</v>
      </c>
      <c r="X68">
        <v>0.110627142002762</v>
      </c>
      <c r="Y68">
        <v>0.19416113007757499</v>
      </c>
      <c r="Z68">
        <v>0.30864802051586199</v>
      </c>
      <c r="AA68">
        <v>201.15362905885999</v>
      </c>
      <c r="AB68">
        <v>8.49214454225495</v>
      </c>
      <c r="AC68">
        <v>1.4569198418953699</v>
      </c>
      <c r="AD68">
        <v>3.7074912596358001</v>
      </c>
      <c r="AE68">
        <v>1.11702422945874</v>
      </c>
      <c r="AF68">
        <v>48.217898832684803</v>
      </c>
      <c r="AG68">
        <v>6.1688539148833897E-2</v>
      </c>
      <c r="AH68">
        <v>25.114474708171201</v>
      </c>
      <c r="AI68">
        <v>4.8182399343453497</v>
      </c>
      <c r="AJ68">
        <v>-21499.709260700402</v>
      </c>
      <c r="AK68">
        <v>0.43367527893969499</v>
      </c>
      <c r="AL68">
        <v>26194995.1229572</v>
      </c>
      <c r="AM68">
        <v>1603.2782449066101</v>
      </c>
    </row>
    <row r="69" spans="1:39" ht="15" x14ac:dyDescent="0.25">
      <c r="A69" t="s">
        <v>170</v>
      </c>
      <c r="B69">
        <v>-644139.01020408201</v>
      </c>
      <c r="C69">
        <v>0.38965419460450001</v>
      </c>
      <c r="D69">
        <v>-588342.683673469</v>
      </c>
      <c r="E69">
        <v>6.2146520445817196E-3</v>
      </c>
      <c r="F69">
        <v>0.73684209365972797</v>
      </c>
      <c r="G69">
        <v>117.959183673469</v>
      </c>
      <c r="H69">
        <v>46.076500336734703</v>
      </c>
      <c r="I69">
        <v>7.5336734693877503</v>
      </c>
      <c r="J69">
        <v>-17.925022469387699</v>
      </c>
      <c r="K69">
        <v>17817.892565609101</v>
      </c>
      <c r="L69">
        <v>1181.2687597449001</v>
      </c>
      <c r="M69">
        <v>1542.59543181909</v>
      </c>
      <c r="N69">
        <v>0.58995161983798505</v>
      </c>
      <c r="O69">
        <v>0.20000929812249901</v>
      </c>
      <c r="P69">
        <v>4.5516555705522798E-3</v>
      </c>
      <c r="Q69">
        <v>13644.3551031553</v>
      </c>
      <c r="R69">
        <v>86.947857142857202</v>
      </c>
      <c r="S69">
        <v>68214.354536908606</v>
      </c>
      <c r="T69">
        <v>14.060268352249601</v>
      </c>
      <c r="U69">
        <v>13.5859444793912</v>
      </c>
      <c r="V69">
        <v>9.2061224489795901</v>
      </c>
      <c r="W69">
        <v>128.31338777987099</v>
      </c>
      <c r="X69">
        <v>0.11260634004505</v>
      </c>
      <c r="Y69">
        <v>0.1916024540964</v>
      </c>
      <c r="Z69">
        <v>0.30977287649792501</v>
      </c>
      <c r="AA69">
        <v>208.770890263366</v>
      </c>
      <c r="AB69">
        <v>9.5130262711897995</v>
      </c>
      <c r="AC69">
        <v>1.26776855510773</v>
      </c>
      <c r="AD69">
        <v>3.8613023178699399</v>
      </c>
      <c r="AE69" t="s">
        <v>943</v>
      </c>
      <c r="AF69">
        <v>92.183673469387799</v>
      </c>
      <c r="AG69">
        <v>4.0183137694218499E-3</v>
      </c>
      <c r="AH69">
        <v>7.1070408163265304</v>
      </c>
      <c r="AI69">
        <v>4.3151442173384904</v>
      </c>
      <c r="AJ69">
        <v>-21125.193265306199</v>
      </c>
      <c r="AK69">
        <v>0.53860037986485498</v>
      </c>
      <c r="AL69">
        <v>21047719.852244899</v>
      </c>
      <c r="AM69">
        <v>1181.2687597449001</v>
      </c>
    </row>
    <row r="70" spans="1:39" ht="15" x14ac:dyDescent="0.25">
      <c r="A70" t="s">
        <v>663</v>
      </c>
      <c r="B70">
        <v>-2730539.44144144</v>
      </c>
      <c r="C70">
        <v>0.41153705981405098</v>
      </c>
      <c r="D70">
        <v>-2758243.83783784</v>
      </c>
      <c r="E70">
        <v>3.2406258714339203E-4</v>
      </c>
      <c r="F70">
        <v>0.64021367302746601</v>
      </c>
      <c r="G70">
        <v>33.5225225225225</v>
      </c>
      <c r="H70">
        <v>7.6142921171171203</v>
      </c>
      <c r="I70">
        <v>59.629253477477299</v>
      </c>
      <c r="J70">
        <v>2.2538646846846602</v>
      </c>
      <c r="K70">
        <v>15860.774463064899</v>
      </c>
      <c r="L70">
        <v>631.84135721621601</v>
      </c>
      <c r="M70">
        <v>762.02406678522698</v>
      </c>
      <c r="N70">
        <v>0.25997549391612201</v>
      </c>
      <c r="O70">
        <v>0.15660312196415099</v>
      </c>
      <c r="P70">
        <v>3.71773165175824E-3</v>
      </c>
      <c r="Q70">
        <v>13151.1506001657</v>
      </c>
      <c r="R70">
        <v>47.083783783783801</v>
      </c>
      <c r="S70">
        <v>65081.956944683603</v>
      </c>
      <c r="T70">
        <v>18.170407362761399</v>
      </c>
      <c r="U70">
        <v>13.419511059640699</v>
      </c>
      <c r="V70">
        <v>5.7328828828828797</v>
      </c>
      <c r="W70">
        <v>110.213547027579</v>
      </c>
      <c r="X70">
        <v>0.110388511478267</v>
      </c>
      <c r="Y70">
        <v>0.176136986961172</v>
      </c>
      <c r="Z70">
        <v>0.29399894596445197</v>
      </c>
      <c r="AA70">
        <v>241.22509432195</v>
      </c>
      <c r="AB70">
        <v>8.7464994764506194</v>
      </c>
      <c r="AC70">
        <v>1.4365398572836601</v>
      </c>
      <c r="AD70">
        <v>3.3103468181408502</v>
      </c>
      <c r="AE70" t="s">
        <v>943</v>
      </c>
      <c r="AF70">
        <v>59.423423423423401</v>
      </c>
      <c r="AG70">
        <v>6.2126422638330403E-2</v>
      </c>
      <c r="AH70">
        <v>5.7877477477477504</v>
      </c>
      <c r="AI70">
        <v>4.8761507449021204</v>
      </c>
      <c r="AJ70">
        <v>-18770.674774775001</v>
      </c>
      <c r="AK70">
        <v>0.64351437960693703</v>
      </c>
      <c r="AL70">
        <v>10021493.2632432</v>
      </c>
      <c r="AM70">
        <v>631.84135721621601</v>
      </c>
    </row>
    <row r="71" spans="1:39" ht="15" x14ac:dyDescent="0.25">
      <c r="A71" t="s">
        <v>227</v>
      </c>
      <c r="B71">
        <v>-2993191.73160173</v>
      </c>
      <c r="C71">
        <v>0.21931318177314399</v>
      </c>
      <c r="D71">
        <v>-2904142.6277056299</v>
      </c>
      <c r="E71">
        <v>4.7855427024647897E-3</v>
      </c>
      <c r="F71">
        <v>0.784088619245223</v>
      </c>
      <c r="G71">
        <v>124.380952380952</v>
      </c>
      <c r="H71">
        <v>256.92027156709901</v>
      </c>
      <c r="I71">
        <v>140.03290035064899</v>
      </c>
      <c r="J71">
        <v>-48.161220069264097</v>
      </c>
      <c r="K71">
        <v>16980.4634712716</v>
      </c>
      <c r="L71">
        <v>1682.98107722078</v>
      </c>
      <c r="M71">
        <v>2267.8035351847102</v>
      </c>
      <c r="N71">
        <v>0.59436070780877404</v>
      </c>
      <c r="O71">
        <v>0.214711114375392</v>
      </c>
      <c r="P71">
        <v>5.5583123861067899E-3</v>
      </c>
      <c r="Q71">
        <v>12601.5319498394</v>
      </c>
      <c r="R71">
        <v>131.04030303030299</v>
      </c>
      <c r="S71">
        <v>61801.904947785501</v>
      </c>
      <c r="T71">
        <v>15.967560292577099</v>
      </c>
      <c r="U71">
        <v>12.8432324887984</v>
      </c>
      <c r="V71">
        <v>17.1354545454545</v>
      </c>
      <c r="W71">
        <v>98.216307758653301</v>
      </c>
      <c r="X71">
        <v>0.12002518680192401</v>
      </c>
      <c r="Y71">
        <v>0.22485553387853599</v>
      </c>
      <c r="Z71">
        <v>0.34838755047730002</v>
      </c>
      <c r="AA71">
        <v>237.02970909825899</v>
      </c>
      <c r="AB71">
        <v>6.3040966903695796</v>
      </c>
      <c r="AC71">
        <v>1.2219219808764501</v>
      </c>
      <c r="AD71">
        <v>3.40771023122534</v>
      </c>
      <c r="AE71" t="s">
        <v>943</v>
      </c>
      <c r="AF71">
        <v>65.627705627705595</v>
      </c>
      <c r="AG71">
        <v>4.8078870395399501E-2</v>
      </c>
      <c r="AH71">
        <v>26.010735930735901</v>
      </c>
      <c r="AI71">
        <v>4.34305754718413</v>
      </c>
      <c r="AJ71">
        <v>-135789.26636363499</v>
      </c>
      <c r="AK71">
        <v>0.57029347191359603</v>
      </c>
      <c r="AL71">
        <v>28577798.704588801</v>
      </c>
      <c r="AM71">
        <v>1682.98107722078</v>
      </c>
    </row>
    <row r="72" spans="1:39" ht="15" x14ac:dyDescent="0.25">
      <c r="A72" t="s">
        <v>142</v>
      </c>
      <c r="B72">
        <v>-638144.29032258096</v>
      </c>
      <c r="C72">
        <v>0.38512050216379201</v>
      </c>
      <c r="D72">
        <v>-682838.86021505401</v>
      </c>
      <c r="E72">
        <v>1.0296659720434399E-2</v>
      </c>
      <c r="F72">
        <v>0.79787360998706103</v>
      </c>
      <c r="G72">
        <v>45.290322580645203</v>
      </c>
      <c r="H72">
        <v>53.577010999999999</v>
      </c>
      <c r="I72">
        <v>63.057603720430102</v>
      </c>
      <c r="J72">
        <v>12.9035243709678</v>
      </c>
      <c r="K72">
        <v>16111.743267956699</v>
      </c>
      <c r="L72">
        <v>1263.2915037473099</v>
      </c>
      <c r="M72">
        <v>1686.76387014294</v>
      </c>
      <c r="N72">
        <v>0.93149681407974005</v>
      </c>
      <c r="O72">
        <v>0.159570862812421</v>
      </c>
      <c r="P72">
        <v>4.2218626835088197E-3</v>
      </c>
      <c r="Q72">
        <v>12066.7917669133</v>
      </c>
      <c r="R72">
        <v>88.218010752688201</v>
      </c>
      <c r="S72">
        <v>67629.342946817298</v>
      </c>
      <c r="T72">
        <v>13.136626941442101</v>
      </c>
      <c r="U72">
        <v>14.320108705339599</v>
      </c>
      <c r="V72">
        <v>11.269354838709701</v>
      </c>
      <c r="W72">
        <v>112.099718380325</v>
      </c>
      <c r="X72">
        <v>0.105375327232374</v>
      </c>
      <c r="Y72">
        <v>0.16954439698374801</v>
      </c>
      <c r="Z72">
        <v>0.28526301966482398</v>
      </c>
      <c r="AA72">
        <v>194.79242294694299</v>
      </c>
      <c r="AB72">
        <v>7.85277011146494</v>
      </c>
      <c r="AC72">
        <v>1.6105750261170799</v>
      </c>
      <c r="AD72">
        <v>3.3769539172216501</v>
      </c>
      <c r="AE72">
        <v>1.2415255674569901</v>
      </c>
      <c r="AF72">
        <v>92.247311827957006</v>
      </c>
      <c r="AG72">
        <v>5.4610019726231501E-2</v>
      </c>
      <c r="AH72">
        <v>11.081935483871</v>
      </c>
      <c r="AI72">
        <v>3.8030976882416199</v>
      </c>
      <c r="AJ72">
        <v>-139260.341397849</v>
      </c>
      <c r="AK72">
        <v>0.58929013518987905</v>
      </c>
      <c r="AL72">
        <v>20353828.380967699</v>
      </c>
      <c r="AM72">
        <v>1263.2915037473099</v>
      </c>
    </row>
    <row r="73" spans="1:39" ht="15" x14ac:dyDescent="0.25">
      <c r="A73" t="s">
        <v>184</v>
      </c>
      <c r="B73">
        <v>-1745466.4190476199</v>
      </c>
      <c r="C73">
        <v>0.293118250152547</v>
      </c>
      <c r="D73">
        <v>-1644680.8</v>
      </c>
      <c r="E73">
        <v>1.9841415778006001E-2</v>
      </c>
      <c r="F73">
        <v>0.67041042670560702</v>
      </c>
      <c r="G73">
        <v>47.371428571428602</v>
      </c>
      <c r="H73">
        <v>51.262561190476198</v>
      </c>
      <c r="I73">
        <v>72.178005647619003</v>
      </c>
      <c r="J73">
        <v>-11.248303799999899</v>
      </c>
      <c r="K73">
        <v>15412.373607732099</v>
      </c>
      <c r="L73">
        <v>1284.07556833333</v>
      </c>
      <c r="M73">
        <v>1605.2382156363799</v>
      </c>
      <c r="N73">
        <v>0.55520251198270398</v>
      </c>
      <c r="O73">
        <v>0.16122711956835101</v>
      </c>
      <c r="P73">
        <v>6.2090050405201802E-3</v>
      </c>
      <c r="Q73">
        <v>12328.794696598001</v>
      </c>
      <c r="R73">
        <v>94.615904761904801</v>
      </c>
      <c r="S73">
        <v>66314.862750348097</v>
      </c>
      <c r="T73">
        <v>14.1769178040136</v>
      </c>
      <c r="U73">
        <v>13.5714557881641</v>
      </c>
      <c r="V73">
        <v>11.5571428571429</v>
      </c>
      <c r="W73">
        <v>111.10666227853299</v>
      </c>
      <c r="X73">
        <v>0.110557340454354</v>
      </c>
      <c r="Y73">
        <v>0.159788726567965</v>
      </c>
      <c r="Z73">
        <v>0.27386476143312899</v>
      </c>
      <c r="AA73">
        <v>213.887641826699</v>
      </c>
      <c r="AB73">
        <v>7.9372132613501503</v>
      </c>
      <c r="AC73">
        <v>1.91678687125254</v>
      </c>
      <c r="AD73">
        <v>3.0091193402988798</v>
      </c>
      <c r="AE73" t="s">
        <v>943</v>
      </c>
      <c r="AF73">
        <v>80.504761904761907</v>
      </c>
      <c r="AG73">
        <v>3.2667642732577197E-2</v>
      </c>
      <c r="AH73">
        <v>7.37</v>
      </c>
      <c r="AI73">
        <v>4.1997124347199604</v>
      </c>
      <c r="AJ73">
        <v>-11680.089238095399</v>
      </c>
      <c r="AK73">
        <v>0.59685010276722705</v>
      </c>
      <c r="AL73">
        <v>19790652.399714299</v>
      </c>
      <c r="AM73">
        <v>1284.07556833333</v>
      </c>
    </row>
    <row r="74" spans="1:39" ht="15" x14ac:dyDescent="0.25">
      <c r="A74" t="s">
        <v>249</v>
      </c>
      <c r="B74">
        <v>-1174281.6206896601</v>
      </c>
      <c r="C74">
        <v>0.38309796648343097</v>
      </c>
      <c r="D74">
        <v>-1068901.7701149399</v>
      </c>
      <c r="E74">
        <v>2.2550334656633699E-3</v>
      </c>
      <c r="F74">
        <v>0.76317728887822001</v>
      </c>
      <c r="G74">
        <v>41.064327485380097</v>
      </c>
      <c r="H74">
        <v>70.724538890804496</v>
      </c>
      <c r="I74">
        <v>62.238891224138001</v>
      </c>
      <c r="J74">
        <v>23.410191103448401</v>
      </c>
      <c r="K74">
        <v>16455.735252672399</v>
      </c>
      <c r="L74">
        <v>1085.83072522414</v>
      </c>
      <c r="M74">
        <v>1464.2110817953901</v>
      </c>
      <c r="N74">
        <v>0.76308965279317398</v>
      </c>
      <c r="O74">
        <v>0.162343245233284</v>
      </c>
      <c r="P74">
        <v>7.1145730260221704E-3</v>
      </c>
      <c r="Q74">
        <v>12203.2561873498</v>
      </c>
      <c r="R74">
        <v>81.080000000000098</v>
      </c>
      <c r="S74">
        <v>63998.898313854901</v>
      </c>
      <c r="T74">
        <v>15.834722623887901</v>
      </c>
      <c r="U74">
        <v>13.3920908389756</v>
      </c>
      <c r="V74">
        <v>8.1779310344827607</v>
      </c>
      <c r="W74">
        <v>132.77572538159899</v>
      </c>
      <c r="X74">
        <v>0.10543978666647801</v>
      </c>
      <c r="Y74">
        <v>0.200384938283269</v>
      </c>
      <c r="Z74">
        <v>0.30974975737969901</v>
      </c>
      <c r="AA74">
        <v>198.73335373214101</v>
      </c>
      <c r="AB74">
        <v>9.2422836023909394</v>
      </c>
      <c r="AC74">
        <v>1.95158259506148</v>
      </c>
      <c r="AD74">
        <v>4.6069194861370102</v>
      </c>
      <c r="AE74">
        <v>0.88698925346644597</v>
      </c>
      <c r="AF74">
        <v>66.557471264367805</v>
      </c>
      <c r="AG74">
        <v>2.5678510467924801E-2</v>
      </c>
      <c r="AH74">
        <v>16.364022988505599</v>
      </c>
      <c r="AI74">
        <v>4.7077538866805497</v>
      </c>
      <c r="AJ74">
        <v>-186691.39666666699</v>
      </c>
      <c r="AK74">
        <v>0.533777154462587</v>
      </c>
      <c r="AL74">
        <v>17868142.943505801</v>
      </c>
      <c r="AM74">
        <v>1085.83072522414</v>
      </c>
    </row>
    <row r="75" spans="1:39" ht="15" x14ac:dyDescent="0.25">
      <c r="A75" t="s">
        <v>180</v>
      </c>
      <c r="B75">
        <v>-1029528.52475248</v>
      </c>
      <c r="C75">
        <v>0.38250915867011898</v>
      </c>
      <c r="D75">
        <v>-1101069.47524752</v>
      </c>
      <c r="E75">
        <v>4.4755697474606103E-3</v>
      </c>
      <c r="F75">
        <v>0.70189125123261498</v>
      </c>
      <c r="G75">
        <v>20.950495049505001</v>
      </c>
      <c r="H75">
        <v>23.167627722772298</v>
      </c>
      <c r="I75">
        <v>15.722238732673301</v>
      </c>
      <c r="J75">
        <v>86.121788247524705</v>
      </c>
      <c r="K75">
        <v>16184.394138830399</v>
      </c>
      <c r="L75">
        <v>717.79284420792101</v>
      </c>
      <c r="M75">
        <v>860.80872197855297</v>
      </c>
      <c r="N75">
        <v>0.48723244445956598</v>
      </c>
      <c r="O75">
        <v>0.14629382671845001</v>
      </c>
      <c r="P75">
        <v>5.35520581858591E-3</v>
      </c>
      <c r="Q75">
        <v>13495.4979010802</v>
      </c>
      <c r="R75">
        <v>55.381584158415798</v>
      </c>
      <c r="S75">
        <v>64977.617136911504</v>
      </c>
      <c r="T75">
        <v>16.203692116262701</v>
      </c>
      <c r="U75">
        <v>12.9608579298619</v>
      </c>
      <c r="V75">
        <v>8.9207920792079207</v>
      </c>
      <c r="W75">
        <v>80.4629048446171</v>
      </c>
      <c r="X75">
        <v>0.11375954761580399</v>
      </c>
      <c r="Y75">
        <v>0.159091956696264</v>
      </c>
      <c r="Z75">
        <v>0.27692333789335899</v>
      </c>
      <c r="AA75">
        <v>194.08888648802301</v>
      </c>
      <c r="AB75">
        <v>9.8358333734279597</v>
      </c>
      <c r="AC75">
        <v>2.1424433139455399</v>
      </c>
      <c r="AD75">
        <v>3.7689388699794599</v>
      </c>
      <c r="AE75" t="s">
        <v>943</v>
      </c>
      <c r="AF75">
        <v>76.504950495049499</v>
      </c>
      <c r="AG75">
        <v>1.8624098297083599E-2</v>
      </c>
      <c r="AH75">
        <v>6.2237623762376204</v>
      </c>
      <c r="AI75">
        <v>4.6864264986253996</v>
      </c>
      <c r="AJ75">
        <v>-53297.872178217804</v>
      </c>
      <c r="AK75">
        <v>0.61484785185598001</v>
      </c>
      <c r="AL75">
        <v>11617042.3006931</v>
      </c>
      <c r="AM75">
        <v>717.79284420792101</v>
      </c>
    </row>
    <row r="76" spans="1:39" ht="15" x14ac:dyDescent="0.25">
      <c r="A76" t="s">
        <v>288</v>
      </c>
      <c r="B76">
        <v>-3382043.6783216801</v>
      </c>
      <c r="C76">
        <v>0.36162454750512502</v>
      </c>
      <c r="D76">
        <v>-3351762.3706293702</v>
      </c>
      <c r="E76">
        <v>3.7227866395587198E-3</v>
      </c>
      <c r="F76">
        <v>0.67232594214876196</v>
      </c>
      <c r="G76">
        <v>40.818181818181799</v>
      </c>
      <c r="H76">
        <v>14.5016690530303</v>
      </c>
      <c r="I76">
        <v>50.4196488111888</v>
      </c>
      <c r="J76">
        <v>17.6323746783216</v>
      </c>
      <c r="K76">
        <v>15490.3043879038</v>
      </c>
      <c r="L76">
        <v>950.13073373426403</v>
      </c>
      <c r="M76">
        <v>1199.9267677615601</v>
      </c>
      <c r="N76">
        <v>0.42717492090775799</v>
      </c>
      <c r="O76">
        <v>0.17649854579389301</v>
      </c>
      <c r="P76">
        <v>1.4720575266574601E-2</v>
      </c>
      <c r="Q76">
        <v>12265.5937589441</v>
      </c>
      <c r="R76">
        <v>63.861818181818101</v>
      </c>
      <c r="S76">
        <v>69170.789218198493</v>
      </c>
      <c r="T76">
        <v>16.4039709863079</v>
      </c>
      <c r="U76">
        <v>14.8779154866714</v>
      </c>
      <c r="V76">
        <v>9.2167832167832202</v>
      </c>
      <c r="W76">
        <v>103.087021945372</v>
      </c>
      <c r="X76">
        <v>0.11366225600742901</v>
      </c>
      <c r="Y76">
        <v>0.18608928530279001</v>
      </c>
      <c r="Z76">
        <v>0.306922337137849</v>
      </c>
      <c r="AA76">
        <v>190.76990482979599</v>
      </c>
      <c r="AB76">
        <v>7.7259472655850603</v>
      </c>
      <c r="AC76">
        <v>1.4614221437643899</v>
      </c>
      <c r="AD76">
        <v>3.7054855507738602</v>
      </c>
      <c r="AE76">
        <v>0.97907117742122696</v>
      </c>
      <c r="AF76">
        <v>52.7062937062937</v>
      </c>
      <c r="AG76">
        <v>2.0961880248591101E-2</v>
      </c>
      <c r="AH76">
        <v>6.3327972027972104</v>
      </c>
      <c r="AI76">
        <v>4.7129166484995197</v>
      </c>
      <c r="AJ76">
        <v>-68399.569650350502</v>
      </c>
      <c r="AK76">
        <v>0.59802206699068805</v>
      </c>
      <c r="AL76">
        <v>14717814.2738462</v>
      </c>
      <c r="AM76">
        <v>950.13073373426403</v>
      </c>
    </row>
    <row r="77" spans="1:39" ht="15" x14ac:dyDescent="0.25">
      <c r="A77" t="s">
        <v>99</v>
      </c>
      <c r="B77">
        <v>-3841608.1753926701</v>
      </c>
      <c r="C77">
        <v>0.29274080462692598</v>
      </c>
      <c r="D77">
        <v>-3799713.37696335</v>
      </c>
      <c r="E77">
        <v>1.8417671603892E-3</v>
      </c>
      <c r="F77">
        <v>0.76542120078998999</v>
      </c>
      <c r="G77">
        <v>135.348167539267</v>
      </c>
      <c r="H77">
        <v>141.33150253926601</v>
      </c>
      <c r="I77">
        <v>201.64367514659699</v>
      </c>
      <c r="J77">
        <v>-20.790016439790602</v>
      </c>
      <c r="K77">
        <v>15058.869331158699</v>
      </c>
      <c r="L77">
        <v>3085.42030188743</v>
      </c>
      <c r="M77">
        <v>3966.5278734656499</v>
      </c>
      <c r="N77">
        <v>0.64751768087680905</v>
      </c>
      <c r="O77">
        <v>0.15270257544017499</v>
      </c>
      <c r="P77">
        <v>2.1650376544031E-2</v>
      </c>
      <c r="Q77">
        <v>11713.756373337101</v>
      </c>
      <c r="R77">
        <v>196.721151832461</v>
      </c>
      <c r="S77">
        <v>72092.320022041895</v>
      </c>
      <c r="T77">
        <v>16.8853300203812</v>
      </c>
      <c r="U77">
        <v>15.68423259597</v>
      </c>
      <c r="V77">
        <v>22.703219895288001</v>
      </c>
      <c r="W77">
        <v>135.902322054671</v>
      </c>
      <c r="X77">
        <v>0.11099505518466</v>
      </c>
      <c r="Y77">
        <v>0.19066701158588001</v>
      </c>
      <c r="Z77">
        <v>0.30612297641769498</v>
      </c>
      <c r="AA77">
        <v>187.446818685121</v>
      </c>
      <c r="AB77">
        <v>8.0940558766006401</v>
      </c>
      <c r="AC77">
        <v>1.3534014303897901</v>
      </c>
      <c r="AD77">
        <v>3.89309998013493</v>
      </c>
      <c r="AE77">
        <v>0.99346231470407498</v>
      </c>
      <c r="AF77">
        <v>40.3429319371728</v>
      </c>
      <c r="AG77">
        <v>4.2955281478479497E-2</v>
      </c>
      <c r="AH77">
        <v>74.346492146596802</v>
      </c>
      <c r="AI77">
        <v>4.2111169798046699</v>
      </c>
      <c r="AJ77">
        <v>-238630.57976440201</v>
      </c>
      <c r="AK77">
        <v>0.54853309525018001</v>
      </c>
      <c r="AL77">
        <v>46462941.157827199</v>
      </c>
      <c r="AM77">
        <v>3085.42030188743</v>
      </c>
    </row>
    <row r="78" spans="1:39" ht="15" x14ac:dyDescent="0.25">
      <c r="A78" t="s">
        <v>97</v>
      </c>
      <c r="B78">
        <v>-2185883.08849558</v>
      </c>
      <c r="C78">
        <v>0.2420809478065</v>
      </c>
      <c r="D78">
        <v>-1777830.92330383</v>
      </c>
      <c r="E78">
        <v>4.4913311831460004E-3</v>
      </c>
      <c r="F78">
        <v>0.79684887102383595</v>
      </c>
      <c r="G78">
        <v>117.923303834808</v>
      </c>
      <c r="H78">
        <v>173.18589916519201</v>
      </c>
      <c r="I78">
        <v>397.04575252212402</v>
      </c>
      <c r="J78">
        <v>15.4330676932156</v>
      </c>
      <c r="K78">
        <v>17273.5608224924</v>
      </c>
      <c r="L78">
        <v>3390.8701260029502</v>
      </c>
      <c r="M78">
        <v>4372.5942774655596</v>
      </c>
      <c r="N78">
        <v>0.489409158875801</v>
      </c>
      <c r="O78">
        <v>0.167822976576918</v>
      </c>
      <c r="P78">
        <v>4.0614778190763999E-2</v>
      </c>
      <c r="Q78">
        <v>13395.343278140601</v>
      </c>
      <c r="R78">
        <v>232.67064896755201</v>
      </c>
      <c r="S78">
        <v>80488.216045317196</v>
      </c>
      <c r="T78">
        <v>15.9638087184399</v>
      </c>
      <c r="U78">
        <v>14.573690927710601</v>
      </c>
      <c r="V78">
        <v>25.767197640117999</v>
      </c>
      <c r="W78">
        <v>131.59638752192299</v>
      </c>
      <c r="X78">
        <v>0.10808767183593899</v>
      </c>
      <c r="Y78">
        <v>0.17539612561012799</v>
      </c>
      <c r="Z78">
        <v>0.29683434742389497</v>
      </c>
      <c r="AA78">
        <v>187.98629334296601</v>
      </c>
      <c r="AB78">
        <v>10.339905253189499</v>
      </c>
      <c r="AC78">
        <v>1.3827075909470601</v>
      </c>
      <c r="AD78">
        <v>3.8410657222153501</v>
      </c>
      <c r="AE78">
        <v>0.77779795832170395</v>
      </c>
      <c r="AF78">
        <v>23.061946902654899</v>
      </c>
      <c r="AG78">
        <v>9.3062421658566E-2</v>
      </c>
      <c r="AH78">
        <v>73.619203539823005</v>
      </c>
      <c r="AI78">
        <v>4.6166685958687204</v>
      </c>
      <c r="AJ78">
        <v>-108119.624483776</v>
      </c>
      <c r="AK78">
        <v>0.45157796045464399</v>
      </c>
      <c r="AL78">
        <v>58572401.362684399</v>
      </c>
      <c r="AM78">
        <v>3390.8701260029502</v>
      </c>
    </row>
    <row r="79" spans="1:39" ht="15" x14ac:dyDescent="0.25">
      <c r="A79" t="s">
        <v>191</v>
      </c>
      <c r="B79">
        <v>-4165209.2846153802</v>
      </c>
      <c r="C79">
        <v>0.34927074026655502</v>
      </c>
      <c r="D79">
        <v>-4050284.2435897398</v>
      </c>
      <c r="E79">
        <v>3.57067262075393E-3</v>
      </c>
      <c r="F79">
        <v>0.73406997947549002</v>
      </c>
      <c r="G79">
        <v>50.910256410256402</v>
      </c>
      <c r="H79">
        <v>110.10005719999999</v>
      </c>
      <c r="I79">
        <v>72.7723983641025</v>
      </c>
      <c r="J79">
        <v>7.8480735487180899</v>
      </c>
      <c r="K79">
        <v>16599.957684040401</v>
      </c>
      <c r="L79">
        <v>1374.01224376154</v>
      </c>
      <c r="M79">
        <v>1784.3495213993699</v>
      </c>
      <c r="N79">
        <v>0.72671868873133405</v>
      </c>
      <c r="O79">
        <v>0.15720012910060699</v>
      </c>
      <c r="P79">
        <v>8.41221860951092E-3</v>
      </c>
      <c r="Q79">
        <v>12782.5545557394</v>
      </c>
      <c r="R79">
        <v>99.045051282051205</v>
      </c>
      <c r="S79">
        <v>69235.162266743806</v>
      </c>
      <c r="T79">
        <v>17.462423859435098</v>
      </c>
      <c r="U79">
        <v>13.872598640478801</v>
      </c>
      <c r="V79">
        <v>13.5938205128205</v>
      </c>
      <c r="W79">
        <v>101.076238461858</v>
      </c>
      <c r="X79">
        <v>0.110764003574089</v>
      </c>
      <c r="Y79">
        <v>0.168090270582539</v>
      </c>
      <c r="Z79">
        <v>0.28336995588104202</v>
      </c>
      <c r="AA79">
        <v>208.756227699448</v>
      </c>
      <c r="AB79">
        <v>9.0252713956592103</v>
      </c>
      <c r="AC79">
        <v>1.68307783725487</v>
      </c>
      <c r="AD79">
        <v>4.0725449058472698</v>
      </c>
      <c r="AE79">
        <v>1.25796608195534</v>
      </c>
      <c r="AF79">
        <v>33.869230769230803</v>
      </c>
      <c r="AG79">
        <v>2.7408627081477999E-2</v>
      </c>
      <c r="AH79">
        <v>41.779743589743603</v>
      </c>
      <c r="AI79">
        <v>4.6409629761017896</v>
      </c>
      <c r="AJ79">
        <v>-74179.378307691397</v>
      </c>
      <c r="AK79">
        <v>0.58930625001732495</v>
      </c>
      <c r="AL79">
        <v>22808545.103794899</v>
      </c>
      <c r="AM79">
        <v>1374.01224376154</v>
      </c>
    </row>
    <row r="80" spans="1:39" ht="15" x14ac:dyDescent="0.25">
      <c r="A80" t="s">
        <v>148</v>
      </c>
      <c r="B80">
        <v>-1200537.88356164</v>
      </c>
      <c r="C80">
        <v>0.27342184278165999</v>
      </c>
      <c r="D80">
        <v>-1213509.3630136999</v>
      </c>
      <c r="E80">
        <v>1.4367380266717899E-3</v>
      </c>
      <c r="F80">
        <v>0.75723831355983595</v>
      </c>
      <c r="G80">
        <v>97.547945205479493</v>
      </c>
      <c r="H80">
        <v>57.472434267123298</v>
      </c>
      <c r="I80">
        <v>75.480402589041006</v>
      </c>
      <c r="J80">
        <v>-41.442382835616598</v>
      </c>
      <c r="K80">
        <v>14071.5225918257</v>
      </c>
      <c r="L80">
        <v>1838.76313455479</v>
      </c>
      <c r="M80">
        <v>2494.86262292125</v>
      </c>
      <c r="N80">
        <v>0.94888711679638504</v>
      </c>
      <c r="O80">
        <v>0.15069593345947399</v>
      </c>
      <c r="P80">
        <v>0.107523007641962</v>
      </c>
      <c r="Q80">
        <v>10370.990671465501</v>
      </c>
      <c r="R80">
        <v>122.971575342466</v>
      </c>
      <c r="S80">
        <v>70120.487563948598</v>
      </c>
      <c r="T80">
        <v>17.6803861010312</v>
      </c>
      <c r="U80">
        <v>14.9527492791239</v>
      </c>
      <c r="V80">
        <v>14.9708904109589</v>
      </c>
      <c r="W80">
        <v>122.82256325975</v>
      </c>
      <c r="X80">
        <v>0.104380925870883</v>
      </c>
      <c r="Y80">
        <v>0.19536832689043199</v>
      </c>
      <c r="Z80">
        <v>0.30338991351061001</v>
      </c>
      <c r="AA80">
        <v>191.88976289936301</v>
      </c>
      <c r="AB80">
        <v>8.3491717668698708</v>
      </c>
      <c r="AC80">
        <v>1.39672974352482</v>
      </c>
      <c r="AD80">
        <v>3.6406328347913099</v>
      </c>
      <c r="AE80" t="s">
        <v>943</v>
      </c>
      <c r="AF80">
        <v>69.773972602739704</v>
      </c>
      <c r="AG80">
        <v>1.14374269038607E-2</v>
      </c>
      <c r="AH80">
        <v>13.2397945205479</v>
      </c>
      <c r="AI80">
        <v>3.7030769400109902</v>
      </c>
      <c r="AJ80">
        <v>-206686.701164383</v>
      </c>
      <c r="AK80">
        <v>0.52165678897123302</v>
      </c>
      <c r="AL80">
        <v>25874196.9889041</v>
      </c>
      <c r="AM80">
        <v>1838.76313455479</v>
      </c>
    </row>
    <row r="81" spans="1:39" ht="15" x14ac:dyDescent="0.25">
      <c r="A81" t="s">
        <v>370</v>
      </c>
      <c r="B81">
        <v>-2356917.3684210498</v>
      </c>
      <c r="C81">
        <v>0.43240714660820601</v>
      </c>
      <c r="D81">
        <v>-3055416.4210526301</v>
      </c>
      <c r="E81">
        <v>0</v>
      </c>
      <c r="F81">
        <v>0.82820579657834903</v>
      </c>
      <c r="G81">
        <v>147.342105263158</v>
      </c>
      <c r="H81">
        <v>50.988724105263202</v>
      </c>
      <c r="I81">
        <v>107.091066184211</v>
      </c>
      <c r="J81">
        <v>90.562509552631596</v>
      </c>
      <c r="K81">
        <v>15253.072591656601</v>
      </c>
      <c r="L81">
        <v>1994.26686278947</v>
      </c>
      <c r="M81">
        <v>2468.5988108193801</v>
      </c>
      <c r="N81">
        <v>0.30673174396907799</v>
      </c>
      <c r="O81">
        <v>0.180652884677139</v>
      </c>
      <c r="P81">
        <v>2.0006661982292399E-2</v>
      </c>
      <c r="Q81">
        <v>12322.2522395879</v>
      </c>
      <c r="R81">
        <v>125.507105263158</v>
      </c>
      <c r="S81">
        <v>76506.612923990397</v>
      </c>
      <c r="T81">
        <v>14.8234425813594</v>
      </c>
      <c r="U81">
        <v>15.8896730078188</v>
      </c>
      <c r="V81">
        <v>16.657894736842099</v>
      </c>
      <c r="W81">
        <v>119.71902177883101</v>
      </c>
      <c r="X81">
        <v>0.116177173554045</v>
      </c>
      <c r="Y81">
        <v>0.166145834631475</v>
      </c>
      <c r="Z81">
        <v>0.29290039711961802</v>
      </c>
      <c r="AA81">
        <v>207.45013055773001</v>
      </c>
      <c r="AB81">
        <v>7.7884218690714304</v>
      </c>
      <c r="AC81">
        <v>1.34723657282943</v>
      </c>
      <c r="AD81">
        <v>3.1716380914336701</v>
      </c>
      <c r="AE81" t="s">
        <v>943</v>
      </c>
      <c r="AF81">
        <v>148.5</v>
      </c>
      <c r="AG81">
        <v>2.4684106648862902E-2</v>
      </c>
      <c r="AH81">
        <v>6.18026315789474</v>
      </c>
      <c r="AI81">
        <v>5.0576742876524596</v>
      </c>
      <c r="AJ81">
        <v>2369.9447368421802</v>
      </c>
      <c r="AK81">
        <v>0.44660910992233399</v>
      </c>
      <c r="AL81">
        <v>30418697.225263201</v>
      </c>
      <c r="AM81">
        <v>1994.26686278947</v>
      </c>
    </row>
    <row r="82" spans="1:39" ht="15" x14ac:dyDescent="0.25">
      <c r="A82" t="s">
        <v>310</v>
      </c>
      <c r="B82">
        <v>-5922815.9047619002</v>
      </c>
      <c r="C82">
        <v>0.32767692316136199</v>
      </c>
      <c r="D82">
        <v>-5867620.2380952397</v>
      </c>
      <c r="E82">
        <v>7.7869676558100598E-4</v>
      </c>
      <c r="F82">
        <v>0.73667790692365698</v>
      </c>
      <c r="G82">
        <v>53.202380952380899</v>
      </c>
      <c r="H82">
        <v>16.677602035714301</v>
      </c>
      <c r="I82">
        <v>23.658286571428601</v>
      </c>
      <c r="J82">
        <v>-17.1563135357144</v>
      </c>
      <c r="K82">
        <v>14839.67869608</v>
      </c>
      <c r="L82">
        <v>1263.49277045238</v>
      </c>
      <c r="M82">
        <v>1554.8324707879401</v>
      </c>
      <c r="N82">
        <v>0.43906385040206802</v>
      </c>
      <c r="O82">
        <v>0.17853440700182499</v>
      </c>
      <c r="P82">
        <v>8.6184247631694508E-3</v>
      </c>
      <c r="Q82">
        <v>12059.065591054699</v>
      </c>
      <c r="R82">
        <v>99.278452380952402</v>
      </c>
      <c r="S82">
        <v>62349.576887518102</v>
      </c>
      <c r="T82">
        <v>14.562695832668799</v>
      </c>
      <c r="U82">
        <v>12.726757318940599</v>
      </c>
      <c r="V82">
        <v>10.5595238095238</v>
      </c>
      <c r="W82">
        <v>119.654332263811</v>
      </c>
      <c r="X82">
        <v>0.114795932626107</v>
      </c>
      <c r="Y82">
        <v>0.15262002882987</v>
      </c>
      <c r="Z82">
        <v>0.28295313663319899</v>
      </c>
      <c r="AA82">
        <v>213.97492738539799</v>
      </c>
      <c r="AB82">
        <v>6.4062310905581503</v>
      </c>
      <c r="AC82">
        <v>1.69693137019408</v>
      </c>
      <c r="AD82">
        <v>3.4364630987783502</v>
      </c>
      <c r="AE82" t="s">
        <v>943</v>
      </c>
      <c r="AF82">
        <v>111.821428571429</v>
      </c>
      <c r="AG82">
        <v>1.6488797353803899E-2</v>
      </c>
      <c r="AH82">
        <v>5.96702380952381</v>
      </c>
      <c r="AI82">
        <v>4.5246578051864201</v>
      </c>
      <c r="AJ82">
        <v>-56180.199523809199</v>
      </c>
      <c r="AK82">
        <v>0.54888343450864896</v>
      </c>
      <c r="AL82">
        <v>18749826.748333301</v>
      </c>
      <c r="AM82">
        <v>1263.49277045238</v>
      </c>
    </row>
    <row r="83" spans="1:39" ht="15" x14ac:dyDescent="0.25">
      <c r="A83" t="s">
        <v>754</v>
      </c>
      <c r="B83">
        <v>-10962227</v>
      </c>
      <c r="C83">
        <v>0.58540185899611696</v>
      </c>
      <c r="D83">
        <v>-11262227</v>
      </c>
      <c r="E83">
        <v>0</v>
      </c>
      <c r="F83">
        <v>0.76847013831398103</v>
      </c>
      <c r="G83">
        <v>93</v>
      </c>
      <c r="H83">
        <v>47.403688000000002</v>
      </c>
      <c r="I83">
        <v>16.379525000000001</v>
      </c>
      <c r="J83">
        <v>-98.409266000000002</v>
      </c>
      <c r="K83">
        <v>20158.904721979899</v>
      </c>
      <c r="L83">
        <v>1631.5839880000001</v>
      </c>
      <c r="M83">
        <v>2247.7897951329001</v>
      </c>
      <c r="N83">
        <v>0.99800996821255905</v>
      </c>
      <c r="O83">
        <v>0.19036969735204301</v>
      </c>
      <c r="P83">
        <v>0</v>
      </c>
      <c r="Q83">
        <v>14632.5720631076</v>
      </c>
      <c r="R83">
        <v>131.80000000000001</v>
      </c>
      <c r="S83">
        <v>70889.772382397598</v>
      </c>
      <c r="T83">
        <v>1.7298937784521999</v>
      </c>
      <c r="U83">
        <v>12.3792411836115</v>
      </c>
      <c r="V83">
        <v>17.2</v>
      </c>
      <c r="W83">
        <v>94.859534186046503</v>
      </c>
      <c r="X83">
        <v>0.103078282220834</v>
      </c>
      <c r="Y83">
        <v>0.23747907862706</v>
      </c>
      <c r="Z83">
        <v>0.34237066664796101</v>
      </c>
      <c r="AA83">
        <v>250.33403306480599</v>
      </c>
      <c r="AB83">
        <v>9.0966247756713994</v>
      </c>
      <c r="AC83">
        <v>1.23178853249307</v>
      </c>
      <c r="AD83">
        <v>3.41489896949621</v>
      </c>
      <c r="AE83" t="s">
        <v>943</v>
      </c>
      <c r="AF83">
        <v>416</v>
      </c>
      <c r="AG83">
        <v>3.4843205574912901E-3</v>
      </c>
      <c r="AH83">
        <v>2.0099999999999998</v>
      </c>
      <c r="AI83">
        <v>4.1379936063681004</v>
      </c>
      <c r="AJ83">
        <v>-126081.91</v>
      </c>
      <c r="AK83">
        <v>0.66889327400996501</v>
      </c>
      <c r="AL83">
        <v>32890946.16</v>
      </c>
      <c r="AM83">
        <v>1631.5839880000001</v>
      </c>
    </row>
    <row r="84" spans="1:39" ht="15" x14ac:dyDescent="0.25">
      <c r="A84" t="s">
        <v>182</v>
      </c>
      <c r="B84">
        <v>422452.83687943302</v>
      </c>
      <c r="C84">
        <v>0.26060166600997298</v>
      </c>
      <c r="D84">
        <v>-239130.68794326199</v>
      </c>
      <c r="E84">
        <v>6.4297993816120501E-3</v>
      </c>
      <c r="F84">
        <v>0.77111194875394495</v>
      </c>
      <c r="G84">
        <v>216.49645390070901</v>
      </c>
      <c r="H84">
        <v>96.000627290780201</v>
      </c>
      <c r="I84">
        <v>428.61792235461002</v>
      </c>
      <c r="J84">
        <v>4.6045811914893404</v>
      </c>
      <c r="K84">
        <v>14428.854036774101</v>
      </c>
      <c r="L84">
        <v>4467.9177841702103</v>
      </c>
      <c r="M84">
        <v>5530.8464390073595</v>
      </c>
      <c r="N84">
        <v>0.295627688241479</v>
      </c>
      <c r="O84">
        <v>0.14015674063710001</v>
      </c>
      <c r="P84">
        <v>6.7736270694222597E-2</v>
      </c>
      <c r="Q84">
        <v>11655.8892507725</v>
      </c>
      <c r="R84">
        <v>259.36304964538999</v>
      </c>
      <c r="S84">
        <v>81085.684607599804</v>
      </c>
      <c r="T84">
        <v>17.212352465218299</v>
      </c>
      <c r="U84">
        <v>17.2265008075703</v>
      </c>
      <c r="V84">
        <v>28.933262411347499</v>
      </c>
      <c r="W84">
        <v>154.421500093882</v>
      </c>
      <c r="X84">
        <v>0.113652804047983</v>
      </c>
      <c r="Y84">
        <v>0.166875599998832</v>
      </c>
      <c r="Z84">
        <v>0.28698847036939801</v>
      </c>
      <c r="AA84">
        <v>149.85603725137901</v>
      </c>
      <c r="AB84">
        <v>7.2163210747885698</v>
      </c>
      <c r="AC84">
        <v>1.5145859946820199</v>
      </c>
      <c r="AD84">
        <v>3.19743282868055</v>
      </c>
      <c r="AE84">
        <v>0.95699882997126695</v>
      </c>
      <c r="AF84">
        <v>38.503546099290801</v>
      </c>
      <c r="AG84">
        <v>7.0269288465225802E-2</v>
      </c>
      <c r="AH84">
        <v>98.504255319148896</v>
      </c>
      <c r="AI84">
        <v>4.7119035165634502</v>
      </c>
      <c r="AJ84">
        <v>67540.436099290804</v>
      </c>
      <c r="AK84">
        <v>0.42371094662173903</v>
      </c>
      <c r="AL84">
        <v>64466933.556099303</v>
      </c>
      <c r="AM84">
        <v>4467.9177841702103</v>
      </c>
    </row>
    <row r="85" spans="1:39" ht="15" x14ac:dyDescent="0.25">
      <c r="A85" t="s">
        <v>118</v>
      </c>
      <c r="B85">
        <v>-2330178.58730159</v>
      </c>
      <c r="C85">
        <v>0.48109490256419801</v>
      </c>
      <c r="D85">
        <v>-2243550.3095238102</v>
      </c>
      <c r="E85">
        <v>4.8115025831377398E-4</v>
      </c>
      <c r="F85">
        <v>0.72785958989302302</v>
      </c>
      <c r="G85">
        <v>78.579365079365104</v>
      </c>
      <c r="H85">
        <v>29.311668650793699</v>
      </c>
      <c r="I85">
        <v>34.408343944444397</v>
      </c>
      <c r="J85">
        <v>16.433041468254</v>
      </c>
      <c r="K85">
        <v>15520.4604650154</v>
      </c>
      <c r="L85">
        <v>1255.4258014761899</v>
      </c>
      <c r="M85">
        <v>1600.94197726625</v>
      </c>
      <c r="N85">
        <v>0.70966868895910895</v>
      </c>
      <c r="O85">
        <v>0.16041551415604799</v>
      </c>
      <c r="P85">
        <v>2.6220122965596999E-3</v>
      </c>
      <c r="Q85">
        <v>12170.826173128</v>
      </c>
      <c r="R85">
        <v>85.045396825396793</v>
      </c>
      <c r="S85">
        <v>62687.398994187897</v>
      </c>
      <c r="T85">
        <v>16.0542642024988</v>
      </c>
      <c r="U85">
        <v>14.761831308208899</v>
      </c>
      <c r="V85">
        <v>13.394841269841301</v>
      </c>
      <c r="W85">
        <v>93.724574721374694</v>
      </c>
      <c r="X85">
        <v>0.124719312538323</v>
      </c>
      <c r="Y85">
        <v>0.203439864346001</v>
      </c>
      <c r="Z85">
        <v>0.33170859794253099</v>
      </c>
      <c r="AA85">
        <v>188.088963774349</v>
      </c>
      <c r="AB85">
        <v>9.1677624032105598</v>
      </c>
      <c r="AC85">
        <v>1.5513582268896899</v>
      </c>
      <c r="AD85">
        <v>4.5130472611821304</v>
      </c>
      <c r="AE85">
        <v>0.95024853987787705</v>
      </c>
      <c r="AF85">
        <v>109.142857142857</v>
      </c>
      <c r="AG85">
        <v>1.28953825577467E-2</v>
      </c>
      <c r="AH85">
        <v>8.1903968253968191</v>
      </c>
      <c r="AI85">
        <v>3.7060470960301002</v>
      </c>
      <c r="AJ85">
        <v>-105656.088095238</v>
      </c>
      <c r="AK85">
        <v>0.57068501280754003</v>
      </c>
      <c r="AL85">
        <v>19484786.518571399</v>
      </c>
      <c r="AM85">
        <v>1255.4258014761899</v>
      </c>
    </row>
    <row r="86" spans="1:39" ht="15" x14ac:dyDescent="0.25">
      <c r="A86" t="s">
        <v>266</v>
      </c>
      <c r="B86">
        <v>-5385153.6401869198</v>
      </c>
      <c r="C86">
        <v>0.29237158293962301</v>
      </c>
      <c r="D86">
        <v>-5429105.86448598</v>
      </c>
      <c r="E86">
        <v>1.6488785869697799E-2</v>
      </c>
      <c r="F86">
        <v>0.74525668866341499</v>
      </c>
      <c r="G86">
        <v>118.64953271028</v>
      </c>
      <c r="H86">
        <v>42.543572079439201</v>
      </c>
      <c r="I86">
        <v>84.230064742990606</v>
      </c>
      <c r="J86">
        <v>29.1247926495328</v>
      </c>
      <c r="K86">
        <v>16356.108901629001</v>
      </c>
      <c r="L86">
        <v>1332.7599952850501</v>
      </c>
      <c r="M86">
        <v>1619.9129175723299</v>
      </c>
      <c r="N86">
        <v>0.48908652899656302</v>
      </c>
      <c r="O86">
        <v>0.13936669250355099</v>
      </c>
      <c r="P86">
        <v>1.8052630705555399E-2</v>
      </c>
      <c r="Q86">
        <v>13456.752758836799</v>
      </c>
      <c r="R86">
        <v>96.126028037383193</v>
      </c>
      <c r="S86">
        <v>66995.023158363401</v>
      </c>
      <c r="T86">
        <v>15.648508553558701</v>
      </c>
      <c r="U86">
        <v>13.8647151296706</v>
      </c>
      <c r="V86">
        <v>12.7721962616822</v>
      </c>
      <c r="W86">
        <v>104.348537086253</v>
      </c>
      <c r="X86">
        <v>0.116854670425958</v>
      </c>
      <c r="Y86">
        <v>0.191735290417168</v>
      </c>
      <c r="Z86">
        <v>0.31295693604062402</v>
      </c>
      <c r="AA86">
        <v>194.31543366006301</v>
      </c>
      <c r="AB86">
        <v>8.5129081259322206</v>
      </c>
      <c r="AC86">
        <v>1.6683398539563501</v>
      </c>
      <c r="AD86">
        <v>3.5855114879281098</v>
      </c>
      <c r="AE86" t="s">
        <v>943</v>
      </c>
      <c r="AF86">
        <v>55.719626168224302</v>
      </c>
      <c r="AG86">
        <v>9.0056393035847296E-2</v>
      </c>
      <c r="AH86">
        <v>14.1021495327103</v>
      </c>
      <c r="AI86">
        <v>4.4630762412308904</v>
      </c>
      <c r="AJ86">
        <v>-70362.287943925505</v>
      </c>
      <c r="AK86">
        <v>0.51769383292026505</v>
      </c>
      <c r="AL86">
        <v>21798767.622616801</v>
      </c>
      <c r="AM86">
        <v>1332.7599952850501</v>
      </c>
    </row>
    <row r="87" spans="1:39" ht="15" x14ac:dyDescent="0.25">
      <c r="A87" t="s">
        <v>129</v>
      </c>
      <c r="B87">
        <v>209435.63779527601</v>
      </c>
      <c r="C87">
        <v>0.61213491700354095</v>
      </c>
      <c r="D87">
        <v>182602.83464566901</v>
      </c>
      <c r="E87">
        <v>3.4778367275833501E-3</v>
      </c>
      <c r="F87">
        <v>0.74719635727373901</v>
      </c>
      <c r="G87">
        <v>49.803149606299201</v>
      </c>
      <c r="H87">
        <v>12.028474362204699</v>
      </c>
      <c r="I87">
        <v>21.843370677165399</v>
      </c>
      <c r="J87">
        <v>-5.2245856535433104</v>
      </c>
      <c r="K87">
        <v>16853.3589718572</v>
      </c>
      <c r="L87">
        <v>682.772406771654</v>
      </c>
      <c r="M87">
        <v>893.753151229325</v>
      </c>
      <c r="N87">
        <v>0.71114892748977698</v>
      </c>
      <c r="O87">
        <v>0.18747077488174299</v>
      </c>
      <c r="P87">
        <v>7.4705995521086701E-3</v>
      </c>
      <c r="Q87">
        <v>12874.929113899199</v>
      </c>
      <c r="R87">
        <v>54.365196850393701</v>
      </c>
      <c r="S87">
        <v>66602.369852180796</v>
      </c>
      <c r="T87">
        <v>15.298984123121899</v>
      </c>
      <c r="U87">
        <v>12.5589981518978</v>
      </c>
      <c r="V87">
        <v>8.3343307086614207</v>
      </c>
      <c r="W87">
        <v>81.922883869017298</v>
      </c>
      <c r="X87">
        <v>0.11352090136474099</v>
      </c>
      <c r="Y87">
        <v>0.18141580585782599</v>
      </c>
      <c r="Z87">
        <v>0.30080485985202199</v>
      </c>
      <c r="AA87">
        <v>221.536866959398</v>
      </c>
      <c r="AB87">
        <v>7.4219373583219399</v>
      </c>
      <c r="AC87">
        <v>1.65296833626532</v>
      </c>
      <c r="AD87">
        <v>3.391151333951</v>
      </c>
      <c r="AE87">
        <v>0.666929908452086</v>
      </c>
      <c r="AF87">
        <v>60.905511811023601</v>
      </c>
      <c r="AG87">
        <v>6.6273597711496199E-2</v>
      </c>
      <c r="AH87">
        <v>5.1937795275590597</v>
      </c>
      <c r="AI87">
        <v>4.4687702827105502</v>
      </c>
      <c r="AJ87">
        <v>-71931.757795275698</v>
      </c>
      <c r="AK87">
        <v>0.63521856915219399</v>
      </c>
      <c r="AL87">
        <v>11507008.4674016</v>
      </c>
      <c r="AM87">
        <v>682.772406771654</v>
      </c>
    </row>
    <row r="88" spans="1:39" ht="15" x14ac:dyDescent="0.25">
      <c r="A88" t="s">
        <v>123</v>
      </c>
      <c r="B88">
        <v>-4119196.7121212101</v>
      </c>
      <c r="C88">
        <v>0.31258054296923399</v>
      </c>
      <c r="D88">
        <v>-4245881.3939393898</v>
      </c>
      <c r="E88">
        <v>6.2396734782691398E-3</v>
      </c>
      <c r="F88">
        <v>0.796425777670004</v>
      </c>
      <c r="G88">
        <v>63.616161616161598</v>
      </c>
      <c r="H88">
        <v>47.041009368686801</v>
      </c>
      <c r="I88">
        <v>133.34635793939401</v>
      </c>
      <c r="J88">
        <v>44.860954484848399</v>
      </c>
      <c r="K88">
        <v>15749.31940826</v>
      </c>
      <c r="L88">
        <v>1951.5990482424199</v>
      </c>
      <c r="M88">
        <v>2367.7041499102702</v>
      </c>
      <c r="N88">
        <v>0.305076341789556</v>
      </c>
      <c r="O88">
        <v>0.13758145035088901</v>
      </c>
      <c r="P88">
        <v>1.34905297240269E-2</v>
      </c>
      <c r="Q88">
        <v>12981.5022577002</v>
      </c>
      <c r="R88">
        <v>133.03434343434299</v>
      </c>
      <c r="S88">
        <v>75549.558787888003</v>
      </c>
      <c r="T88">
        <v>15.1004525299156</v>
      </c>
      <c r="U88">
        <v>14.6698889764927</v>
      </c>
      <c r="V88">
        <v>15.158434343434299</v>
      </c>
      <c r="W88">
        <v>128.74674283810401</v>
      </c>
      <c r="X88">
        <v>0.110676364541135</v>
      </c>
      <c r="Y88">
        <v>0.169679613932392</v>
      </c>
      <c r="Z88">
        <v>0.283788384764465</v>
      </c>
      <c r="AA88">
        <v>172.78306885369301</v>
      </c>
      <c r="AB88">
        <v>8.0845219902127994</v>
      </c>
      <c r="AC88">
        <v>1.7017408935425</v>
      </c>
      <c r="AD88">
        <v>3.9331177709731402</v>
      </c>
      <c r="AE88">
        <v>1.2882369758386101</v>
      </c>
      <c r="AF88">
        <v>60.979797979798001</v>
      </c>
      <c r="AG88">
        <v>4.4694186813194099E-2</v>
      </c>
      <c r="AH88">
        <v>29.641414141414099</v>
      </c>
      <c r="AI88">
        <v>4.7638377215977004</v>
      </c>
      <c r="AJ88">
        <v>-57831.247575756897</v>
      </c>
      <c r="AK88">
        <v>0.452416353795698</v>
      </c>
      <c r="AL88">
        <v>30736356.7676263</v>
      </c>
      <c r="AM88">
        <v>1951.5990482424199</v>
      </c>
    </row>
    <row r="89" spans="1:39" ht="15" x14ac:dyDescent="0.25">
      <c r="A89" t="s">
        <v>346</v>
      </c>
      <c r="B89">
        <v>-1289017.8961038999</v>
      </c>
      <c r="C89">
        <v>0.29058358759619002</v>
      </c>
      <c r="D89">
        <v>-1272292.63636364</v>
      </c>
      <c r="E89">
        <v>3.3303896766375099E-3</v>
      </c>
      <c r="F89">
        <v>0.724644346262171</v>
      </c>
      <c r="G89">
        <v>34.064935064935099</v>
      </c>
      <c r="H89">
        <v>22.723722623376599</v>
      </c>
      <c r="I89">
        <v>62.961572376623401</v>
      </c>
      <c r="J89">
        <v>57.682658337662303</v>
      </c>
      <c r="K89">
        <v>15768.867160879099</v>
      </c>
      <c r="L89">
        <v>888.33312862337698</v>
      </c>
      <c r="M89">
        <v>1128.35814818783</v>
      </c>
      <c r="N89">
        <v>0.61763616599390403</v>
      </c>
      <c r="O89">
        <v>0.155170792337986</v>
      </c>
      <c r="P89">
        <v>6.8521927439706099E-3</v>
      </c>
      <c r="Q89">
        <v>12414.5043152897</v>
      </c>
      <c r="R89">
        <v>66.186753246753199</v>
      </c>
      <c r="S89">
        <v>65879.1365989193</v>
      </c>
      <c r="T89">
        <v>16.393400806062299</v>
      </c>
      <c r="U89">
        <v>13.421615127600401</v>
      </c>
      <c r="V89">
        <v>8.1305194805194798</v>
      </c>
      <c r="W89">
        <v>109.259086181615</v>
      </c>
      <c r="X89">
        <v>0.112046969433638</v>
      </c>
      <c r="Y89">
        <v>0.20955875456395301</v>
      </c>
      <c r="Z89">
        <v>0.32394832426560199</v>
      </c>
      <c r="AA89">
        <v>186.98988739249901</v>
      </c>
      <c r="AB89">
        <v>8.7197967110845607</v>
      </c>
      <c r="AC89">
        <v>1.5862662913961301</v>
      </c>
      <c r="AD89">
        <v>3.5495700593655402</v>
      </c>
      <c r="AE89">
        <v>1.03160904421813</v>
      </c>
      <c r="AF89">
        <v>101.90909090909101</v>
      </c>
      <c r="AG89">
        <v>7.3807897337309095E-2</v>
      </c>
      <c r="AH89">
        <v>3.8940259740259702</v>
      </c>
      <c r="AI89">
        <v>4.40148447000219</v>
      </c>
      <c r="AJ89">
        <v>-47389.6896103896</v>
      </c>
      <c r="AK89">
        <v>0.52981859630156103</v>
      </c>
      <c r="AL89">
        <v>14008007.099870101</v>
      </c>
      <c r="AM89">
        <v>888.33312862337698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9.140625" style="34"/>
    <col min="2" max="12" width="9.42578125" style="34" bestFit="1" customWidth="1"/>
    <col min="13" max="13" width="9.42578125" style="34" customWidth="1"/>
    <col min="14" max="37" width="9.42578125" style="34" bestFit="1" customWidth="1"/>
    <col min="38" max="38" width="10" style="34" bestFit="1" customWidth="1"/>
    <col min="39" max="39" width="9.42578125" style="34" bestFit="1" customWidth="1"/>
    <col min="40" max="16384" width="9.140625" style="34"/>
  </cols>
  <sheetData>
    <row r="1" spans="1:39" x14ac:dyDescent="0.2">
      <c r="A1" s="33" t="s">
        <v>870</v>
      </c>
      <c r="B1" s="33" t="s">
        <v>849</v>
      </c>
      <c r="C1" s="33" t="s">
        <v>66</v>
      </c>
      <c r="D1" s="33" t="s">
        <v>850</v>
      </c>
      <c r="E1" s="33" t="s">
        <v>68</v>
      </c>
      <c r="F1" s="33" t="s">
        <v>69</v>
      </c>
      <c r="G1" s="33" t="s">
        <v>851</v>
      </c>
      <c r="H1" s="33" t="s">
        <v>868</v>
      </c>
      <c r="I1" s="33" t="s">
        <v>869</v>
      </c>
      <c r="J1" s="33" t="s">
        <v>64</v>
      </c>
      <c r="K1" s="33" t="s">
        <v>852</v>
      </c>
      <c r="L1" s="33" t="s">
        <v>853</v>
      </c>
      <c r="M1" s="33" t="s">
        <v>909</v>
      </c>
      <c r="N1" s="33" t="s">
        <v>854</v>
      </c>
      <c r="O1" s="33" t="s">
        <v>855</v>
      </c>
      <c r="P1" s="33" t="s">
        <v>856</v>
      </c>
      <c r="Q1" s="33" t="s">
        <v>857</v>
      </c>
      <c r="R1" s="33" t="s">
        <v>858</v>
      </c>
      <c r="S1" s="33" t="s">
        <v>859</v>
      </c>
      <c r="T1" s="33" t="s">
        <v>860</v>
      </c>
      <c r="U1" s="33" t="s">
        <v>78</v>
      </c>
      <c r="V1" s="33" t="s">
        <v>861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862</v>
      </c>
      <c r="AF1" s="33" t="s">
        <v>863</v>
      </c>
      <c r="AG1" s="33" t="s">
        <v>864</v>
      </c>
      <c r="AH1" s="33" t="s">
        <v>865</v>
      </c>
      <c r="AI1" s="33" t="s">
        <v>90</v>
      </c>
      <c r="AJ1" s="33" t="s">
        <v>91</v>
      </c>
      <c r="AK1" s="33" t="s">
        <v>92</v>
      </c>
      <c r="AL1" s="33" t="s">
        <v>866</v>
      </c>
      <c r="AM1" s="33" t="s">
        <v>867</v>
      </c>
    </row>
    <row r="2" spans="1:39" ht="15" x14ac:dyDescent="0.25">
      <c r="A2" t="s">
        <v>94</v>
      </c>
      <c r="B2">
        <v>-2239793.5499999998</v>
      </c>
      <c r="C2">
        <v>0.33701990482740801</v>
      </c>
      <c r="D2">
        <v>-2367287.0499999998</v>
      </c>
      <c r="E2">
        <v>1.34017364997547E-2</v>
      </c>
      <c r="F2">
        <v>0.763221490840581</v>
      </c>
      <c r="G2">
        <v>54.6666666666667</v>
      </c>
      <c r="H2">
        <v>31.809315000000002</v>
      </c>
      <c r="I2">
        <v>20.809609600000002</v>
      </c>
      <c r="J2">
        <v>-4.5746384999999901</v>
      </c>
      <c r="K2">
        <v>19300.083821621902</v>
      </c>
      <c r="L2">
        <v>1041.79510065</v>
      </c>
      <c r="M2">
        <v>1464.35436013289</v>
      </c>
      <c r="N2">
        <v>0.99860266846226098</v>
      </c>
      <c r="O2">
        <v>0.188283656140843</v>
      </c>
      <c r="P2">
        <v>7.9194622770373496E-4</v>
      </c>
      <c r="Q2">
        <v>13730.7835554744</v>
      </c>
      <c r="R2">
        <v>84.116500000000002</v>
      </c>
      <c r="S2">
        <v>65914.039992153703</v>
      </c>
      <c r="T2">
        <v>14.2986215546296</v>
      </c>
      <c r="U2">
        <v>12.3851456093632</v>
      </c>
      <c r="V2">
        <v>17.967500000000001</v>
      </c>
      <c r="W2">
        <v>57.982195667176903</v>
      </c>
      <c r="X2">
        <v>0.106590371764229</v>
      </c>
      <c r="Y2">
        <v>0.19663413271022501</v>
      </c>
      <c r="Z2">
        <v>0.30685735531289199</v>
      </c>
      <c r="AA2">
        <v>219.806274628404</v>
      </c>
      <c r="AB2">
        <v>12.983211688474499</v>
      </c>
      <c r="AC2">
        <v>1.596717012434</v>
      </c>
      <c r="AD2">
        <v>4.5468230614808904</v>
      </c>
      <c r="AE2" t="s">
        <v>943</v>
      </c>
      <c r="AF2">
        <v>135.1</v>
      </c>
      <c r="AG2">
        <v>1.6865734925882E-2</v>
      </c>
      <c r="AH2">
        <v>6.0975000000000001</v>
      </c>
      <c r="AI2">
        <v>4.3124448727632103</v>
      </c>
      <c r="AJ2">
        <v>-114951.42049999999</v>
      </c>
      <c r="AK2">
        <v>0.66525077682510403</v>
      </c>
      <c r="AL2">
        <v>20106732.767499998</v>
      </c>
      <c r="AM2">
        <v>1041.79510065</v>
      </c>
    </row>
    <row r="3" spans="1:39" ht="15" x14ac:dyDescent="0.25">
      <c r="A3" t="s">
        <v>96</v>
      </c>
      <c r="B3">
        <v>-17151511.600000001</v>
      </c>
      <c r="C3">
        <v>0.26307545032685298</v>
      </c>
      <c r="D3">
        <v>-14887272.25</v>
      </c>
      <c r="E3">
        <v>1.01980147934389E-3</v>
      </c>
      <c r="F3">
        <v>0.80858825925331301</v>
      </c>
      <c r="G3">
        <v>325.85000000000002</v>
      </c>
      <c r="H3">
        <v>3674.7393362500002</v>
      </c>
      <c r="I3">
        <v>1989.8262215499999</v>
      </c>
      <c r="J3">
        <v>-170.75061414999999</v>
      </c>
      <c r="K3">
        <v>20436.389720510899</v>
      </c>
      <c r="L3">
        <v>12764.790350650001</v>
      </c>
      <c r="M3">
        <v>18839.561000207901</v>
      </c>
      <c r="N3">
        <v>0.91209122519251895</v>
      </c>
      <c r="O3">
        <v>0.20353944150893899</v>
      </c>
      <c r="P3">
        <v>0.128235456594604</v>
      </c>
      <c r="Q3">
        <v>13846.725531641699</v>
      </c>
      <c r="R3">
        <v>857.68349999999998</v>
      </c>
      <c r="S3">
        <v>80581.895315696296</v>
      </c>
      <c r="T3">
        <v>13.3211143737754</v>
      </c>
      <c r="U3">
        <v>14.882868040075399</v>
      </c>
      <c r="V3">
        <v>135.3665</v>
      </c>
      <c r="W3">
        <v>94.298000987319597</v>
      </c>
      <c r="X3">
        <v>0.11532722620622</v>
      </c>
      <c r="Y3">
        <v>0.15861052319499699</v>
      </c>
      <c r="Z3">
        <v>0.28108404396264203</v>
      </c>
      <c r="AA3">
        <v>197.72831599004499</v>
      </c>
      <c r="AB3">
        <v>10.6890066195568</v>
      </c>
      <c r="AC3">
        <v>1.68065014864535</v>
      </c>
      <c r="AD3">
        <v>4.37440517829023</v>
      </c>
      <c r="AE3">
        <v>0.94506137618389596</v>
      </c>
      <c r="AF3">
        <v>43.85</v>
      </c>
      <c r="AG3">
        <v>0.183286533766574</v>
      </c>
      <c r="AH3">
        <v>129.53200000000001</v>
      </c>
      <c r="AI3">
        <v>4.1268145720916198</v>
      </c>
      <c r="AJ3">
        <v>-54309.775499995798</v>
      </c>
      <c r="AK3">
        <v>0.61220535871610504</v>
      </c>
      <c r="AL3">
        <v>260866230.30649999</v>
      </c>
      <c r="AM3">
        <v>12764.790350650001</v>
      </c>
    </row>
    <row r="4" spans="1:39" ht="15" x14ac:dyDescent="0.25">
      <c r="A4" t="s">
        <v>98</v>
      </c>
      <c r="B4">
        <v>-3611791.5</v>
      </c>
      <c r="C4">
        <v>0.28606769094214801</v>
      </c>
      <c r="D4">
        <v>-3382686.2</v>
      </c>
      <c r="E4">
        <v>2.4685752963744599E-3</v>
      </c>
      <c r="F4">
        <v>0.75781679033989202</v>
      </c>
      <c r="G4">
        <v>95.8</v>
      </c>
      <c r="H4">
        <v>375.96098925000001</v>
      </c>
      <c r="I4">
        <v>247.52533879999999</v>
      </c>
      <c r="J4">
        <v>-206.36758025</v>
      </c>
      <c r="K4">
        <v>17440.314017708799</v>
      </c>
      <c r="L4">
        <v>2919.0551941499998</v>
      </c>
      <c r="M4">
        <v>4236.4116541867697</v>
      </c>
      <c r="N4">
        <v>0.98446268460737096</v>
      </c>
      <c r="O4">
        <v>0.209406988184064</v>
      </c>
      <c r="P4">
        <v>5.9442636335804599E-2</v>
      </c>
      <c r="Q4">
        <v>12017.066181632101</v>
      </c>
      <c r="R4">
        <v>211.00149999999999</v>
      </c>
      <c r="S4">
        <v>69538.447155588903</v>
      </c>
      <c r="T4">
        <v>13.989710973618701</v>
      </c>
      <c r="U4">
        <v>13.8342864583901</v>
      </c>
      <c r="V4">
        <v>28.492999999999999</v>
      </c>
      <c r="W4">
        <v>102.448151972414</v>
      </c>
      <c r="X4">
        <v>0.10879382611546599</v>
      </c>
      <c r="Y4">
        <v>0.182994488034015</v>
      </c>
      <c r="Z4">
        <v>0.295587945702938</v>
      </c>
      <c r="AA4">
        <v>201.02357131718099</v>
      </c>
      <c r="AB4">
        <v>10.0728541029985</v>
      </c>
      <c r="AC4">
        <v>1.6427608453253699</v>
      </c>
      <c r="AD4">
        <v>3.9179509249250501</v>
      </c>
      <c r="AE4">
        <v>1.0094759934803199</v>
      </c>
      <c r="AF4">
        <v>15.5</v>
      </c>
      <c r="AG4">
        <v>7.4583593071916393E-2</v>
      </c>
      <c r="AH4">
        <v>109.21899999999999</v>
      </c>
      <c r="AI4">
        <v>3.9919647720284601</v>
      </c>
      <c r="AJ4">
        <v>-37418.730000000403</v>
      </c>
      <c r="AK4">
        <v>0.69109338057914005</v>
      </c>
      <c r="AL4">
        <v>50909239.221000001</v>
      </c>
      <c r="AM4">
        <v>2919.0551941499998</v>
      </c>
    </row>
    <row r="5" spans="1:39" ht="15" x14ac:dyDescent="0.25">
      <c r="A5" t="s">
        <v>100</v>
      </c>
      <c r="B5">
        <v>-1599775.9</v>
      </c>
      <c r="C5">
        <v>0.33117254522488598</v>
      </c>
      <c r="D5">
        <v>-1597349.5</v>
      </c>
      <c r="E5">
        <v>3.2938072786463202E-3</v>
      </c>
      <c r="F5">
        <v>0.75921816641459305</v>
      </c>
      <c r="G5">
        <v>117.1</v>
      </c>
      <c r="H5">
        <v>74.595411299999995</v>
      </c>
      <c r="I5">
        <v>86.1275871</v>
      </c>
      <c r="J5">
        <v>-2.6627413500000001</v>
      </c>
      <c r="K5">
        <v>14405.7047302418</v>
      </c>
      <c r="L5">
        <v>2226.01114895</v>
      </c>
      <c r="M5">
        <v>2885.1135353393202</v>
      </c>
      <c r="N5">
        <v>0.63358516066519399</v>
      </c>
      <c r="O5">
        <v>0.17362786187405599</v>
      </c>
      <c r="P5">
        <v>1.15269900656622E-2</v>
      </c>
      <c r="Q5">
        <v>11114.7304760152</v>
      </c>
      <c r="R5">
        <v>147.34100000000001</v>
      </c>
      <c r="S5">
        <v>69504.522892473906</v>
      </c>
      <c r="T5">
        <v>16.0471287693174</v>
      </c>
      <c r="U5">
        <v>15.107886799668799</v>
      </c>
      <c r="V5">
        <v>18.243500000000001</v>
      </c>
      <c r="W5">
        <v>122.016671633733</v>
      </c>
      <c r="X5">
        <v>0.11115055330074999</v>
      </c>
      <c r="Y5">
        <v>0.17522418065442899</v>
      </c>
      <c r="Z5">
        <v>0.29154314836324802</v>
      </c>
      <c r="AA5">
        <v>183.00274470420001</v>
      </c>
      <c r="AB5">
        <v>7.1680826241944704</v>
      </c>
      <c r="AC5">
        <v>1.4582202006720499</v>
      </c>
      <c r="AD5">
        <v>3.69947130118691</v>
      </c>
      <c r="AE5">
        <v>0.666929908452086</v>
      </c>
      <c r="AF5">
        <v>71.650000000000006</v>
      </c>
      <c r="AG5">
        <v>3.1566451615841699E-2</v>
      </c>
      <c r="AH5">
        <v>22.121578947368398</v>
      </c>
      <c r="AI5">
        <v>4.1460335786555902</v>
      </c>
      <c r="AJ5">
        <v>-125538.55250000001</v>
      </c>
      <c r="AK5">
        <v>0.51248408091571596</v>
      </c>
      <c r="AL5">
        <v>32067259.338</v>
      </c>
      <c r="AM5">
        <v>2226.01114895</v>
      </c>
    </row>
    <row r="6" spans="1:39" ht="15" x14ac:dyDescent="0.25">
      <c r="A6" t="s">
        <v>102</v>
      </c>
      <c r="B6">
        <v>-3408742.1</v>
      </c>
      <c r="C6">
        <v>0.28465198709885098</v>
      </c>
      <c r="D6">
        <v>-3273169.6</v>
      </c>
      <c r="E6">
        <v>2.3528309931244401E-3</v>
      </c>
      <c r="F6">
        <v>0.74983344312136202</v>
      </c>
      <c r="G6">
        <v>115.95</v>
      </c>
      <c r="H6">
        <v>469.19828660000002</v>
      </c>
      <c r="I6">
        <v>295.30082535000003</v>
      </c>
      <c r="J6">
        <v>-196.33447045</v>
      </c>
      <c r="K6">
        <v>17955.722175450101</v>
      </c>
      <c r="L6">
        <v>2837.1507448000002</v>
      </c>
      <c r="M6">
        <v>4075.4404996723401</v>
      </c>
      <c r="N6">
        <v>0.992569750906385</v>
      </c>
      <c r="O6">
        <v>0.201353608068601</v>
      </c>
      <c r="P6">
        <v>3.3349334882334498E-2</v>
      </c>
      <c r="Q6">
        <v>12500.020684290599</v>
      </c>
      <c r="R6">
        <v>204.29</v>
      </c>
      <c r="S6">
        <v>68809.540743550795</v>
      </c>
      <c r="T6">
        <v>14.1732341279554</v>
      </c>
      <c r="U6">
        <v>13.8878591453326</v>
      </c>
      <c r="V6">
        <v>28.827000000000002</v>
      </c>
      <c r="W6">
        <v>98.419909973288895</v>
      </c>
      <c r="X6">
        <v>0.111484437478092</v>
      </c>
      <c r="Y6">
        <v>0.18100234868609699</v>
      </c>
      <c r="Z6">
        <v>0.297727476026246</v>
      </c>
      <c r="AA6">
        <v>204.791832462522</v>
      </c>
      <c r="AB6">
        <v>9.9212302639833396</v>
      </c>
      <c r="AC6">
        <v>1.72295788324536</v>
      </c>
      <c r="AD6">
        <v>4.1976643194366901</v>
      </c>
      <c r="AE6">
        <v>1.00658869576454</v>
      </c>
      <c r="AF6">
        <v>30.8</v>
      </c>
      <c r="AG6">
        <v>8.3217606595652596E-2</v>
      </c>
      <c r="AH6">
        <v>78.691500000000005</v>
      </c>
      <c r="AI6">
        <v>3.9849123237706898</v>
      </c>
      <c r="AJ6">
        <v>-123115.9335</v>
      </c>
      <c r="AK6">
        <v>0.68616600385332105</v>
      </c>
      <c r="AL6">
        <v>50943090.543499999</v>
      </c>
      <c r="AM6">
        <v>2837.1507448000002</v>
      </c>
    </row>
    <row r="7" spans="1:39" ht="15" x14ac:dyDescent="0.25">
      <c r="A7" t="s">
        <v>104</v>
      </c>
      <c r="B7">
        <v>-3324092.7</v>
      </c>
      <c r="C7">
        <v>0.34904482268682702</v>
      </c>
      <c r="D7">
        <v>-3171736.4</v>
      </c>
      <c r="E7">
        <v>2.11562658054117E-3</v>
      </c>
      <c r="F7">
        <v>0.75401266782665</v>
      </c>
      <c r="G7">
        <v>92.3</v>
      </c>
      <c r="H7">
        <v>70.377832400000003</v>
      </c>
      <c r="I7">
        <v>171.41191115000001</v>
      </c>
      <c r="J7">
        <v>28.403769699999899</v>
      </c>
      <c r="K7">
        <v>15423.8797440409</v>
      </c>
      <c r="L7">
        <v>1999.7474612000001</v>
      </c>
      <c r="M7">
        <v>2513.1168261978</v>
      </c>
      <c r="N7">
        <v>0.508042040238596</v>
      </c>
      <c r="O7">
        <v>0.15094448479452799</v>
      </c>
      <c r="P7">
        <v>2.7216895511066E-2</v>
      </c>
      <c r="Q7">
        <v>12273.1518242489</v>
      </c>
      <c r="R7">
        <v>136.51949999999999</v>
      </c>
      <c r="S7">
        <v>72394.025695962802</v>
      </c>
      <c r="T7">
        <v>16.235409593501299</v>
      </c>
      <c r="U7">
        <v>14.648071969205899</v>
      </c>
      <c r="V7">
        <v>15.3505</v>
      </c>
      <c r="W7">
        <v>130.27246416729099</v>
      </c>
      <c r="X7">
        <v>0.110092315841928</v>
      </c>
      <c r="Y7">
        <v>0.183287996505097</v>
      </c>
      <c r="Z7">
        <v>0.29786363652835002</v>
      </c>
      <c r="AA7">
        <v>195.823976576028</v>
      </c>
      <c r="AB7">
        <v>7.88707822425265</v>
      </c>
      <c r="AC7">
        <v>1.43028309863291</v>
      </c>
      <c r="AD7">
        <v>3.6138550913754801</v>
      </c>
      <c r="AE7">
        <v>1.13224041593208</v>
      </c>
      <c r="AF7">
        <v>45.35</v>
      </c>
      <c r="AG7">
        <v>4.4755528931804997E-2</v>
      </c>
      <c r="AH7">
        <v>31.142499999999998</v>
      </c>
      <c r="AI7">
        <v>4.3771207619044299</v>
      </c>
      <c r="AJ7">
        <v>-49153.2510000002</v>
      </c>
      <c r="AK7">
        <v>0.45660057134685</v>
      </c>
      <c r="AL7">
        <v>30843864.359999999</v>
      </c>
      <c r="AM7">
        <v>1999.7474612000001</v>
      </c>
    </row>
    <row r="8" spans="1:39" ht="15" x14ac:dyDescent="0.25">
      <c r="A8" t="s">
        <v>106</v>
      </c>
      <c r="B8">
        <v>-4473891</v>
      </c>
      <c r="C8">
        <v>0.32041226625880198</v>
      </c>
      <c r="D8">
        <v>-4492077.6500000004</v>
      </c>
      <c r="E8">
        <v>1.42811767707861E-3</v>
      </c>
      <c r="F8">
        <v>0.77066217979625995</v>
      </c>
      <c r="G8">
        <v>124.45</v>
      </c>
      <c r="H8">
        <v>325.74650954999998</v>
      </c>
      <c r="I8">
        <v>243.97756165000001</v>
      </c>
      <c r="J8">
        <v>-66.120600899999999</v>
      </c>
      <c r="K8">
        <v>16222.416830800201</v>
      </c>
      <c r="L8">
        <v>3405.6236615500002</v>
      </c>
      <c r="M8">
        <v>4818.3028847427804</v>
      </c>
      <c r="N8">
        <v>0.95376383675983301</v>
      </c>
      <c r="O8">
        <v>0.20077428911766501</v>
      </c>
      <c r="P8">
        <v>2.4695753937685999E-2</v>
      </c>
      <c r="Q8">
        <v>11466.1630719484</v>
      </c>
      <c r="R8">
        <v>239.79650000000001</v>
      </c>
      <c r="S8">
        <v>70916.296578557201</v>
      </c>
      <c r="T8">
        <v>14.3231865352497</v>
      </c>
      <c r="U8">
        <v>14.2021408216967</v>
      </c>
      <c r="V8">
        <v>29.172000000000001</v>
      </c>
      <c r="W8">
        <v>116.74289255279</v>
      </c>
      <c r="X8">
        <v>0.110720202159314</v>
      </c>
      <c r="Y8">
        <v>0.17591420716932901</v>
      </c>
      <c r="Z8">
        <v>0.28999878915823302</v>
      </c>
      <c r="AA8">
        <v>184.05299947755199</v>
      </c>
      <c r="AB8">
        <v>9.1612286435277408</v>
      </c>
      <c r="AC8">
        <v>1.5139799837352399</v>
      </c>
      <c r="AD8">
        <v>4.0485942707998896</v>
      </c>
      <c r="AE8">
        <v>1.0929678106679599</v>
      </c>
      <c r="AF8">
        <v>15.7</v>
      </c>
      <c r="AG8">
        <v>6.21972076000279E-2</v>
      </c>
      <c r="AH8">
        <v>108.798</v>
      </c>
      <c r="AI8">
        <v>3.8732558374370698</v>
      </c>
      <c r="AJ8">
        <v>-118047.6295</v>
      </c>
      <c r="AK8">
        <v>0.60986480198892801</v>
      </c>
      <c r="AL8">
        <v>55247446.6065</v>
      </c>
      <c r="AM8">
        <v>3405.6236615500002</v>
      </c>
    </row>
    <row r="9" spans="1:39" ht="15" x14ac:dyDescent="0.25">
      <c r="A9" t="s">
        <v>107</v>
      </c>
      <c r="B9">
        <v>-2002851.2</v>
      </c>
      <c r="C9">
        <v>0.33441263092326801</v>
      </c>
      <c r="D9">
        <v>-1927079.75</v>
      </c>
      <c r="E9">
        <v>2.3201820186053899E-3</v>
      </c>
      <c r="F9">
        <v>0.78071112297873801</v>
      </c>
      <c r="G9">
        <v>71.650000000000006</v>
      </c>
      <c r="H9">
        <v>36.04312745</v>
      </c>
      <c r="I9">
        <v>346.5733358</v>
      </c>
      <c r="J9">
        <v>-12.376679149999999</v>
      </c>
      <c r="K9">
        <v>16636.3822523575</v>
      </c>
      <c r="L9">
        <v>3042.3638836999999</v>
      </c>
      <c r="M9">
        <v>3605.52492338401</v>
      </c>
      <c r="N9">
        <v>0.134614436900272</v>
      </c>
      <c r="O9">
        <v>0.122592718362278</v>
      </c>
      <c r="P9">
        <v>2.1909393254082199E-2</v>
      </c>
      <c r="Q9">
        <v>14037.8806402746</v>
      </c>
      <c r="R9">
        <v>197.821</v>
      </c>
      <c r="S9">
        <v>87148.3051976282</v>
      </c>
      <c r="T9">
        <v>17.465031518392902</v>
      </c>
      <c r="U9">
        <v>15.379377738965999</v>
      </c>
      <c r="V9">
        <v>22.747499999999999</v>
      </c>
      <c r="W9">
        <v>133.744977852511</v>
      </c>
      <c r="X9">
        <v>0.11508553259177499</v>
      </c>
      <c r="Y9">
        <v>0.15094256834508701</v>
      </c>
      <c r="Z9">
        <v>0.27273260177955</v>
      </c>
      <c r="AA9">
        <v>177.52253531986</v>
      </c>
      <c r="AB9">
        <v>8.4606657802064404</v>
      </c>
      <c r="AC9">
        <v>1.5859978468329701</v>
      </c>
      <c r="AD9">
        <v>3.4738019765847499</v>
      </c>
      <c r="AE9">
        <v>0.79826402772102401</v>
      </c>
      <c r="AF9">
        <v>16.3</v>
      </c>
      <c r="AG9">
        <v>0.13675659178521599</v>
      </c>
      <c r="AH9">
        <v>106.288235294118</v>
      </c>
      <c r="AI9">
        <v>5.9737274014046298</v>
      </c>
      <c r="AJ9">
        <v>7314.8727777779604</v>
      </c>
      <c r="AK9">
        <v>0.311512521405509</v>
      </c>
      <c r="AL9">
        <v>50613928.520000003</v>
      </c>
      <c r="AM9">
        <v>3042.3638836999999</v>
      </c>
    </row>
    <row r="10" spans="1:39" ht="15" x14ac:dyDescent="0.25">
      <c r="A10" t="s">
        <v>109</v>
      </c>
      <c r="B10">
        <v>-4221880.8499999996</v>
      </c>
      <c r="C10">
        <v>0.34048516193065198</v>
      </c>
      <c r="D10">
        <v>-4720020.8</v>
      </c>
      <c r="E10">
        <v>2.8841868274866399E-3</v>
      </c>
      <c r="F10">
        <v>0.80589612054878101</v>
      </c>
      <c r="G10">
        <v>66.650000000000006</v>
      </c>
      <c r="H10">
        <v>49.273082049999999</v>
      </c>
      <c r="I10">
        <v>327.21364075000002</v>
      </c>
      <c r="J10">
        <v>-14.205778499999999</v>
      </c>
      <c r="K10">
        <v>17531.188550435301</v>
      </c>
      <c r="L10">
        <v>3418.1936083000001</v>
      </c>
      <c r="M10">
        <v>4115.0930399074496</v>
      </c>
      <c r="N10">
        <v>0.184307443036652</v>
      </c>
      <c r="O10">
        <v>0.12668197453723501</v>
      </c>
      <c r="P10">
        <v>3.9042240710400203E-2</v>
      </c>
      <c r="Q10">
        <v>14562.2458758181</v>
      </c>
      <c r="R10">
        <v>225.29349999999999</v>
      </c>
      <c r="S10">
        <v>87252.560424512907</v>
      </c>
      <c r="T10">
        <v>16.7754506898779</v>
      </c>
      <c r="U10">
        <v>15.172180326107901</v>
      </c>
      <c r="V10">
        <v>23.934000000000001</v>
      </c>
      <c r="W10">
        <v>142.81748175398999</v>
      </c>
      <c r="X10">
        <v>0.116944596999774</v>
      </c>
      <c r="Y10">
        <v>0.148319611584428</v>
      </c>
      <c r="Z10">
        <v>0.270724247428904</v>
      </c>
      <c r="AA10">
        <v>180.29799380103199</v>
      </c>
      <c r="AB10">
        <v>10.3359231734493</v>
      </c>
      <c r="AC10">
        <v>1.52660649159909</v>
      </c>
      <c r="AD10">
        <v>3.8355326865797399</v>
      </c>
      <c r="AE10">
        <v>0.808138332145386</v>
      </c>
      <c r="AF10">
        <v>15.9</v>
      </c>
      <c r="AG10">
        <v>0.123936728524983</v>
      </c>
      <c r="AH10">
        <v>112.091666666667</v>
      </c>
      <c r="AI10">
        <v>5.5512505635763496</v>
      </c>
      <c r="AJ10">
        <v>-25362.5721052634</v>
      </c>
      <c r="AK10">
        <v>0.335214742110162</v>
      </c>
      <c r="AL10">
        <v>59924996.648999996</v>
      </c>
      <c r="AM10">
        <v>3418.1936083000001</v>
      </c>
    </row>
    <row r="11" spans="1:39" ht="15" x14ac:dyDescent="0.25">
      <c r="A11" t="s">
        <v>110</v>
      </c>
      <c r="B11">
        <v>-4089729.3</v>
      </c>
      <c r="C11">
        <v>0.33881841700272203</v>
      </c>
      <c r="D11">
        <v>-4049629.4</v>
      </c>
      <c r="E11">
        <v>5.0046360617746304E-3</v>
      </c>
      <c r="F11">
        <v>0.75997876322687197</v>
      </c>
      <c r="G11">
        <v>108.8</v>
      </c>
      <c r="H11">
        <v>454.76360275000002</v>
      </c>
      <c r="I11">
        <v>418.54381719999998</v>
      </c>
      <c r="J11">
        <v>-10.42634475</v>
      </c>
      <c r="K11">
        <v>17926.253369516999</v>
      </c>
      <c r="L11">
        <v>3245.2689489999998</v>
      </c>
      <c r="M11">
        <v>4632.2579347975698</v>
      </c>
      <c r="N11">
        <v>0.95037192701713402</v>
      </c>
      <c r="O11">
        <v>0.18726812926776601</v>
      </c>
      <c r="P11">
        <v>8.5372225523980799E-2</v>
      </c>
      <c r="Q11">
        <v>12558.7811065064</v>
      </c>
      <c r="R11">
        <v>225.80950000000001</v>
      </c>
      <c r="S11">
        <v>76337.440539481293</v>
      </c>
      <c r="T11">
        <v>14.061631596544901</v>
      </c>
      <c r="U11">
        <v>14.3717113274685</v>
      </c>
      <c r="V11">
        <v>31.314499999999999</v>
      </c>
      <c r="W11">
        <v>103.634704338246</v>
      </c>
      <c r="X11">
        <v>0.11201638164378599</v>
      </c>
      <c r="Y11">
        <v>0.162516316298669</v>
      </c>
      <c r="Z11">
        <v>0.28063665309504099</v>
      </c>
      <c r="AA11">
        <v>182.15738334481</v>
      </c>
      <c r="AB11">
        <v>8.6859490540213393</v>
      </c>
      <c r="AC11">
        <v>1.6112474632060201</v>
      </c>
      <c r="AD11">
        <v>3.8152526212903402</v>
      </c>
      <c r="AE11">
        <v>0.56706265227202901</v>
      </c>
      <c r="AF11">
        <v>14.8</v>
      </c>
      <c r="AG11">
        <v>0.108208503928965</v>
      </c>
      <c r="AH11">
        <v>118.1725</v>
      </c>
      <c r="AI11">
        <v>3.8404899798423799</v>
      </c>
      <c r="AJ11">
        <v>-195956.10649999999</v>
      </c>
      <c r="AK11">
        <v>0.62811640535826296</v>
      </c>
      <c r="AL11">
        <v>58175513.431999996</v>
      </c>
      <c r="AM11">
        <v>3245.2689489999998</v>
      </c>
    </row>
    <row r="12" spans="1:39" ht="15" x14ac:dyDescent="0.25">
      <c r="A12" t="s">
        <v>111</v>
      </c>
      <c r="B12">
        <v>-1930716.9</v>
      </c>
      <c r="C12">
        <v>0.31775251488533601</v>
      </c>
      <c r="D12">
        <v>-1943596.6</v>
      </c>
      <c r="E12">
        <v>6.0989316284573297E-3</v>
      </c>
      <c r="F12">
        <v>0.73330660053364405</v>
      </c>
      <c r="G12">
        <v>75.55</v>
      </c>
      <c r="H12">
        <v>64.849095050000003</v>
      </c>
      <c r="I12">
        <v>57.323401449999999</v>
      </c>
      <c r="J12">
        <v>2.30383204999998</v>
      </c>
      <c r="K12">
        <v>15801.520577326</v>
      </c>
      <c r="L12">
        <v>1493.5602426999999</v>
      </c>
      <c r="M12">
        <v>2039.65122504381</v>
      </c>
      <c r="N12">
        <v>0.90493844610958996</v>
      </c>
      <c r="O12">
        <v>0.18047212642907901</v>
      </c>
      <c r="P12">
        <v>1.1670846044006001E-2</v>
      </c>
      <c r="Q12">
        <v>11570.862027155201</v>
      </c>
      <c r="R12">
        <v>105.502</v>
      </c>
      <c r="S12">
        <v>66466.461882239193</v>
      </c>
      <c r="T12">
        <v>15.7124983412637</v>
      </c>
      <c r="U12">
        <v>14.1567007516445</v>
      </c>
      <c r="V12">
        <v>12.849500000000001</v>
      </c>
      <c r="W12">
        <v>116.234891840149</v>
      </c>
      <c r="X12">
        <v>0.107698516624328</v>
      </c>
      <c r="Y12">
        <v>0.19454421409061601</v>
      </c>
      <c r="Z12">
        <v>0.30728262117732602</v>
      </c>
      <c r="AA12">
        <v>212.78063710740699</v>
      </c>
      <c r="AB12">
        <v>7.58512074233946</v>
      </c>
      <c r="AC12">
        <v>1.57315625012783</v>
      </c>
      <c r="AD12">
        <v>3.24055246731678</v>
      </c>
      <c r="AE12">
        <v>1.05693617530108</v>
      </c>
      <c r="AF12">
        <v>60.85</v>
      </c>
      <c r="AG12">
        <v>2.76227128020546E-2</v>
      </c>
      <c r="AH12">
        <v>15.618</v>
      </c>
      <c r="AI12">
        <v>3.7992124085646601</v>
      </c>
      <c r="AJ12">
        <v>-42143.519999999902</v>
      </c>
      <c r="AK12">
        <v>0.59668370252311298</v>
      </c>
      <c r="AL12">
        <v>23600522.908500001</v>
      </c>
      <c r="AM12">
        <v>1493.5602426999999</v>
      </c>
    </row>
    <row r="13" spans="1:39" ht="15" x14ac:dyDescent="0.25">
      <c r="A13" t="s">
        <v>113</v>
      </c>
      <c r="B13">
        <v>-2541562.6</v>
      </c>
      <c r="C13">
        <v>0.262665584234547</v>
      </c>
      <c r="D13">
        <v>-2630700.25</v>
      </c>
      <c r="E13">
        <v>4.0307963232361702E-3</v>
      </c>
      <c r="F13">
        <v>0.74031752955837904</v>
      </c>
      <c r="G13">
        <v>122.210526315789</v>
      </c>
      <c r="H13">
        <v>111.886357</v>
      </c>
      <c r="I13">
        <v>135.10929279999999</v>
      </c>
      <c r="J13">
        <v>-43.704647600000001</v>
      </c>
      <c r="K13">
        <v>15387.715584985899</v>
      </c>
      <c r="L13">
        <v>2240.3865311</v>
      </c>
      <c r="M13">
        <v>3015.6814840020002</v>
      </c>
      <c r="N13">
        <v>0.78124479921356704</v>
      </c>
      <c r="O13">
        <v>0.180220921633445</v>
      </c>
      <c r="P13">
        <v>3.24150045279658E-2</v>
      </c>
      <c r="Q13">
        <v>11431.7214612633</v>
      </c>
      <c r="R13">
        <v>152.9085</v>
      </c>
      <c r="S13">
        <v>71694.234780931103</v>
      </c>
      <c r="T13">
        <v>15.193726967434801</v>
      </c>
      <c r="U13">
        <v>14.651811580782001</v>
      </c>
      <c r="V13">
        <v>17.731000000000002</v>
      </c>
      <c r="W13">
        <v>126.35421189442199</v>
      </c>
      <c r="X13">
        <v>0.11334641185814601</v>
      </c>
      <c r="Y13">
        <v>0.16854311712219999</v>
      </c>
      <c r="Z13">
        <v>0.29774887799715699</v>
      </c>
      <c r="AA13">
        <v>189.14300908242899</v>
      </c>
      <c r="AB13">
        <v>7.2448541386506697</v>
      </c>
      <c r="AC13">
        <v>1.41262535089685</v>
      </c>
      <c r="AD13">
        <v>3.64473627884328</v>
      </c>
      <c r="AE13" t="s">
        <v>943</v>
      </c>
      <c r="AF13">
        <v>43.2</v>
      </c>
      <c r="AG13">
        <v>4.2454497100615503E-2</v>
      </c>
      <c r="AH13">
        <v>31.527000000000001</v>
      </c>
      <c r="AI13">
        <v>4.0297727309221099</v>
      </c>
      <c r="AJ13">
        <v>-138611.11199999999</v>
      </c>
      <c r="AK13">
        <v>0.56676405518833195</v>
      </c>
      <c r="AL13">
        <v>34474430.740999997</v>
      </c>
      <c r="AM13">
        <v>2240.3865311</v>
      </c>
    </row>
    <row r="14" spans="1:39" ht="15" x14ac:dyDescent="0.25">
      <c r="A14" t="s">
        <v>115</v>
      </c>
      <c r="B14">
        <v>-3023348.15</v>
      </c>
      <c r="C14">
        <v>0.362732830459982</v>
      </c>
      <c r="D14">
        <v>-3021617.2</v>
      </c>
      <c r="E14">
        <v>4.6008266234294397E-3</v>
      </c>
      <c r="F14">
        <v>0.72708776168571898</v>
      </c>
      <c r="G14">
        <v>100.45</v>
      </c>
      <c r="H14">
        <v>59.06004755</v>
      </c>
      <c r="I14">
        <v>81.499252749999997</v>
      </c>
      <c r="J14">
        <v>23.851349150000001</v>
      </c>
      <c r="K14">
        <v>15230.155393764</v>
      </c>
      <c r="L14">
        <v>1758.1690478</v>
      </c>
      <c r="M14">
        <v>2278.2427140097998</v>
      </c>
      <c r="N14">
        <v>0.67800042242331604</v>
      </c>
      <c r="O14">
        <v>0.168092941329962</v>
      </c>
      <c r="P14">
        <v>1.4598155525554201E-2</v>
      </c>
      <c r="Q14">
        <v>11753.4394565762</v>
      </c>
      <c r="R14">
        <v>120.13</v>
      </c>
      <c r="S14">
        <v>67299.418488304305</v>
      </c>
      <c r="T14">
        <v>16.065512361608299</v>
      </c>
      <c r="U14">
        <v>14.635553548655601</v>
      </c>
      <c r="V14">
        <v>14.439500000000001</v>
      </c>
      <c r="W14">
        <v>121.76107536964599</v>
      </c>
      <c r="X14">
        <v>0.110234813479094</v>
      </c>
      <c r="Y14">
        <v>0.18042533878545999</v>
      </c>
      <c r="Z14">
        <v>0.29911222171181601</v>
      </c>
      <c r="AA14">
        <v>194.70917795325801</v>
      </c>
      <c r="AB14">
        <v>9.4187970758765704</v>
      </c>
      <c r="AC14">
        <v>1.54105542680614</v>
      </c>
      <c r="AD14">
        <v>3.2021982381704999</v>
      </c>
      <c r="AE14">
        <v>0.98821452774445695</v>
      </c>
      <c r="AF14">
        <v>99.1</v>
      </c>
      <c r="AG14">
        <v>4.3555676905511098E-2</v>
      </c>
      <c r="AH14">
        <v>10.445263157894701</v>
      </c>
      <c r="AI14">
        <v>4.3804599177007404</v>
      </c>
      <c r="AJ14">
        <v>-115528.916</v>
      </c>
      <c r="AK14">
        <v>0.57825845153131294</v>
      </c>
      <c r="AL14">
        <v>26777187.806499999</v>
      </c>
      <c r="AM14">
        <v>1758.1690478</v>
      </c>
    </row>
    <row r="15" spans="1:39" ht="15" x14ac:dyDescent="0.25">
      <c r="A15" t="s">
        <v>117</v>
      </c>
      <c r="B15">
        <v>-1059040.5</v>
      </c>
      <c r="C15">
        <v>0.36527114060815102</v>
      </c>
      <c r="D15">
        <v>-1043805.65</v>
      </c>
      <c r="E15">
        <v>8.5226958807033803E-3</v>
      </c>
      <c r="F15">
        <v>0.74815769260210596</v>
      </c>
      <c r="G15">
        <v>53.55</v>
      </c>
      <c r="H15">
        <v>51.883857999999996</v>
      </c>
      <c r="I15">
        <v>71.253717699999996</v>
      </c>
      <c r="J15">
        <v>-28.467839699999999</v>
      </c>
      <c r="K15">
        <v>16005.0828711175</v>
      </c>
      <c r="L15">
        <v>1292.7250855</v>
      </c>
      <c r="M15">
        <v>1690.89260646921</v>
      </c>
      <c r="N15">
        <v>0.71782586337069998</v>
      </c>
      <c r="O15">
        <v>0.17624067758527301</v>
      </c>
      <c r="P15">
        <v>5.49690698332163E-3</v>
      </c>
      <c r="Q15">
        <v>12236.242587992399</v>
      </c>
      <c r="R15">
        <v>93.285499999999999</v>
      </c>
      <c r="S15">
        <v>65619.904540362593</v>
      </c>
      <c r="T15">
        <v>15.8824254573326</v>
      </c>
      <c r="U15">
        <v>13.857728001672299</v>
      </c>
      <c r="V15">
        <v>13.342000000000001</v>
      </c>
      <c r="W15">
        <v>96.891402001199197</v>
      </c>
      <c r="X15">
        <v>0.1136680845381</v>
      </c>
      <c r="Y15">
        <v>0.18780250709030499</v>
      </c>
      <c r="Z15">
        <v>0.30547707943975499</v>
      </c>
      <c r="AA15">
        <v>221.70448552032801</v>
      </c>
      <c r="AB15">
        <v>8.0012696188228407</v>
      </c>
      <c r="AC15">
        <v>1.5441250744278801</v>
      </c>
      <c r="AD15">
        <v>3.7072046170494799</v>
      </c>
      <c r="AE15">
        <v>1.16465473950134</v>
      </c>
      <c r="AF15">
        <v>37.15</v>
      </c>
      <c r="AG15">
        <v>3.8651447036141803E-2</v>
      </c>
      <c r="AH15">
        <v>20.564</v>
      </c>
      <c r="AI15">
        <v>4.1285411438297501</v>
      </c>
      <c r="AJ15">
        <v>-53562.574499999901</v>
      </c>
      <c r="AK15">
        <v>0.56189398085633802</v>
      </c>
      <c r="AL15">
        <v>20690172.123</v>
      </c>
      <c r="AM15">
        <v>1292.7250855</v>
      </c>
    </row>
    <row r="16" spans="1:39" ht="15" x14ac:dyDescent="0.25">
      <c r="A16" t="s">
        <v>119</v>
      </c>
      <c r="B16">
        <v>-1728061.8</v>
      </c>
      <c r="C16">
        <v>0.34106086576508599</v>
      </c>
      <c r="D16">
        <v>-1513094.7</v>
      </c>
      <c r="E16">
        <v>1.49464987642383E-3</v>
      </c>
      <c r="F16">
        <v>0.81341971571225602</v>
      </c>
      <c r="G16">
        <v>232.65</v>
      </c>
      <c r="H16">
        <v>278.58725405000001</v>
      </c>
      <c r="I16">
        <v>759.97262030000002</v>
      </c>
      <c r="J16">
        <v>-83.086279050000002</v>
      </c>
      <c r="K16">
        <v>15800.44994794</v>
      </c>
      <c r="L16">
        <v>5388.9233943999998</v>
      </c>
      <c r="M16">
        <v>7096.1647430436797</v>
      </c>
      <c r="N16">
        <v>0.54389975827933201</v>
      </c>
      <c r="O16">
        <v>0.17392244644337801</v>
      </c>
      <c r="P16">
        <v>5.1781196646805999E-2</v>
      </c>
      <c r="Q16">
        <v>11999.0751976227</v>
      </c>
      <c r="R16">
        <v>351.79649999999998</v>
      </c>
      <c r="S16">
        <v>79581.359639734903</v>
      </c>
      <c r="T16">
        <v>15.821789017230101</v>
      </c>
      <c r="U16">
        <v>15.3182973520203</v>
      </c>
      <c r="V16">
        <v>36.75</v>
      </c>
      <c r="W16">
        <v>146.637371276191</v>
      </c>
      <c r="X16">
        <v>0.11243215847451</v>
      </c>
      <c r="Y16">
        <v>0.168209029044942</v>
      </c>
      <c r="Z16">
        <v>0.28616148304051803</v>
      </c>
      <c r="AA16">
        <v>164.07432158319699</v>
      </c>
      <c r="AB16">
        <v>7.41462464739379</v>
      </c>
      <c r="AC16">
        <v>1.3002832775917299</v>
      </c>
      <c r="AD16">
        <v>3.9691018045509701</v>
      </c>
      <c r="AE16">
        <v>0.89035486842006895</v>
      </c>
      <c r="AF16">
        <v>27.9</v>
      </c>
      <c r="AG16">
        <v>0.117058258424882</v>
      </c>
      <c r="AH16">
        <v>90.983500000000006</v>
      </c>
      <c r="AI16">
        <v>4.4537828258790304</v>
      </c>
      <c r="AJ16">
        <v>-127252.0975</v>
      </c>
      <c r="AK16">
        <v>0.47782472395305398</v>
      </c>
      <c r="AL16">
        <v>85147414.366500005</v>
      </c>
      <c r="AM16">
        <v>5388.9233943999998</v>
      </c>
    </row>
    <row r="17" spans="1:39" ht="15" x14ac:dyDescent="0.25">
      <c r="A17" t="s">
        <v>120</v>
      </c>
      <c r="B17">
        <v>-2922783.65</v>
      </c>
      <c r="C17">
        <v>0.34454738578501098</v>
      </c>
      <c r="D17">
        <v>-2892926.3</v>
      </c>
      <c r="E17">
        <v>2.5527921301012799E-3</v>
      </c>
      <c r="F17">
        <v>0.77734012230086502</v>
      </c>
      <c r="G17">
        <v>66.849999999999994</v>
      </c>
      <c r="H17">
        <v>33.808276599999999</v>
      </c>
      <c r="I17">
        <v>341.41113975000002</v>
      </c>
      <c r="J17">
        <v>-13.0180314</v>
      </c>
      <c r="K17">
        <v>17441.114649982199</v>
      </c>
      <c r="L17">
        <v>3230.1640636000002</v>
      </c>
      <c r="M17">
        <v>3852.29325942792</v>
      </c>
      <c r="N17">
        <v>0.12539184760435601</v>
      </c>
      <c r="O17">
        <v>0.12602108763984099</v>
      </c>
      <c r="P17">
        <v>2.71847006904458E-2</v>
      </c>
      <c r="Q17">
        <v>14624.447823026399</v>
      </c>
      <c r="R17">
        <v>214.72149999999999</v>
      </c>
      <c r="S17">
        <v>88384.847919281499</v>
      </c>
      <c r="T17">
        <v>16.727947597236401</v>
      </c>
      <c r="U17">
        <v>15.0435054878063</v>
      </c>
      <c r="V17">
        <v>25.727</v>
      </c>
      <c r="W17">
        <v>125.555411186691</v>
      </c>
      <c r="X17">
        <v>0.116597726804556</v>
      </c>
      <c r="Y17">
        <v>0.143218702642253</v>
      </c>
      <c r="Z17">
        <v>0.26715260349829101</v>
      </c>
      <c r="AA17">
        <v>182.05575271758801</v>
      </c>
      <c r="AB17">
        <v>8.0789403667029696</v>
      </c>
      <c r="AC17">
        <v>1.56613609146327</v>
      </c>
      <c r="AD17">
        <v>3.5894941299075098</v>
      </c>
      <c r="AE17">
        <v>0.95768256686716302</v>
      </c>
      <c r="AF17">
        <v>15.3</v>
      </c>
      <c r="AG17">
        <v>0.113937807996844</v>
      </c>
      <c r="AH17">
        <v>126.857058823529</v>
      </c>
      <c r="AI17">
        <v>6.12097415901213</v>
      </c>
      <c r="AJ17">
        <v>24305.564444444601</v>
      </c>
      <c r="AK17">
        <v>0.313266595775399</v>
      </c>
      <c r="AL17">
        <v>56337661.771499999</v>
      </c>
      <c r="AM17">
        <v>3230.1640636000002</v>
      </c>
    </row>
    <row r="18" spans="1:39" ht="15" x14ac:dyDescent="0.25">
      <c r="A18" t="s">
        <v>122</v>
      </c>
      <c r="B18">
        <v>-5552699.7999999998</v>
      </c>
      <c r="C18">
        <v>0.318703996313558</v>
      </c>
      <c r="D18">
        <v>-5454991.9500000002</v>
      </c>
      <c r="E18">
        <v>1.20486054906162E-3</v>
      </c>
      <c r="F18">
        <v>0.76614189010636502</v>
      </c>
      <c r="G18">
        <v>107.2</v>
      </c>
      <c r="H18">
        <v>87.342342349999996</v>
      </c>
      <c r="I18">
        <v>192.07251884999999</v>
      </c>
      <c r="J18">
        <v>11.99337135</v>
      </c>
      <c r="K18">
        <v>15919.9234505278</v>
      </c>
      <c r="L18">
        <v>2419.4831730000001</v>
      </c>
      <c r="M18">
        <v>3110.2517014789801</v>
      </c>
      <c r="N18">
        <v>0.58263071207976502</v>
      </c>
      <c r="O18">
        <v>0.16363316768146799</v>
      </c>
      <c r="P18">
        <v>3.8824012127155201E-2</v>
      </c>
      <c r="Q18">
        <v>12384.202502223199</v>
      </c>
      <c r="R18">
        <v>164.7645</v>
      </c>
      <c r="S18">
        <v>75474.577245098306</v>
      </c>
      <c r="T18">
        <v>15.8538398744875</v>
      </c>
      <c r="U18">
        <v>14.684493158417</v>
      </c>
      <c r="V18">
        <v>19.98</v>
      </c>
      <c r="W18">
        <v>121.09525390390399</v>
      </c>
      <c r="X18">
        <v>0.112892218858604</v>
      </c>
      <c r="Y18">
        <v>0.17262252536498501</v>
      </c>
      <c r="Z18">
        <v>0.290589552349997</v>
      </c>
      <c r="AA18">
        <v>190.60380545163599</v>
      </c>
      <c r="AB18">
        <v>7.84217050403252</v>
      </c>
      <c r="AC18">
        <v>1.38506198029459</v>
      </c>
      <c r="AD18">
        <v>3.9957740803842099</v>
      </c>
      <c r="AE18">
        <v>0.98533433490471101</v>
      </c>
      <c r="AF18">
        <v>48.1</v>
      </c>
      <c r="AG18">
        <v>6.5231601251855606E-2</v>
      </c>
      <c r="AH18">
        <v>28.985499999999998</v>
      </c>
      <c r="AI18">
        <v>4.2626016275676601</v>
      </c>
      <c r="AJ18">
        <v>-98281.006000000096</v>
      </c>
      <c r="AK18">
        <v>0.502553379173447</v>
      </c>
      <c r="AL18">
        <v>38517986.903999999</v>
      </c>
      <c r="AM18">
        <v>2419.4831730000001</v>
      </c>
    </row>
    <row r="19" spans="1:39" ht="15" x14ac:dyDescent="0.25">
      <c r="A19" t="s">
        <v>124</v>
      </c>
      <c r="B19">
        <v>-2425070.2000000002</v>
      </c>
      <c r="C19">
        <v>0.31645510836064999</v>
      </c>
      <c r="D19">
        <v>-2925729.45</v>
      </c>
      <c r="E19">
        <v>1.3574174940537999E-3</v>
      </c>
      <c r="F19">
        <v>0.79419240001894598</v>
      </c>
      <c r="G19">
        <v>136.30000000000001</v>
      </c>
      <c r="H19">
        <v>81.555789599999997</v>
      </c>
      <c r="I19">
        <v>602.48932079999997</v>
      </c>
      <c r="J19">
        <v>-28.8920955</v>
      </c>
      <c r="K19">
        <v>15889.9271035578</v>
      </c>
      <c r="L19">
        <v>4381.4332672999999</v>
      </c>
      <c r="M19">
        <v>5266.7457100946704</v>
      </c>
      <c r="N19">
        <v>0.20127724121277099</v>
      </c>
      <c r="O19">
        <v>0.128215554803185</v>
      </c>
      <c r="P19">
        <v>3.4295219824858197E-2</v>
      </c>
      <c r="Q19">
        <v>13218.913359165899</v>
      </c>
      <c r="R19">
        <v>275.31049999999999</v>
      </c>
      <c r="S19">
        <v>84487.113371992702</v>
      </c>
      <c r="T19">
        <v>16.9465022220366</v>
      </c>
      <c r="U19">
        <v>15.914515673394201</v>
      </c>
      <c r="V19">
        <v>26.692499999999999</v>
      </c>
      <c r="W19">
        <v>164.14473231432001</v>
      </c>
      <c r="X19">
        <v>0.114903228959813</v>
      </c>
      <c r="Y19">
        <v>0.15904764515889599</v>
      </c>
      <c r="Z19">
        <v>0.280447798925757</v>
      </c>
      <c r="AA19">
        <v>168.34954568520499</v>
      </c>
      <c r="AB19">
        <v>9.8958613244383304</v>
      </c>
      <c r="AC19">
        <v>1.4468780496203799</v>
      </c>
      <c r="AD19">
        <v>3.68384221019633</v>
      </c>
      <c r="AE19">
        <v>0.95922153184854897</v>
      </c>
      <c r="AF19">
        <v>27.05</v>
      </c>
      <c r="AG19">
        <v>9.9047139977228998E-2</v>
      </c>
      <c r="AH19">
        <v>107.041</v>
      </c>
      <c r="AI19">
        <v>4.9827192482153198</v>
      </c>
      <c r="AJ19">
        <v>18745.557000000001</v>
      </c>
      <c r="AK19">
        <v>0.42332240975379698</v>
      </c>
      <c r="AL19">
        <v>69620655.226500005</v>
      </c>
      <c r="AM19">
        <v>4381.4332672999999</v>
      </c>
    </row>
    <row r="20" spans="1:39" ht="15" x14ac:dyDescent="0.25">
      <c r="A20" t="s">
        <v>125</v>
      </c>
      <c r="B20">
        <v>-3579939.0476190499</v>
      </c>
      <c r="C20">
        <v>0.33933019668511499</v>
      </c>
      <c r="D20">
        <v>-3483418.9047619002</v>
      </c>
      <c r="E20">
        <v>5.1685960450659398E-3</v>
      </c>
      <c r="F20">
        <v>0.75832955643261402</v>
      </c>
      <c r="G20">
        <v>52.190476190476197</v>
      </c>
      <c r="H20">
        <v>115.22422147619</v>
      </c>
      <c r="I20">
        <v>157.593809380952</v>
      </c>
      <c r="J20">
        <v>35.533870904761898</v>
      </c>
      <c r="K20">
        <v>17317.998727844799</v>
      </c>
      <c r="L20">
        <v>1654.8821740952401</v>
      </c>
      <c r="M20">
        <v>2278.7573128811</v>
      </c>
      <c r="N20">
        <v>0.85882166014161498</v>
      </c>
      <c r="O20">
        <v>0.182332528971344</v>
      </c>
      <c r="P20">
        <v>3.8591360589887103E-2</v>
      </c>
      <c r="Q20">
        <v>12576.7001267369</v>
      </c>
      <c r="R20">
        <v>123.437142857143</v>
      </c>
      <c r="S20">
        <v>73132.422482235095</v>
      </c>
      <c r="T20">
        <v>15.2242514022946</v>
      </c>
      <c r="U20">
        <v>13.4066791874021</v>
      </c>
      <c r="V20">
        <v>16.196666666666701</v>
      </c>
      <c r="W20">
        <v>102.174244130186</v>
      </c>
      <c r="X20">
        <v>0.11517979590242</v>
      </c>
      <c r="Y20">
        <v>0.165172741752975</v>
      </c>
      <c r="Z20">
        <v>0.28396942911076201</v>
      </c>
      <c r="AA20">
        <v>186.49116510704701</v>
      </c>
      <c r="AB20">
        <v>8.3843207454854092</v>
      </c>
      <c r="AC20">
        <v>1.7626639278053999</v>
      </c>
      <c r="AD20">
        <v>3.92669144870136</v>
      </c>
      <c r="AE20">
        <v>0.78423459931690997</v>
      </c>
      <c r="AF20">
        <v>9.8571428571428594</v>
      </c>
      <c r="AG20">
        <v>0.111934929218536</v>
      </c>
      <c r="AH20">
        <v>81.736666666666693</v>
      </c>
      <c r="AI20">
        <v>4.0727081665784102</v>
      </c>
      <c r="AJ20">
        <v>-132438.027552632</v>
      </c>
      <c r="AK20">
        <v>0.55287668301581006</v>
      </c>
      <c r="AL20">
        <v>28659247.3857143</v>
      </c>
      <c r="AM20">
        <v>1654.8821740952401</v>
      </c>
    </row>
    <row r="21" spans="1:39" ht="15" x14ac:dyDescent="0.25">
      <c r="A21" t="s">
        <v>126</v>
      </c>
      <c r="B21">
        <v>-892926.1</v>
      </c>
      <c r="C21">
        <v>0.333748000806395</v>
      </c>
      <c r="D21">
        <v>-482978.35</v>
      </c>
      <c r="E21">
        <v>2.2192279477756399E-3</v>
      </c>
      <c r="F21">
        <v>0.81222132975521699</v>
      </c>
      <c r="G21">
        <v>213.9</v>
      </c>
      <c r="H21">
        <v>130.92763404999999</v>
      </c>
      <c r="I21">
        <v>679.84148909999999</v>
      </c>
      <c r="J21">
        <v>-47.298061449999999</v>
      </c>
      <c r="K21">
        <v>15152.3803725567</v>
      </c>
      <c r="L21">
        <v>4934.7160571499999</v>
      </c>
      <c r="M21">
        <v>6189.0420791095103</v>
      </c>
      <c r="N21">
        <v>0.36662726660404599</v>
      </c>
      <c r="O21">
        <v>0.15706042614691401</v>
      </c>
      <c r="P21">
        <v>2.5859438085623E-2</v>
      </c>
      <c r="Q21">
        <v>12081.464913752599</v>
      </c>
      <c r="R21">
        <v>314.70800000000003</v>
      </c>
      <c r="S21">
        <v>80746.121561892302</v>
      </c>
      <c r="T21">
        <v>15.8704259186293</v>
      </c>
      <c r="U21">
        <v>15.680300650603099</v>
      </c>
      <c r="V21">
        <v>34.722000000000001</v>
      </c>
      <c r="W21">
        <v>142.120732018605</v>
      </c>
      <c r="X21">
        <v>0.11722323104888401</v>
      </c>
      <c r="Y21">
        <v>0.16390451711617601</v>
      </c>
      <c r="Z21">
        <v>0.28580739868854699</v>
      </c>
      <c r="AA21">
        <v>163.63307242977501</v>
      </c>
      <c r="AB21">
        <v>7.5901804422447396</v>
      </c>
      <c r="AC21">
        <v>1.3440916013376101</v>
      </c>
      <c r="AD21">
        <v>3.8614127428728402</v>
      </c>
      <c r="AE21">
        <v>0.82708723570088805</v>
      </c>
      <c r="AF21">
        <v>33.950000000000003</v>
      </c>
      <c r="AG21">
        <v>9.5435419466037105E-2</v>
      </c>
      <c r="AH21">
        <v>83.974500000000006</v>
      </c>
      <c r="AI21">
        <v>4.7638307597081004</v>
      </c>
      <c r="AJ21">
        <v>-86166.009000000093</v>
      </c>
      <c r="AK21">
        <v>0.433419905400173</v>
      </c>
      <c r="AL21">
        <v>74772694.728499994</v>
      </c>
      <c r="AM21">
        <v>4934.7160571499999</v>
      </c>
    </row>
    <row r="22" spans="1:39" ht="15" x14ac:dyDescent="0.25">
      <c r="A22" t="s">
        <v>128</v>
      </c>
      <c r="B22">
        <v>-3377420.9</v>
      </c>
      <c r="C22">
        <v>0.31612049738694398</v>
      </c>
      <c r="D22">
        <v>-3428599.1</v>
      </c>
      <c r="E22">
        <v>7.0820974409393604E-3</v>
      </c>
      <c r="F22">
        <v>0.74867439608319797</v>
      </c>
      <c r="G22">
        <v>99.578947368421098</v>
      </c>
      <c r="H22">
        <v>62.48552875</v>
      </c>
      <c r="I22">
        <v>82.761307049999999</v>
      </c>
      <c r="J22">
        <v>-7.4754969999999599</v>
      </c>
      <c r="K22">
        <v>14993.0276242376</v>
      </c>
      <c r="L22">
        <v>1863.1512690500001</v>
      </c>
      <c r="M22">
        <v>2348.4052980220299</v>
      </c>
      <c r="N22">
        <v>0.55042964596369504</v>
      </c>
      <c r="O22">
        <v>0.15932693951434301</v>
      </c>
      <c r="P22">
        <v>1.54609473629524E-2</v>
      </c>
      <c r="Q22">
        <v>11894.998903523199</v>
      </c>
      <c r="R22">
        <v>127.5925</v>
      </c>
      <c r="S22">
        <v>69394.6283049552</v>
      </c>
      <c r="T22">
        <v>15.758371377628</v>
      </c>
      <c r="U22">
        <v>14.6023572627701</v>
      </c>
      <c r="V22">
        <v>14.933</v>
      </c>
      <c r="W22">
        <v>124.767378895734</v>
      </c>
      <c r="X22">
        <v>0.111033785061854</v>
      </c>
      <c r="Y22">
        <v>0.17242765896370801</v>
      </c>
      <c r="Z22">
        <v>0.29228281081496099</v>
      </c>
      <c r="AA22">
        <v>192.25569922867501</v>
      </c>
      <c r="AB22">
        <v>8.07873749673543</v>
      </c>
      <c r="AC22">
        <v>1.52842429727741</v>
      </c>
      <c r="AD22">
        <v>3.3889107428236298</v>
      </c>
      <c r="AE22">
        <v>1.2756829037172499</v>
      </c>
      <c r="AF22">
        <v>73.8</v>
      </c>
      <c r="AG22">
        <v>3.2453471128958203E-2</v>
      </c>
      <c r="AH22">
        <v>16.656842105263198</v>
      </c>
      <c r="AI22">
        <v>4.3602301392724803</v>
      </c>
      <c r="AJ22">
        <v>-93235.775000000096</v>
      </c>
      <c r="AK22">
        <v>0.518549027031176</v>
      </c>
      <c r="AL22">
        <v>27934278.445</v>
      </c>
      <c r="AM22">
        <v>1863.1512690500001</v>
      </c>
    </row>
    <row r="23" spans="1:39" ht="15" x14ac:dyDescent="0.25">
      <c r="A23" t="s">
        <v>130</v>
      </c>
      <c r="B23">
        <v>-1545905.9</v>
      </c>
      <c r="C23">
        <v>0.29779925469160101</v>
      </c>
      <c r="D23">
        <v>-1569597.65</v>
      </c>
      <c r="E23">
        <v>6.1050616167315696E-3</v>
      </c>
      <c r="F23">
        <v>0.74450989992500405</v>
      </c>
      <c r="G23">
        <v>65.150000000000006</v>
      </c>
      <c r="H23">
        <v>82.481850449999996</v>
      </c>
      <c r="I23">
        <v>63.473697000000001</v>
      </c>
      <c r="J23">
        <v>-19.954505350000002</v>
      </c>
      <c r="K23">
        <v>16221.8960737791</v>
      </c>
      <c r="L23">
        <v>1386.4278964499999</v>
      </c>
      <c r="M23">
        <v>1891.2062482015101</v>
      </c>
      <c r="N23">
        <v>0.83542736413899898</v>
      </c>
      <c r="O23">
        <v>0.18730648868573499</v>
      </c>
      <c r="P23">
        <v>1.12720381925492E-2</v>
      </c>
      <c r="Q23">
        <v>11892.1398823571</v>
      </c>
      <c r="R23">
        <v>102.098</v>
      </c>
      <c r="S23">
        <v>66934.372921115006</v>
      </c>
      <c r="T23">
        <v>15.9577073008286</v>
      </c>
      <c r="U23">
        <v>13.5793834986973</v>
      </c>
      <c r="V23">
        <v>13.029500000000001</v>
      </c>
      <c r="W23">
        <v>106.40683805595</v>
      </c>
      <c r="X23">
        <v>0.109838884467824</v>
      </c>
      <c r="Y23">
        <v>0.18754697763255501</v>
      </c>
      <c r="Z23">
        <v>0.31483321857297603</v>
      </c>
      <c r="AA23">
        <v>211.29804207641001</v>
      </c>
      <c r="AB23">
        <v>7.8638966443021703</v>
      </c>
      <c r="AC23">
        <v>1.47165844283742</v>
      </c>
      <c r="AD23">
        <v>3.77932897990951</v>
      </c>
      <c r="AE23">
        <v>0.99067092057323503</v>
      </c>
      <c r="AF23">
        <v>17.899999999999999</v>
      </c>
      <c r="AG23">
        <v>3.4904753059185098E-2</v>
      </c>
      <c r="AH23">
        <v>55.768999999999998</v>
      </c>
      <c r="AI23">
        <v>4.28442109176458</v>
      </c>
      <c r="AJ23">
        <v>-59578.215263157901</v>
      </c>
      <c r="AK23">
        <v>0.55189951879079502</v>
      </c>
      <c r="AL23">
        <v>22490489.25</v>
      </c>
      <c r="AM23">
        <v>1386.4278964499999</v>
      </c>
    </row>
    <row r="24" spans="1:39" ht="15" x14ac:dyDescent="0.25">
      <c r="A24" t="s">
        <v>132</v>
      </c>
      <c r="B24">
        <v>-2575248.1</v>
      </c>
      <c r="C24">
        <v>0.32666599170938898</v>
      </c>
      <c r="D24">
        <v>-2522452</v>
      </c>
      <c r="E24">
        <v>9.1884671728851893E-3</v>
      </c>
      <c r="F24">
        <v>0.72922316430381895</v>
      </c>
      <c r="G24">
        <v>72.400000000000006</v>
      </c>
      <c r="H24">
        <v>71.968385400000003</v>
      </c>
      <c r="I24">
        <v>61.302988550000002</v>
      </c>
      <c r="J24">
        <v>-27.832175299999999</v>
      </c>
      <c r="K24">
        <v>15913.0132797266</v>
      </c>
      <c r="L24">
        <v>1602.4509369</v>
      </c>
      <c r="M24">
        <v>2203.2688797177798</v>
      </c>
      <c r="N24">
        <v>0.89556876981598099</v>
      </c>
      <c r="O24">
        <v>0.185912043570162</v>
      </c>
      <c r="P24">
        <v>5.4656175414290204E-3</v>
      </c>
      <c r="Q24">
        <v>11573.631921976899</v>
      </c>
      <c r="R24">
        <v>111.30800000000001</v>
      </c>
      <c r="S24">
        <v>68134.448638013404</v>
      </c>
      <c r="T24">
        <v>15.379397707262701</v>
      </c>
      <c r="U24">
        <v>14.396547749487899</v>
      </c>
      <c r="V24">
        <v>14.2615</v>
      </c>
      <c r="W24">
        <v>112.362019205553</v>
      </c>
      <c r="X24">
        <v>0.10943965247693099</v>
      </c>
      <c r="Y24">
        <v>0.198595759382489</v>
      </c>
      <c r="Z24">
        <v>0.31092062570880802</v>
      </c>
      <c r="AA24">
        <v>201.28597548452001</v>
      </c>
      <c r="AB24">
        <v>8.4112914194317892</v>
      </c>
      <c r="AC24">
        <v>1.6158869576863699</v>
      </c>
      <c r="AD24">
        <v>3.77743488392065</v>
      </c>
      <c r="AE24">
        <v>0.90650311350778401</v>
      </c>
      <c r="AF24">
        <v>71.099999999999994</v>
      </c>
      <c r="AG24">
        <v>1.8122582390683501E-2</v>
      </c>
      <c r="AH24">
        <v>15.1878947368421</v>
      </c>
      <c r="AI24">
        <v>3.9520107165137799</v>
      </c>
      <c r="AJ24">
        <v>-60981.2699999998</v>
      </c>
      <c r="AK24">
        <v>0.57451663637404304</v>
      </c>
      <c r="AL24">
        <v>25499823.039000001</v>
      </c>
      <c r="AM24">
        <v>1602.4509369</v>
      </c>
    </row>
    <row r="25" spans="1:39" ht="15" x14ac:dyDescent="0.25">
      <c r="A25" t="s">
        <v>134</v>
      </c>
      <c r="B25">
        <v>-2661321.1</v>
      </c>
      <c r="C25">
        <v>0.34885684331883299</v>
      </c>
      <c r="D25">
        <v>-2536884.5</v>
      </c>
      <c r="E25">
        <v>4.7714586039166503E-3</v>
      </c>
      <c r="F25">
        <v>0.75226735376486698</v>
      </c>
      <c r="G25">
        <v>64.150000000000006</v>
      </c>
      <c r="H25">
        <v>369.89993034999998</v>
      </c>
      <c r="I25">
        <v>269.87460625</v>
      </c>
      <c r="J25">
        <v>-72.273595499999999</v>
      </c>
      <c r="K25">
        <v>19457.097654467001</v>
      </c>
      <c r="L25">
        <v>2164.2279447999999</v>
      </c>
      <c r="M25">
        <v>3159.0751812776798</v>
      </c>
      <c r="N25">
        <v>0.99582490316155903</v>
      </c>
      <c r="O25">
        <v>0.21075176105913901</v>
      </c>
      <c r="P25">
        <v>6.2254353255036102E-2</v>
      </c>
      <c r="Q25">
        <v>13329.722166178</v>
      </c>
      <c r="R25">
        <v>157.7585</v>
      </c>
      <c r="S25">
        <v>70616.02038242</v>
      </c>
      <c r="T25">
        <v>12.8148404047959</v>
      </c>
      <c r="U25">
        <v>13.718613861059801</v>
      </c>
      <c r="V25">
        <v>25.4435</v>
      </c>
      <c r="W25">
        <v>85.0601507182581</v>
      </c>
      <c r="X25">
        <v>0.110139541148206</v>
      </c>
      <c r="Y25">
        <v>0.17023199349854001</v>
      </c>
      <c r="Z25">
        <v>0.286053356264168</v>
      </c>
      <c r="AA25">
        <v>218.72467322001299</v>
      </c>
      <c r="AB25">
        <v>9.8158902691456706</v>
      </c>
      <c r="AC25">
        <v>1.6741498231668901</v>
      </c>
      <c r="AD25">
        <v>3.66245039900602</v>
      </c>
      <c r="AE25" t="s">
        <v>943</v>
      </c>
      <c r="AF25">
        <v>8.6999999999999993</v>
      </c>
      <c r="AG25">
        <v>9.1254357309098894E-2</v>
      </c>
      <c r="AH25">
        <v>100.107368421053</v>
      </c>
      <c r="AI25">
        <v>3.9618854796547902</v>
      </c>
      <c r="AJ25">
        <v>20118.314210526401</v>
      </c>
      <c r="AK25">
        <v>0.68286283655296998</v>
      </c>
      <c r="AL25">
        <v>42109594.468500003</v>
      </c>
      <c r="AM25">
        <v>2164.2279447999999</v>
      </c>
    </row>
    <row r="26" spans="1:39" ht="15" x14ac:dyDescent="0.25">
      <c r="A26" t="s">
        <v>136</v>
      </c>
      <c r="B26">
        <v>-9824687.0999999996</v>
      </c>
      <c r="C26">
        <v>0.26774662794524001</v>
      </c>
      <c r="D26">
        <v>-9205914.3000000007</v>
      </c>
      <c r="E26">
        <v>2.7738687082511401E-3</v>
      </c>
      <c r="F26">
        <v>0.80479090365181605</v>
      </c>
      <c r="G26">
        <v>161.65</v>
      </c>
      <c r="H26">
        <v>1678.3935818499999</v>
      </c>
      <c r="I26">
        <v>1072.8022872500001</v>
      </c>
      <c r="J26">
        <v>-371.91899545000001</v>
      </c>
      <c r="K26">
        <v>19486.496882885502</v>
      </c>
      <c r="L26">
        <v>6461.2996102999996</v>
      </c>
      <c r="M26">
        <v>9453.2669043958904</v>
      </c>
      <c r="N26">
        <v>0.99616393493648103</v>
      </c>
      <c r="O26">
        <v>0.20794649325008099</v>
      </c>
      <c r="P26">
        <v>9.0116396981777702E-2</v>
      </c>
      <c r="Q26">
        <v>13319.0034713768</v>
      </c>
      <c r="R26">
        <v>468.27800000000002</v>
      </c>
      <c r="S26">
        <v>74081.775753932496</v>
      </c>
      <c r="T26">
        <v>13.681723249864399</v>
      </c>
      <c r="U26">
        <v>13.7979995009375</v>
      </c>
      <c r="V26">
        <v>77.952500000000001</v>
      </c>
      <c r="W26">
        <v>82.887650945126794</v>
      </c>
      <c r="X26">
        <v>0.110870124272302</v>
      </c>
      <c r="Y26">
        <v>0.16336366748011799</v>
      </c>
      <c r="Z26">
        <v>0.282412622028198</v>
      </c>
      <c r="AA26">
        <v>203.86153397069299</v>
      </c>
      <c r="AB26">
        <v>9.9173731209769898</v>
      </c>
      <c r="AC26">
        <v>1.74173813379631</v>
      </c>
      <c r="AD26">
        <v>4.3360678007071698</v>
      </c>
      <c r="AE26">
        <v>0.73569640660852598</v>
      </c>
      <c r="AF26">
        <v>21.8</v>
      </c>
      <c r="AG26">
        <v>0.165918608861513</v>
      </c>
      <c r="AH26">
        <v>125.35299999999999</v>
      </c>
      <c r="AI26">
        <v>4.2997019535394596</v>
      </c>
      <c r="AJ26">
        <v>-179601.846500001</v>
      </c>
      <c r="AK26">
        <v>0.64443695988653404</v>
      </c>
      <c r="AL26">
        <v>125908094.7155</v>
      </c>
      <c r="AM26">
        <v>6461.2996102999996</v>
      </c>
    </row>
    <row r="27" spans="1:39" ht="15" x14ac:dyDescent="0.25">
      <c r="A27" t="s">
        <v>137</v>
      </c>
      <c r="B27">
        <v>-3336610</v>
      </c>
      <c r="C27">
        <v>0.34979174654809397</v>
      </c>
      <c r="D27">
        <v>-3317914.95</v>
      </c>
      <c r="E27">
        <v>5.0839772783910298E-3</v>
      </c>
      <c r="F27">
        <v>0.73682487342751801</v>
      </c>
      <c r="G27">
        <v>117.421052631579</v>
      </c>
      <c r="H27">
        <v>83.573616599999994</v>
      </c>
      <c r="I27">
        <v>106.86522814999999</v>
      </c>
      <c r="J27">
        <v>28.0369821500001</v>
      </c>
      <c r="K27">
        <v>14848.501406143099</v>
      </c>
      <c r="L27">
        <v>2074.3518537</v>
      </c>
      <c r="M27">
        <v>2700.22905741776</v>
      </c>
      <c r="N27">
        <v>0.66999643154608202</v>
      </c>
      <c r="O27">
        <v>0.17112065473215299</v>
      </c>
      <c r="P27">
        <v>1.3210529424466299E-2</v>
      </c>
      <c r="Q27">
        <v>11406.8161483882</v>
      </c>
      <c r="R27">
        <v>138.2295</v>
      </c>
      <c r="S27">
        <v>69108.450916772505</v>
      </c>
      <c r="T27">
        <v>15.3386216400985</v>
      </c>
      <c r="U27">
        <v>15.0065785791022</v>
      </c>
      <c r="V27">
        <v>15.548999999999999</v>
      </c>
      <c r="W27">
        <v>133.407412290179</v>
      </c>
      <c r="X27">
        <v>0.10896227118018199</v>
      </c>
      <c r="Y27">
        <v>0.175050922247657</v>
      </c>
      <c r="Z27">
        <v>0.29164249554072003</v>
      </c>
      <c r="AA27">
        <v>186.15270081169399</v>
      </c>
      <c r="AB27">
        <v>8.4686725442332502</v>
      </c>
      <c r="AC27">
        <v>1.5715428418044799</v>
      </c>
      <c r="AD27">
        <v>3.4676281871995598</v>
      </c>
      <c r="AE27">
        <v>1.2756829037172499</v>
      </c>
      <c r="AF27">
        <v>85.7</v>
      </c>
      <c r="AG27">
        <v>3.2383405892522601E-2</v>
      </c>
      <c r="AH27">
        <v>15.195</v>
      </c>
      <c r="AI27">
        <v>4.2152606785305897</v>
      </c>
      <c r="AJ27">
        <v>-139611.69699999999</v>
      </c>
      <c r="AK27">
        <v>0.53533026779068904</v>
      </c>
      <c r="AL27">
        <v>30801016.416499998</v>
      </c>
      <c r="AM27">
        <v>2074.3518537</v>
      </c>
    </row>
    <row r="28" spans="1:39" ht="15" x14ac:dyDescent="0.25">
      <c r="A28" t="s">
        <v>139</v>
      </c>
      <c r="B28">
        <v>-8063729.4000000004</v>
      </c>
      <c r="C28">
        <v>0.33209022999253501</v>
      </c>
      <c r="D28">
        <v>-7679312.4000000004</v>
      </c>
      <c r="E28">
        <v>1.61723020525354E-3</v>
      </c>
      <c r="F28">
        <v>0.80795824565432595</v>
      </c>
      <c r="G28">
        <v>194.5</v>
      </c>
      <c r="H28">
        <v>147.27984219999999</v>
      </c>
      <c r="I28">
        <v>810.01217895000002</v>
      </c>
      <c r="J28">
        <v>-12.454590899999999</v>
      </c>
      <c r="K28">
        <v>15784.8826357249</v>
      </c>
      <c r="L28">
        <v>7538.5612787</v>
      </c>
      <c r="M28">
        <v>9360.3181870327098</v>
      </c>
      <c r="N28">
        <v>0.26521331414378002</v>
      </c>
      <c r="O28">
        <v>0.139960875940767</v>
      </c>
      <c r="P28">
        <v>7.2239015445651505E-2</v>
      </c>
      <c r="Q28">
        <v>12712.741452673001</v>
      </c>
      <c r="R28">
        <v>460.2645</v>
      </c>
      <c r="S28">
        <v>86253.458035542601</v>
      </c>
      <c r="T28">
        <v>15.609611429949499</v>
      </c>
      <c r="U28">
        <v>16.378758906454902</v>
      </c>
      <c r="V28">
        <v>47.298999999999999</v>
      </c>
      <c r="W28">
        <v>159.38098646271601</v>
      </c>
      <c r="X28">
        <v>0.116113254484115</v>
      </c>
      <c r="Y28">
        <v>0.15569079108911099</v>
      </c>
      <c r="Z28">
        <v>0.27664931656979302</v>
      </c>
      <c r="AA28">
        <v>155.708145971644</v>
      </c>
      <c r="AB28">
        <v>7.9416906580881497</v>
      </c>
      <c r="AC28">
        <v>1.52341722173691</v>
      </c>
      <c r="AD28">
        <v>3.9509522293709902</v>
      </c>
      <c r="AE28">
        <v>0.95798230277524798</v>
      </c>
      <c r="AF28">
        <v>30.6</v>
      </c>
      <c r="AG28">
        <v>8.3134248360844001E-2</v>
      </c>
      <c r="AH28">
        <v>136.51750000000001</v>
      </c>
      <c r="AI28">
        <v>4.8055432106940996</v>
      </c>
      <c r="AJ28">
        <v>-121559.29799999901</v>
      </c>
      <c r="AK28">
        <v>0.42100230393218602</v>
      </c>
      <c r="AL28">
        <v>118995305.0265</v>
      </c>
      <c r="AM28">
        <v>7538.5612787</v>
      </c>
    </row>
    <row r="29" spans="1:39" ht="15" x14ac:dyDescent="0.25">
      <c r="A29" t="s">
        <v>141</v>
      </c>
      <c r="B29">
        <v>-1370326.2</v>
      </c>
      <c r="C29">
        <v>0.27749464760792403</v>
      </c>
      <c r="D29">
        <v>-1340583.6499999999</v>
      </c>
      <c r="E29">
        <v>3.3205442117196899E-3</v>
      </c>
      <c r="F29">
        <v>0.75616134637730004</v>
      </c>
      <c r="G29">
        <v>116</v>
      </c>
      <c r="H29">
        <v>309.80611529999999</v>
      </c>
      <c r="I29">
        <v>188.19851360000001</v>
      </c>
      <c r="J29">
        <v>-149.51218675000001</v>
      </c>
      <c r="K29">
        <v>16929.832098703399</v>
      </c>
      <c r="L29">
        <v>2608.7585586499999</v>
      </c>
      <c r="M29">
        <v>3760.63741699408</v>
      </c>
      <c r="N29">
        <v>0.98153596140958099</v>
      </c>
      <c r="O29">
        <v>0.20918793333347199</v>
      </c>
      <c r="P29">
        <v>3.4215612596280698E-2</v>
      </c>
      <c r="Q29">
        <v>11744.2442561512</v>
      </c>
      <c r="R29">
        <v>187.21199999999999</v>
      </c>
      <c r="S29">
        <v>68447.3323157704</v>
      </c>
      <c r="T29">
        <v>14.865500074781499</v>
      </c>
      <c r="U29">
        <v>13.9347828058565</v>
      </c>
      <c r="V29">
        <v>22.8855</v>
      </c>
      <c r="W29">
        <v>113.99176590636</v>
      </c>
      <c r="X29">
        <v>0.107937199119076</v>
      </c>
      <c r="Y29">
        <v>0.19432556116288899</v>
      </c>
      <c r="Z29">
        <v>0.30554111776195902</v>
      </c>
      <c r="AA29">
        <v>200.47658234445601</v>
      </c>
      <c r="AB29">
        <v>9.8370214619642606</v>
      </c>
      <c r="AC29">
        <v>1.5306741880897501</v>
      </c>
      <c r="AD29">
        <v>3.7816265709997201</v>
      </c>
      <c r="AE29">
        <v>1.00803234462243</v>
      </c>
      <c r="AF29">
        <v>17.850000000000001</v>
      </c>
      <c r="AG29">
        <v>6.0131374166697102E-2</v>
      </c>
      <c r="AH29">
        <v>95.283500000000004</v>
      </c>
      <c r="AI29">
        <v>3.9010559761902401</v>
      </c>
      <c r="AJ29">
        <v>-10442.878000000001</v>
      </c>
      <c r="AK29">
        <v>0.66546669820714399</v>
      </c>
      <c r="AL29">
        <v>44165844.384000003</v>
      </c>
      <c r="AM29">
        <v>2608.7585586499999</v>
      </c>
    </row>
    <row r="30" spans="1:39" ht="15" x14ac:dyDescent="0.25">
      <c r="A30" t="s">
        <v>143</v>
      </c>
      <c r="B30">
        <v>-27381398.666666701</v>
      </c>
      <c r="C30">
        <v>0.27846113628091201</v>
      </c>
      <c r="D30">
        <v>-24356166.833333299</v>
      </c>
      <c r="E30">
        <v>2.1418164931849902E-3</v>
      </c>
      <c r="F30">
        <v>0.83369835086258803</v>
      </c>
      <c r="G30">
        <v>488.5</v>
      </c>
      <c r="H30">
        <v>4973.9190299166703</v>
      </c>
      <c r="I30">
        <v>2561.8534599999998</v>
      </c>
      <c r="J30">
        <v>-138.73629174999999</v>
      </c>
      <c r="K30">
        <v>20553.572658656001</v>
      </c>
      <c r="L30">
        <v>17275.768840749999</v>
      </c>
      <c r="M30">
        <v>25431.4170873148</v>
      </c>
      <c r="N30">
        <v>0.85276376601832504</v>
      </c>
      <c r="O30">
        <v>0.20066758498312401</v>
      </c>
      <c r="P30">
        <v>0.149510589146156</v>
      </c>
      <c r="Q30">
        <v>13962.2093760404</v>
      </c>
      <c r="R30">
        <v>1138.66916666667</v>
      </c>
      <c r="S30">
        <v>82611.739194073802</v>
      </c>
      <c r="T30">
        <v>13.481747332229199</v>
      </c>
      <c r="U30">
        <v>15.171894828172899</v>
      </c>
      <c r="V30">
        <v>173.91499999999999</v>
      </c>
      <c r="W30">
        <v>99.334553320587602</v>
      </c>
      <c r="X30">
        <v>0.113238948443475</v>
      </c>
      <c r="Y30">
        <v>0.16229543337774799</v>
      </c>
      <c r="Z30">
        <v>0.28377998317002501</v>
      </c>
      <c r="AA30">
        <v>196.095040085421</v>
      </c>
      <c r="AB30">
        <v>10.7940651388798</v>
      </c>
      <c r="AC30">
        <v>1.5979448336897699</v>
      </c>
      <c r="AD30">
        <v>4.3548870855091097</v>
      </c>
      <c r="AE30">
        <v>0.73569640660852598</v>
      </c>
      <c r="AF30">
        <v>59.75</v>
      </c>
      <c r="AG30">
        <v>0.16460651726630501</v>
      </c>
      <c r="AH30">
        <v>126.175833333333</v>
      </c>
      <c r="AI30">
        <v>4.0489767556360903</v>
      </c>
      <c r="AJ30">
        <v>193437.93333333501</v>
      </c>
      <c r="AK30">
        <v>0.59683137279612397</v>
      </c>
      <c r="AL30">
        <v>355078770.10250002</v>
      </c>
      <c r="AM30">
        <v>17275.768840749999</v>
      </c>
    </row>
    <row r="31" spans="1:39" ht="15" x14ac:dyDescent="0.25">
      <c r="A31" t="s">
        <v>145</v>
      </c>
      <c r="B31">
        <v>-1304297.8999999999</v>
      </c>
      <c r="C31">
        <v>0.31670807662113099</v>
      </c>
      <c r="D31">
        <v>-1344285.05</v>
      </c>
      <c r="E31">
        <v>4.6266048729249601E-3</v>
      </c>
      <c r="F31">
        <v>0.77003593802495096</v>
      </c>
      <c r="G31">
        <v>87.35</v>
      </c>
      <c r="H31">
        <v>109.666659</v>
      </c>
      <c r="I31">
        <v>99.417031399999999</v>
      </c>
      <c r="J31">
        <v>-108.6434379</v>
      </c>
      <c r="K31">
        <v>16387.409979256601</v>
      </c>
      <c r="L31">
        <v>1712.8317228000001</v>
      </c>
      <c r="M31">
        <v>2394.0041558246298</v>
      </c>
      <c r="N31">
        <v>0.93173423078079398</v>
      </c>
      <c r="O31">
        <v>0.19550377482651299</v>
      </c>
      <c r="P31">
        <v>7.9732389750902903E-3</v>
      </c>
      <c r="Q31">
        <v>11724.656199408901</v>
      </c>
      <c r="R31">
        <v>124.5855</v>
      </c>
      <c r="S31">
        <v>66894.700173776204</v>
      </c>
      <c r="T31">
        <v>13.9053100079865</v>
      </c>
      <c r="U31">
        <v>13.748242956042199</v>
      </c>
      <c r="V31">
        <v>16.631</v>
      </c>
      <c r="W31">
        <v>102.990302615597</v>
      </c>
      <c r="X31">
        <v>0.110667307784833</v>
      </c>
      <c r="Y31">
        <v>0.19193353372032099</v>
      </c>
      <c r="Z31">
        <v>0.307585932746056</v>
      </c>
      <c r="AA31">
        <v>207.98563878630199</v>
      </c>
      <c r="AB31">
        <v>8.1047701507729002</v>
      </c>
      <c r="AC31">
        <v>1.47687085607521</v>
      </c>
      <c r="AD31">
        <v>3.8204268361832501</v>
      </c>
      <c r="AE31">
        <v>1.04127308339876</v>
      </c>
      <c r="AF31">
        <v>47.2</v>
      </c>
      <c r="AG31">
        <v>3.2608486136751297E-2</v>
      </c>
      <c r="AH31">
        <v>36.903500000000001</v>
      </c>
      <c r="AI31">
        <v>3.9031572252807298</v>
      </c>
      <c r="AJ31">
        <v>-29284.4750000001</v>
      </c>
      <c r="AK31">
        <v>0.59576829396012199</v>
      </c>
      <c r="AL31">
        <v>28068875.666999999</v>
      </c>
      <c r="AM31">
        <v>1712.8317228000001</v>
      </c>
    </row>
    <row r="32" spans="1:39" ht="15" x14ac:dyDescent="0.25">
      <c r="A32" t="s">
        <v>147</v>
      </c>
      <c r="B32">
        <v>-2516463.0499999998</v>
      </c>
      <c r="C32">
        <v>0.345887080112455</v>
      </c>
      <c r="D32">
        <v>-2554338.5499999998</v>
      </c>
      <c r="E32">
        <v>6.6891641150893903E-3</v>
      </c>
      <c r="F32">
        <v>0.72895213104550505</v>
      </c>
      <c r="G32">
        <v>92.3</v>
      </c>
      <c r="H32">
        <v>59.732106649999999</v>
      </c>
      <c r="I32">
        <v>63.665132049999997</v>
      </c>
      <c r="J32">
        <v>-32.694969149999999</v>
      </c>
      <c r="K32">
        <v>15451.509596629099</v>
      </c>
      <c r="L32">
        <v>1631.8846719999999</v>
      </c>
      <c r="M32">
        <v>2168.1719905826399</v>
      </c>
      <c r="N32">
        <v>0.74835578224611199</v>
      </c>
      <c r="O32">
        <v>0.17667314262266701</v>
      </c>
      <c r="P32">
        <v>8.0087446277576097E-3</v>
      </c>
      <c r="Q32">
        <v>11629.6501290122</v>
      </c>
      <c r="R32">
        <v>114.44</v>
      </c>
      <c r="S32">
        <v>67187.432667773493</v>
      </c>
      <c r="T32">
        <v>15.6728416637539</v>
      </c>
      <c r="U32">
        <v>14.2597402306886</v>
      </c>
      <c r="V32">
        <v>13.204499999999999</v>
      </c>
      <c r="W32">
        <v>123.585495247832</v>
      </c>
      <c r="X32">
        <v>0.11204084771117</v>
      </c>
      <c r="Y32">
        <v>0.194255345792686</v>
      </c>
      <c r="Z32">
        <v>0.31225742142874102</v>
      </c>
      <c r="AA32">
        <v>213.719422692145</v>
      </c>
      <c r="AB32">
        <v>7.3898070680453003</v>
      </c>
      <c r="AC32">
        <v>1.5026627393854499</v>
      </c>
      <c r="AD32">
        <v>3.2195184915822401</v>
      </c>
      <c r="AE32">
        <v>1.25122239183763</v>
      </c>
      <c r="AF32">
        <v>82.35</v>
      </c>
      <c r="AG32">
        <v>2.70946552116338E-2</v>
      </c>
      <c r="AH32">
        <v>12.3565</v>
      </c>
      <c r="AI32">
        <v>4.1173901344356203</v>
      </c>
      <c r="AJ32">
        <v>-56975.914999999899</v>
      </c>
      <c r="AK32">
        <v>0.57142314200661004</v>
      </c>
      <c r="AL32">
        <v>25215081.670000002</v>
      </c>
      <c r="AM32">
        <v>1631.8846719999999</v>
      </c>
    </row>
    <row r="33" spans="1:39" ht="15" x14ac:dyDescent="0.25">
      <c r="A33" t="s">
        <v>149</v>
      </c>
      <c r="B33">
        <v>-21347599.733333301</v>
      </c>
      <c r="C33">
        <v>0.270531876433382</v>
      </c>
      <c r="D33">
        <v>-19547298.733333301</v>
      </c>
      <c r="E33">
        <v>2.0385001204752699E-3</v>
      </c>
      <c r="F33">
        <v>0.81434059840510897</v>
      </c>
      <c r="G33">
        <v>400.13333333333298</v>
      </c>
      <c r="H33">
        <v>3915.5950063999999</v>
      </c>
      <c r="I33">
        <v>2520.3645808000001</v>
      </c>
      <c r="J33">
        <v>-261.84585900000002</v>
      </c>
      <c r="K33">
        <v>20228.8847002845</v>
      </c>
      <c r="L33">
        <v>14289.7939818667</v>
      </c>
      <c r="M33">
        <v>20918.1788329396</v>
      </c>
      <c r="N33">
        <v>0.94113359883745695</v>
      </c>
      <c r="O33">
        <v>0.20248633324863999</v>
      </c>
      <c r="P33">
        <v>0.13866132682629201</v>
      </c>
      <c r="Q33">
        <v>13818.917849330601</v>
      </c>
      <c r="R33">
        <v>979.52666666666698</v>
      </c>
      <c r="S33">
        <v>80730.501502086103</v>
      </c>
      <c r="T33">
        <v>12.988994684507499</v>
      </c>
      <c r="U33">
        <v>14.5884685615501</v>
      </c>
      <c r="V33">
        <v>137.87266666666699</v>
      </c>
      <c r="W33">
        <v>103.644865420751</v>
      </c>
      <c r="X33">
        <v>0.11499669795033</v>
      </c>
      <c r="Y33">
        <v>0.15583710351721</v>
      </c>
      <c r="Z33">
        <v>0.27785690290915599</v>
      </c>
      <c r="AA33">
        <v>185.76770736060001</v>
      </c>
      <c r="AB33">
        <v>11.311436005223101</v>
      </c>
      <c r="AC33">
        <v>1.69453124803014</v>
      </c>
      <c r="AD33">
        <v>4.4662319957234198</v>
      </c>
      <c r="AE33">
        <v>0.84037889139621103</v>
      </c>
      <c r="AF33">
        <v>47.133333333333297</v>
      </c>
      <c r="AG33">
        <v>0.174845749385383</v>
      </c>
      <c r="AH33">
        <v>134.19999999999999</v>
      </c>
      <c r="AI33">
        <v>4.2138399180209296</v>
      </c>
      <c r="AJ33">
        <v>-257890.28799999901</v>
      </c>
      <c r="AK33">
        <v>0.60982863480143801</v>
      </c>
      <c r="AL33">
        <v>289066594.85000002</v>
      </c>
      <c r="AM33">
        <v>14289.7939818667</v>
      </c>
    </row>
    <row r="34" spans="1:39" ht="15" x14ac:dyDescent="0.25">
      <c r="A34" t="s">
        <v>150</v>
      </c>
      <c r="B34">
        <v>-6485315</v>
      </c>
      <c r="C34">
        <v>0.31669226080007001</v>
      </c>
      <c r="D34">
        <v>-5982126.5</v>
      </c>
      <c r="E34">
        <v>4.1713639493446098E-3</v>
      </c>
      <c r="F34">
        <v>0.76308894629032498</v>
      </c>
      <c r="G34">
        <v>163.166666666667</v>
      </c>
      <c r="H34">
        <v>281.10726716666699</v>
      </c>
      <c r="I34">
        <v>895.01113266666698</v>
      </c>
      <c r="J34">
        <v>-25.806930666666702</v>
      </c>
      <c r="K34">
        <v>17122.5088587467</v>
      </c>
      <c r="L34">
        <v>4858.1348694999997</v>
      </c>
      <c r="M34">
        <v>6889.8979418287499</v>
      </c>
      <c r="N34">
        <v>0.6074280648032</v>
      </c>
      <c r="O34">
        <v>0.123590084904702</v>
      </c>
      <c r="P34">
        <v>0.13414286950423901</v>
      </c>
      <c r="Q34">
        <v>12073.2495665852</v>
      </c>
      <c r="R34">
        <v>338.30166666666702</v>
      </c>
      <c r="S34">
        <v>77774.306270044995</v>
      </c>
      <c r="T34">
        <v>14.093437316793199</v>
      </c>
      <c r="U34">
        <v>14.360363392140201</v>
      </c>
      <c r="V34">
        <v>49.953333333333298</v>
      </c>
      <c r="W34">
        <v>97.253467292806604</v>
      </c>
      <c r="X34">
        <v>0.11648517623351801</v>
      </c>
      <c r="Y34">
        <v>0.14747789436679601</v>
      </c>
      <c r="Z34">
        <v>0.27553174871624297</v>
      </c>
      <c r="AA34">
        <v>183.890702364399</v>
      </c>
      <c r="AB34">
        <v>7.2970005139738401</v>
      </c>
      <c r="AC34">
        <v>1.4083351986261701</v>
      </c>
      <c r="AD34">
        <v>3.0317379890097298</v>
      </c>
      <c r="AE34" t="s">
        <v>943</v>
      </c>
      <c r="AF34">
        <v>19.3333333333333</v>
      </c>
      <c r="AG34">
        <v>0.16304318065592599</v>
      </c>
      <c r="AH34">
        <v>148.78833333333299</v>
      </c>
      <c r="AI34">
        <v>3.7340951623771801</v>
      </c>
      <c r="AJ34">
        <v>-273340.30599999998</v>
      </c>
      <c r="AK34">
        <v>0.56456603956844198</v>
      </c>
      <c r="AL34">
        <v>83183457.340000004</v>
      </c>
      <c r="AM34">
        <v>4858.1348694999997</v>
      </c>
    </row>
    <row r="35" spans="1:39" ht="15" x14ac:dyDescent="0.25">
      <c r="A35" t="s">
        <v>151</v>
      </c>
      <c r="B35">
        <v>-30174711.333333299</v>
      </c>
      <c r="C35">
        <v>0.191332916625259</v>
      </c>
      <c r="D35">
        <v>-26282501.777777798</v>
      </c>
      <c r="E35">
        <v>1.89306821126038E-3</v>
      </c>
      <c r="F35">
        <v>0.81582979823139201</v>
      </c>
      <c r="G35">
        <v>425</v>
      </c>
      <c r="H35">
        <v>4671.8989844444404</v>
      </c>
      <c r="I35">
        <v>2802.3130196666698</v>
      </c>
      <c r="J35">
        <v>-154.13407011111099</v>
      </c>
      <c r="K35">
        <v>19974.0295925059</v>
      </c>
      <c r="L35">
        <v>18529.562032333299</v>
      </c>
      <c r="M35">
        <v>27398.235127772099</v>
      </c>
      <c r="N35">
        <v>0.87896163496424495</v>
      </c>
      <c r="O35">
        <v>0.21364578971956699</v>
      </c>
      <c r="P35">
        <v>0.11973194158104999</v>
      </c>
      <c r="Q35">
        <v>13508.5350805987</v>
      </c>
      <c r="R35">
        <v>1262.8022222222201</v>
      </c>
      <c r="S35">
        <v>80789.614416614902</v>
      </c>
      <c r="T35">
        <v>14.136109991711599</v>
      </c>
      <c r="U35">
        <v>14.673368249008799</v>
      </c>
      <c r="V35">
        <v>199.67333333333301</v>
      </c>
      <c r="W35">
        <v>92.799382486394407</v>
      </c>
      <c r="X35">
        <v>0.111858861668307</v>
      </c>
      <c r="Y35">
        <v>0.15748393784152101</v>
      </c>
      <c r="Z35">
        <v>0.27757311085823799</v>
      </c>
      <c r="AA35">
        <v>207.901759838327</v>
      </c>
      <c r="AB35">
        <v>8.9922563556581405</v>
      </c>
      <c r="AC35">
        <v>1.6164962642940599</v>
      </c>
      <c r="AD35">
        <v>4.0874584145456403</v>
      </c>
      <c r="AE35">
        <v>0.73569640660852598</v>
      </c>
      <c r="AF35">
        <v>60.8888888888889</v>
      </c>
      <c r="AG35">
        <v>0.18446388604391201</v>
      </c>
      <c r="AH35">
        <v>126.443333333333</v>
      </c>
      <c r="AI35">
        <v>4.0324104141770798</v>
      </c>
      <c r="AJ35">
        <v>113962.350000001</v>
      </c>
      <c r="AK35">
        <v>0.617904246293004</v>
      </c>
      <c r="AL35">
        <v>370110020.37</v>
      </c>
      <c r="AM35">
        <v>18529.562032333299</v>
      </c>
    </row>
    <row r="36" spans="1:39" ht="15" x14ac:dyDescent="0.25">
      <c r="A36" t="s">
        <v>152</v>
      </c>
      <c r="B36">
        <v>-2493421.75</v>
      </c>
      <c r="C36">
        <v>0.31872328899122299</v>
      </c>
      <c r="D36">
        <v>-2496373.65</v>
      </c>
      <c r="E36">
        <v>3.26742757125489E-3</v>
      </c>
      <c r="F36">
        <v>0.744165821957681</v>
      </c>
      <c r="G36">
        <v>78.599999999999994</v>
      </c>
      <c r="H36">
        <v>75.019503850000007</v>
      </c>
      <c r="I36">
        <v>65.581565350000005</v>
      </c>
      <c r="J36">
        <v>-65.2216691</v>
      </c>
      <c r="K36">
        <v>15720.939445571799</v>
      </c>
      <c r="L36">
        <v>1592.2361091499999</v>
      </c>
      <c r="M36">
        <v>2155.6194617851902</v>
      </c>
      <c r="N36">
        <v>0.79643636280612295</v>
      </c>
      <c r="O36">
        <v>0.187575674570927</v>
      </c>
      <c r="P36">
        <v>6.4904906003651099E-3</v>
      </c>
      <c r="Q36">
        <v>11612.182900905</v>
      </c>
      <c r="R36">
        <v>114.66249999999999</v>
      </c>
      <c r="S36">
        <v>65599.658667829499</v>
      </c>
      <c r="T36">
        <v>15.2120353210509</v>
      </c>
      <c r="U36">
        <v>13.8862846104873</v>
      </c>
      <c r="V36">
        <v>14.037000000000001</v>
      </c>
      <c r="W36">
        <v>113.43136775308101</v>
      </c>
      <c r="X36">
        <v>0.112932264031609</v>
      </c>
      <c r="Y36">
        <v>0.20376660032277399</v>
      </c>
      <c r="Z36">
        <v>0.32051286510919802</v>
      </c>
      <c r="AA36">
        <v>208.618086282018</v>
      </c>
      <c r="AB36">
        <v>7.51744498926376</v>
      </c>
      <c r="AC36">
        <v>1.51873226826384</v>
      </c>
      <c r="AD36">
        <v>3.6371590145686299</v>
      </c>
      <c r="AE36">
        <v>1.0536487062813999</v>
      </c>
      <c r="AF36">
        <v>56.05</v>
      </c>
      <c r="AG36">
        <v>1.96750215179545E-2</v>
      </c>
      <c r="AH36">
        <v>18.0015</v>
      </c>
      <c r="AI36">
        <v>4.0490647004199403</v>
      </c>
      <c r="AJ36">
        <v>-67678.365000000107</v>
      </c>
      <c r="AK36">
        <v>0.55026543799947203</v>
      </c>
      <c r="AL36">
        <v>25031447.454999998</v>
      </c>
      <c r="AM36">
        <v>1592.2361091499999</v>
      </c>
    </row>
    <row r="37" spans="1:39" ht="15" x14ac:dyDescent="0.25">
      <c r="A37" t="s">
        <v>153</v>
      </c>
      <c r="B37">
        <v>-2652772.25</v>
      </c>
      <c r="C37">
        <v>0.304617985662056</v>
      </c>
      <c r="D37">
        <v>-2755547</v>
      </c>
      <c r="E37">
        <v>3.7883955608717301E-3</v>
      </c>
      <c r="F37">
        <v>0.76222477841777703</v>
      </c>
      <c r="G37">
        <v>70.099999999999994</v>
      </c>
      <c r="H37">
        <v>142.915978</v>
      </c>
      <c r="I37">
        <v>86.521118450000003</v>
      </c>
      <c r="J37">
        <v>-119.4856994</v>
      </c>
      <c r="K37">
        <v>16785.1638144196</v>
      </c>
      <c r="L37">
        <v>1786.5399267499999</v>
      </c>
      <c r="M37">
        <v>2546.3054954920099</v>
      </c>
      <c r="N37">
        <v>0.98418679273438203</v>
      </c>
      <c r="O37">
        <v>0.197704877042709</v>
      </c>
      <c r="P37">
        <v>1.2420134511275899E-2</v>
      </c>
      <c r="Q37">
        <v>11776.8136559379</v>
      </c>
      <c r="R37">
        <v>130.0335</v>
      </c>
      <c r="S37">
        <v>67256.965843417303</v>
      </c>
      <c r="T37">
        <v>14.317848862024</v>
      </c>
      <c r="U37">
        <v>13.739074367374601</v>
      </c>
      <c r="V37">
        <v>16.9115</v>
      </c>
      <c r="W37">
        <v>105.64053612926099</v>
      </c>
      <c r="X37">
        <v>0.107868416927764</v>
      </c>
      <c r="Y37">
        <v>0.183087096471508</v>
      </c>
      <c r="Z37">
        <v>0.29502585722171099</v>
      </c>
      <c r="AA37">
        <v>206.19911398798001</v>
      </c>
      <c r="AB37">
        <v>9.4245927722767799</v>
      </c>
      <c r="AC37">
        <v>1.64227237715535</v>
      </c>
      <c r="AD37">
        <v>3.9574302610910701</v>
      </c>
      <c r="AE37">
        <v>1.08083512777378</v>
      </c>
      <c r="AF37">
        <v>22.15</v>
      </c>
      <c r="AG37">
        <v>4.1936780769726401E-2</v>
      </c>
      <c r="AH37">
        <v>68.308421052631601</v>
      </c>
      <c r="AI37">
        <v>4.1226940494355704</v>
      </c>
      <c r="AJ37">
        <v>-59966.010000000198</v>
      </c>
      <c r="AK37">
        <v>0.63510817425458399</v>
      </c>
      <c r="AL37">
        <v>29987365.331500001</v>
      </c>
      <c r="AM37">
        <v>1786.5399267499999</v>
      </c>
    </row>
    <row r="38" spans="1:39" ht="15" x14ac:dyDescent="0.25">
      <c r="A38" t="s">
        <v>155</v>
      </c>
      <c r="B38">
        <v>-1542903.05</v>
      </c>
      <c r="C38">
        <v>0.34036066079959099</v>
      </c>
      <c r="D38">
        <v>-1507107.4</v>
      </c>
      <c r="E38">
        <v>2.6306682441209002E-3</v>
      </c>
      <c r="F38">
        <v>0.80960849585788597</v>
      </c>
      <c r="G38">
        <v>199.35</v>
      </c>
      <c r="H38">
        <v>272.91676095000003</v>
      </c>
      <c r="I38">
        <v>669.91758215000004</v>
      </c>
      <c r="J38">
        <v>-66.173900099999997</v>
      </c>
      <c r="K38">
        <v>15733.827813854001</v>
      </c>
      <c r="L38">
        <v>4951.2790039499996</v>
      </c>
      <c r="M38">
        <v>6591.77136804169</v>
      </c>
      <c r="N38">
        <v>0.61981237940777301</v>
      </c>
      <c r="O38">
        <v>0.17593706198035899</v>
      </c>
      <c r="P38">
        <v>5.49655443336734E-2</v>
      </c>
      <c r="Q38">
        <v>11818.1543255866</v>
      </c>
      <c r="R38">
        <v>324.5025</v>
      </c>
      <c r="S38">
        <v>78755.6376822983</v>
      </c>
      <c r="T38">
        <v>16.250722259458701</v>
      </c>
      <c r="U38">
        <v>15.2580611981418</v>
      </c>
      <c r="V38">
        <v>33.961500000000001</v>
      </c>
      <c r="W38">
        <v>145.79093985689701</v>
      </c>
      <c r="X38">
        <v>0.113652709325804</v>
      </c>
      <c r="Y38">
        <v>0.16759926606046699</v>
      </c>
      <c r="Z38">
        <v>0.28646075520137099</v>
      </c>
      <c r="AA38">
        <v>164.954994325391</v>
      </c>
      <c r="AB38">
        <v>7.2026876274429199</v>
      </c>
      <c r="AC38">
        <v>1.31940046088208</v>
      </c>
      <c r="AD38">
        <v>3.9603410615543599</v>
      </c>
      <c r="AE38">
        <v>0.87568981743512198</v>
      </c>
      <c r="AF38">
        <v>25.1</v>
      </c>
      <c r="AG38">
        <v>0.105309503109285</v>
      </c>
      <c r="AH38">
        <v>100.5885</v>
      </c>
      <c r="AI38">
        <v>4.31401969897441</v>
      </c>
      <c r="AJ38">
        <v>-107019.34149999999</v>
      </c>
      <c r="AK38">
        <v>0.50377045073922599</v>
      </c>
      <c r="AL38">
        <v>77902571.306500003</v>
      </c>
      <c r="AM38">
        <v>4951.2790039499996</v>
      </c>
    </row>
    <row r="39" spans="1:39" ht="15" x14ac:dyDescent="0.25">
      <c r="A39" t="s">
        <v>156</v>
      </c>
      <c r="B39">
        <v>-8917161.6999999993</v>
      </c>
      <c r="C39">
        <v>0.25643889660866798</v>
      </c>
      <c r="D39">
        <v>-7097452.7000000002</v>
      </c>
      <c r="E39">
        <v>2.4438552763090598E-3</v>
      </c>
      <c r="F39">
        <v>0.81060437827062004</v>
      </c>
      <c r="G39">
        <v>183.3</v>
      </c>
      <c r="H39">
        <v>2111.1948705999998</v>
      </c>
      <c r="I39">
        <v>1001.0974241500001</v>
      </c>
      <c r="J39">
        <v>-251.71739915000001</v>
      </c>
      <c r="K39">
        <v>20143.611201493099</v>
      </c>
      <c r="L39">
        <v>8071.3444873999997</v>
      </c>
      <c r="M39">
        <v>12021.2863313127</v>
      </c>
      <c r="N39">
        <v>0.98535367297424303</v>
      </c>
      <c r="O39">
        <v>0.22016672034926801</v>
      </c>
      <c r="P39">
        <v>9.4551643798793494E-2</v>
      </c>
      <c r="Q39">
        <v>13524.844242666501</v>
      </c>
      <c r="R39">
        <v>562.48599999999999</v>
      </c>
      <c r="S39">
        <v>77161.454689538907</v>
      </c>
      <c r="T39">
        <v>14.2423989219287</v>
      </c>
      <c r="U39">
        <v>14.3494140074597</v>
      </c>
      <c r="V39">
        <v>98.736500000000007</v>
      </c>
      <c r="W39">
        <v>81.746309494462494</v>
      </c>
      <c r="X39">
        <v>0.110021350480622</v>
      </c>
      <c r="Y39">
        <v>0.170424199924432</v>
      </c>
      <c r="Z39">
        <v>0.28916746595624998</v>
      </c>
      <c r="AA39">
        <v>215.13180396533201</v>
      </c>
      <c r="AB39">
        <v>9.1177110562876802</v>
      </c>
      <c r="AC39">
        <v>1.6736202703877101</v>
      </c>
      <c r="AD39">
        <v>4.2939941876392904</v>
      </c>
      <c r="AE39">
        <v>0.84037889139621103</v>
      </c>
      <c r="AF39">
        <v>25.65</v>
      </c>
      <c r="AG39">
        <v>0.164440976345679</v>
      </c>
      <c r="AH39">
        <v>139.06100000000001</v>
      </c>
      <c r="AI39">
        <v>4.1441435848533201</v>
      </c>
      <c r="AJ39">
        <v>-200407.68350000001</v>
      </c>
      <c r="AK39">
        <v>0.64769169324127995</v>
      </c>
      <c r="AL39">
        <v>162586025.22749999</v>
      </c>
      <c r="AM39">
        <v>8071.3444873999997</v>
      </c>
    </row>
    <row r="40" spans="1:39" ht="15" x14ac:dyDescent="0.25">
      <c r="A40" t="s">
        <v>157</v>
      </c>
      <c r="B40">
        <v>-4447263.7142857099</v>
      </c>
      <c r="C40">
        <v>0.33200892923450598</v>
      </c>
      <c r="D40">
        <v>-4214160.0952380998</v>
      </c>
      <c r="E40">
        <v>2.9697620737132299E-3</v>
      </c>
      <c r="F40">
        <v>0.79099403777484301</v>
      </c>
      <c r="G40">
        <v>61.952380952380899</v>
      </c>
      <c r="H40">
        <v>96.803247809523796</v>
      </c>
      <c r="I40">
        <v>305.97004257142902</v>
      </c>
      <c r="J40">
        <v>38.469624904761901</v>
      </c>
      <c r="K40">
        <v>18045.5185324093</v>
      </c>
      <c r="L40">
        <v>2114.1601003809501</v>
      </c>
      <c r="M40">
        <v>2786.3339199102202</v>
      </c>
      <c r="N40">
        <v>0.59380336426000402</v>
      </c>
      <c r="O40">
        <v>0.17417948623137999</v>
      </c>
      <c r="P40">
        <v>3.8026022692365997E-2</v>
      </c>
      <c r="Q40">
        <v>13692.2265487598</v>
      </c>
      <c r="R40">
        <v>155.71714285714299</v>
      </c>
      <c r="S40">
        <v>79215.336397497304</v>
      </c>
      <c r="T40">
        <v>16.418964789636899</v>
      </c>
      <c r="U40">
        <v>13.576925838669601</v>
      </c>
      <c r="V40">
        <v>22.5171428571429</v>
      </c>
      <c r="W40">
        <v>93.891135025165994</v>
      </c>
      <c r="X40">
        <v>0.11607334802148001</v>
      </c>
      <c r="Y40">
        <v>0.168054660889352</v>
      </c>
      <c r="Z40">
        <v>0.28907712708135103</v>
      </c>
      <c r="AA40">
        <v>205.93450975215799</v>
      </c>
      <c r="AB40">
        <v>7.8531367647353196</v>
      </c>
      <c r="AC40">
        <v>1.6160256302425</v>
      </c>
      <c r="AD40">
        <v>4.0791578909605599</v>
      </c>
      <c r="AE40">
        <v>0.82260839352662196</v>
      </c>
      <c r="AF40">
        <v>13.047619047618999</v>
      </c>
      <c r="AG40">
        <v>0.15475746485066799</v>
      </c>
      <c r="AH40">
        <v>75.095500000000001</v>
      </c>
      <c r="AI40">
        <v>4.5818461792725902</v>
      </c>
      <c r="AJ40">
        <v>-164954.01536842101</v>
      </c>
      <c r="AK40">
        <v>0.42112812315956799</v>
      </c>
      <c r="AL40">
        <v>38151115.271904796</v>
      </c>
      <c r="AM40">
        <v>2114.1601003809501</v>
      </c>
    </row>
    <row r="41" spans="1:39" ht="15" x14ac:dyDescent="0.25">
      <c r="A41" t="s">
        <v>158</v>
      </c>
      <c r="B41">
        <v>-2880163.2</v>
      </c>
      <c r="C41">
        <v>0.270906612421556</v>
      </c>
      <c r="D41">
        <v>-2923653.65</v>
      </c>
      <c r="E41">
        <v>4.2114746426742998E-3</v>
      </c>
      <c r="F41">
        <v>0.73385262178156396</v>
      </c>
      <c r="G41">
        <v>133.105263157895</v>
      </c>
      <c r="H41">
        <v>141.60470119999999</v>
      </c>
      <c r="I41">
        <v>186.43843570000001</v>
      </c>
      <c r="J41">
        <v>-94.322846600000005</v>
      </c>
      <c r="K41">
        <v>15275.2103334413</v>
      </c>
      <c r="L41">
        <v>2428.4043194999999</v>
      </c>
      <c r="M41">
        <v>3314.63547341916</v>
      </c>
      <c r="N41">
        <v>0.86716459573485805</v>
      </c>
      <c r="O41">
        <v>0.182464092034407</v>
      </c>
      <c r="P41">
        <v>3.6306564414344801E-2</v>
      </c>
      <c r="Q41">
        <v>11191.090861263199</v>
      </c>
      <c r="R41">
        <v>168.2775</v>
      </c>
      <c r="S41">
        <v>70481.230045609205</v>
      </c>
      <c r="T41">
        <v>15.080447475152701</v>
      </c>
      <c r="U41">
        <v>14.4309507777332</v>
      </c>
      <c r="V41">
        <v>19.14</v>
      </c>
      <c r="W41">
        <v>126.875878761756</v>
      </c>
      <c r="X41">
        <v>0.111549875295146</v>
      </c>
      <c r="Y41">
        <v>0.163574064609466</v>
      </c>
      <c r="Z41">
        <v>0.29083641513036901</v>
      </c>
      <c r="AA41">
        <v>179.402085765397</v>
      </c>
      <c r="AB41">
        <v>7.6948862635793702</v>
      </c>
      <c r="AC41">
        <v>1.54874706078674</v>
      </c>
      <c r="AD41">
        <v>3.7016971885007801</v>
      </c>
      <c r="AE41">
        <v>1.25240579895014</v>
      </c>
      <c r="AF41">
        <v>46.9</v>
      </c>
      <c r="AG41">
        <v>4.8085715219934599E-2</v>
      </c>
      <c r="AH41">
        <v>38.077500000000001</v>
      </c>
      <c r="AI41">
        <v>3.8299348975152201</v>
      </c>
      <c r="AJ41">
        <v>-124945.5925</v>
      </c>
      <c r="AK41">
        <v>0.59406385116266602</v>
      </c>
      <c r="AL41">
        <v>37094386.755000003</v>
      </c>
      <c r="AM41">
        <v>2428.4043194999999</v>
      </c>
    </row>
    <row r="42" spans="1:39" ht="15" x14ac:dyDescent="0.25">
      <c r="A42" t="s">
        <v>160</v>
      </c>
      <c r="B42">
        <v>-1365988.1</v>
      </c>
      <c r="C42">
        <v>0.33854871473954501</v>
      </c>
      <c r="D42">
        <v>-128313.75</v>
      </c>
      <c r="E42">
        <v>8.8705463752873203E-4</v>
      </c>
      <c r="F42">
        <v>0.80821100054895401</v>
      </c>
      <c r="G42">
        <v>163.9</v>
      </c>
      <c r="H42">
        <v>113.59505350000001</v>
      </c>
      <c r="I42">
        <v>631.54637260000004</v>
      </c>
      <c r="J42">
        <v>-41.517937549999999</v>
      </c>
      <c r="K42">
        <v>15411.571077258201</v>
      </c>
      <c r="L42">
        <v>4818.2351095000004</v>
      </c>
      <c r="M42">
        <v>6018.9457171712102</v>
      </c>
      <c r="N42">
        <v>0.34274927124122301</v>
      </c>
      <c r="O42">
        <v>0.15473653214431199</v>
      </c>
      <c r="P42">
        <v>2.9836345971693001E-2</v>
      </c>
      <c r="Q42">
        <v>12337.139483606999</v>
      </c>
      <c r="R42">
        <v>313.27600000000001</v>
      </c>
      <c r="S42">
        <v>81582.714909536604</v>
      </c>
      <c r="T42">
        <v>16.121726528684</v>
      </c>
      <c r="U42">
        <v>15.380160336253001</v>
      </c>
      <c r="V42">
        <v>34.33</v>
      </c>
      <c r="W42">
        <v>140.350571205942</v>
      </c>
      <c r="X42">
        <v>0.115124624375948</v>
      </c>
      <c r="Y42">
        <v>0.16676070105629401</v>
      </c>
      <c r="Z42">
        <v>0.28701935297618397</v>
      </c>
      <c r="AA42">
        <v>165.70342290392099</v>
      </c>
      <c r="AB42">
        <v>8.2956078687817492</v>
      </c>
      <c r="AC42">
        <v>1.3125724674553001</v>
      </c>
      <c r="AD42">
        <v>4.0237686546203397</v>
      </c>
      <c r="AE42">
        <v>1.1274982070874</v>
      </c>
      <c r="AF42">
        <v>28.15</v>
      </c>
      <c r="AG42">
        <v>9.8421151825716494E-2</v>
      </c>
      <c r="AH42">
        <v>90.114999999999995</v>
      </c>
      <c r="AI42">
        <v>5.0257187534938002</v>
      </c>
      <c r="AJ42">
        <v>-32043.940999999599</v>
      </c>
      <c r="AK42">
        <v>0.38554244955876299</v>
      </c>
      <c r="AL42">
        <v>74256572.856999993</v>
      </c>
      <c r="AM42">
        <v>4818.2351095000004</v>
      </c>
    </row>
    <row r="43" spans="1:39" ht="15" x14ac:dyDescent="0.25">
      <c r="A43" t="s">
        <v>162</v>
      </c>
      <c r="B43">
        <v>-1776828.1</v>
      </c>
      <c r="C43">
        <v>0.36843395196727702</v>
      </c>
      <c r="D43">
        <v>-1848600.6</v>
      </c>
      <c r="E43">
        <v>4.6056743255747197E-3</v>
      </c>
      <c r="F43">
        <v>0.74295349971928104</v>
      </c>
      <c r="G43">
        <v>60.157894736842103</v>
      </c>
      <c r="H43">
        <v>51.961899449999997</v>
      </c>
      <c r="I43">
        <v>50.397428849999997</v>
      </c>
      <c r="J43">
        <v>14.533818699999999</v>
      </c>
      <c r="K43">
        <v>15242.0949921391</v>
      </c>
      <c r="L43">
        <v>1213.4637932999999</v>
      </c>
      <c r="M43">
        <v>1506.17536852286</v>
      </c>
      <c r="N43">
        <v>0.51537263204967199</v>
      </c>
      <c r="O43">
        <v>0.148654496364857</v>
      </c>
      <c r="P43">
        <v>8.9019481748388793E-3</v>
      </c>
      <c r="Q43">
        <v>12279.931536218901</v>
      </c>
      <c r="R43">
        <v>83.531000000000006</v>
      </c>
      <c r="S43">
        <v>68636.162867677893</v>
      </c>
      <c r="T43">
        <v>16.6237684213047</v>
      </c>
      <c r="U43">
        <v>14.5271072212711</v>
      </c>
      <c r="V43">
        <v>11.000500000000001</v>
      </c>
      <c r="W43">
        <v>110.309876214718</v>
      </c>
      <c r="X43">
        <v>0.11298326544015</v>
      </c>
      <c r="Y43">
        <v>0.17442344739288901</v>
      </c>
      <c r="Z43">
        <v>0.29153743742181898</v>
      </c>
      <c r="AA43">
        <v>198.42001164716601</v>
      </c>
      <c r="AB43">
        <v>8.3604644617080996</v>
      </c>
      <c r="AC43">
        <v>1.60449300281798</v>
      </c>
      <c r="AD43">
        <v>3.73108596804907</v>
      </c>
      <c r="AE43">
        <v>1.2709150658330599</v>
      </c>
      <c r="AF43">
        <v>51.3</v>
      </c>
      <c r="AG43">
        <v>3.4460618388498301E-2</v>
      </c>
      <c r="AH43">
        <v>14.615500000000001</v>
      </c>
      <c r="AI43">
        <v>4.4950050365609497</v>
      </c>
      <c r="AJ43">
        <v>-52118.8845</v>
      </c>
      <c r="AK43">
        <v>0.51165560850158698</v>
      </c>
      <c r="AL43">
        <v>18495730.407000002</v>
      </c>
      <c r="AM43">
        <v>1213.4637932999999</v>
      </c>
    </row>
    <row r="44" spans="1:39" ht="15" x14ac:dyDescent="0.25">
      <c r="A44" t="s">
        <v>164</v>
      </c>
      <c r="B44">
        <v>-4195161.6666666698</v>
      </c>
      <c r="C44">
        <v>0.26657398688703499</v>
      </c>
      <c r="D44">
        <v>-4154337.0476190499</v>
      </c>
      <c r="E44">
        <v>1.2442663156141799E-3</v>
      </c>
      <c r="F44">
        <v>0.79766364712758198</v>
      </c>
      <c r="G44">
        <v>109.75</v>
      </c>
      <c r="H44">
        <v>92.976986380952397</v>
      </c>
      <c r="I44">
        <v>195.11858242857099</v>
      </c>
      <c r="J44">
        <v>-7.8422598571428601</v>
      </c>
      <c r="K44">
        <v>15578.0721423049</v>
      </c>
      <c r="L44">
        <v>2335.6275112380899</v>
      </c>
      <c r="M44">
        <v>2962.0642080883399</v>
      </c>
      <c r="N44">
        <v>0.50952656256701301</v>
      </c>
      <c r="O44">
        <v>0.159424234700176</v>
      </c>
      <c r="P44">
        <v>2.81796237862173E-2</v>
      </c>
      <c r="Q44">
        <v>12283.5196375101</v>
      </c>
      <c r="R44">
        <v>158.43952380952399</v>
      </c>
      <c r="S44">
        <v>75046.858858570005</v>
      </c>
      <c r="T44">
        <v>15.683015601566501</v>
      </c>
      <c r="U44">
        <v>14.7414449064237</v>
      </c>
      <c r="V44">
        <v>19.178571428571399</v>
      </c>
      <c r="W44">
        <v>121.78318494351301</v>
      </c>
      <c r="X44">
        <v>0.113059310463114</v>
      </c>
      <c r="Y44">
        <v>0.178199987694898</v>
      </c>
      <c r="Z44">
        <v>0.29591664979196802</v>
      </c>
      <c r="AA44">
        <v>183.43629499198099</v>
      </c>
      <c r="AB44">
        <v>7.7281213444247596</v>
      </c>
      <c r="AC44">
        <v>1.3306211921554401</v>
      </c>
      <c r="AD44">
        <v>3.8445640507019099</v>
      </c>
      <c r="AE44">
        <v>1.3441461967436199</v>
      </c>
      <c r="AF44">
        <v>40.952380952380899</v>
      </c>
      <c r="AG44">
        <v>7.1957990960057394E-2</v>
      </c>
      <c r="AH44">
        <v>37.279047619047603</v>
      </c>
      <c r="AI44">
        <v>4.5147956107364102</v>
      </c>
      <c r="AJ44">
        <v>-88430.286190476007</v>
      </c>
      <c r="AK44">
        <v>0.51955481004471005</v>
      </c>
      <c r="AL44">
        <v>36384573.867619</v>
      </c>
      <c r="AM44">
        <v>2335.6275112380899</v>
      </c>
    </row>
    <row r="45" spans="1:39" ht="15" x14ac:dyDescent="0.25">
      <c r="A45" t="s">
        <v>165</v>
      </c>
      <c r="B45">
        <v>-5634612.9000000004</v>
      </c>
      <c r="C45">
        <v>0.34062295706026002</v>
      </c>
      <c r="D45">
        <v>-5497825.4000000004</v>
      </c>
      <c r="E45">
        <v>4.13585469300062E-3</v>
      </c>
      <c r="F45">
        <v>0.75662392889086705</v>
      </c>
      <c r="G45">
        <v>65.599999999999994</v>
      </c>
      <c r="H45">
        <v>553.33733374999997</v>
      </c>
      <c r="I45">
        <v>403.9421749</v>
      </c>
      <c r="J45">
        <v>-169.27011615000001</v>
      </c>
      <c r="K45">
        <v>20316.103514819399</v>
      </c>
      <c r="L45">
        <v>2457.0790186999998</v>
      </c>
      <c r="M45">
        <v>3579.1240327457799</v>
      </c>
      <c r="N45">
        <v>0.99584514847821204</v>
      </c>
      <c r="O45">
        <v>0.20616515870865801</v>
      </c>
      <c r="P45">
        <v>6.4808093487465704E-2</v>
      </c>
      <c r="Q45">
        <v>13947.0639271767</v>
      </c>
      <c r="R45">
        <v>184.8135</v>
      </c>
      <c r="S45">
        <v>71059.380210320101</v>
      </c>
      <c r="T45">
        <v>13.3258663463437</v>
      </c>
      <c r="U45">
        <v>13.2949109166809</v>
      </c>
      <c r="V45">
        <v>32.358499999999999</v>
      </c>
      <c r="W45">
        <v>75.933032084305495</v>
      </c>
      <c r="X45">
        <v>0.112376570315533</v>
      </c>
      <c r="Y45">
        <v>0.16288837868101799</v>
      </c>
      <c r="Z45">
        <v>0.28283886507548001</v>
      </c>
      <c r="AA45">
        <v>221.65361628790799</v>
      </c>
      <c r="AB45">
        <v>9.3876486698213402</v>
      </c>
      <c r="AC45">
        <v>1.8350339479540301</v>
      </c>
      <c r="AD45">
        <v>3.9800538347394001</v>
      </c>
      <c r="AE45">
        <v>0.92274346840786003</v>
      </c>
      <c r="AF45">
        <v>10.8</v>
      </c>
      <c r="AG45">
        <v>0.12496676559400501</v>
      </c>
      <c r="AH45">
        <v>112.995263157895</v>
      </c>
      <c r="AI45">
        <v>4.2325740248749302</v>
      </c>
      <c r="AJ45">
        <v>-89398.2413947366</v>
      </c>
      <c r="AK45">
        <v>0.67838172371106598</v>
      </c>
      <c r="AL45">
        <v>49918271.688000001</v>
      </c>
      <c r="AM45">
        <v>2457.0790186999998</v>
      </c>
    </row>
    <row r="46" spans="1:39" ht="15" x14ac:dyDescent="0.25">
      <c r="A46" t="s">
        <v>166</v>
      </c>
      <c r="B46">
        <v>-1632220.2</v>
      </c>
      <c r="C46">
        <v>0.27589263647496098</v>
      </c>
      <c r="D46">
        <v>-1679896.9</v>
      </c>
      <c r="E46">
        <v>3.9416358797811097E-3</v>
      </c>
      <c r="F46">
        <v>0.76259435677731802</v>
      </c>
      <c r="G46">
        <v>79.099999999999994</v>
      </c>
      <c r="H46">
        <v>242.94429790000001</v>
      </c>
      <c r="I46">
        <v>134.53659210000001</v>
      </c>
      <c r="J46">
        <v>-166.28417039999999</v>
      </c>
      <c r="K46">
        <v>17181.069697080799</v>
      </c>
      <c r="L46">
        <v>2154.8125486499998</v>
      </c>
      <c r="M46">
        <v>3083.5599789531602</v>
      </c>
      <c r="N46">
        <v>0.99764801935872605</v>
      </c>
      <c r="O46">
        <v>0.20444275866408801</v>
      </c>
      <c r="P46">
        <v>2.2754882590933102E-2</v>
      </c>
      <c r="Q46">
        <v>12006.2475953747</v>
      </c>
      <c r="R46">
        <v>155.54349999999999</v>
      </c>
      <c r="S46">
        <v>67868.350455017397</v>
      </c>
      <c r="T46">
        <v>14.2988938785613</v>
      </c>
      <c r="U46">
        <v>13.8534400257806</v>
      </c>
      <c r="V46">
        <v>21.555499999999999</v>
      </c>
      <c r="W46">
        <v>99.965788251258402</v>
      </c>
      <c r="X46">
        <v>0.106670206244772</v>
      </c>
      <c r="Y46">
        <v>0.18949648678200401</v>
      </c>
      <c r="Z46">
        <v>0.29992554947847699</v>
      </c>
      <c r="AA46">
        <v>209.090252552256</v>
      </c>
      <c r="AB46">
        <v>9.8059236105269498</v>
      </c>
      <c r="AC46">
        <v>1.52341733320342</v>
      </c>
      <c r="AD46">
        <v>3.66370655729227</v>
      </c>
      <c r="AE46">
        <v>1.07951444609186</v>
      </c>
      <c r="AF46">
        <v>18.3</v>
      </c>
      <c r="AG46">
        <v>5.5077411288619697E-2</v>
      </c>
      <c r="AH46">
        <v>87.898421052631605</v>
      </c>
      <c r="AI46">
        <v>4.1156113769278102</v>
      </c>
      <c r="AJ46">
        <v>-80921.808499999999</v>
      </c>
      <c r="AK46">
        <v>0.65253600767208297</v>
      </c>
      <c r="AL46">
        <v>37021984.582500003</v>
      </c>
      <c r="AM46">
        <v>2154.8125486499998</v>
      </c>
    </row>
    <row r="47" spans="1:39" ht="15" x14ac:dyDescent="0.25">
      <c r="A47" t="s">
        <v>168</v>
      </c>
      <c r="B47">
        <v>-2338625.25</v>
      </c>
      <c r="C47">
        <v>0.37367761876732503</v>
      </c>
      <c r="D47">
        <v>-2429446.65</v>
      </c>
      <c r="E47">
        <v>6.5857762108815204E-3</v>
      </c>
      <c r="F47">
        <v>0.72091271508986599</v>
      </c>
      <c r="G47">
        <v>70</v>
      </c>
      <c r="H47">
        <v>51.469073999999999</v>
      </c>
      <c r="I47">
        <v>46.053349900000001</v>
      </c>
      <c r="J47">
        <v>-32.092475800000003</v>
      </c>
      <c r="K47">
        <v>16174.444821213499</v>
      </c>
      <c r="L47">
        <v>1229.3681137000001</v>
      </c>
      <c r="M47">
        <v>1629.2280486974</v>
      </c>
      <c r="N47">
        <v>0.75946646227871795</v>
      </c>
      <c r="O47">
        <v>0.17573948005676199</v>
      </c>
      <c r="P47">
        <v>5.06605501687822E-3</v>
      </c>
      <c r="Q47">
        <v>12204.7657698368</v>
      </c>
      <c r="R47">
        <v>90.165999999999997</v>
      </c>
      <c r="S47">
        <v>67185.522164673996</v>
      </c>
      <c r="T47">
        <v>16.187365525808001</v>
      </c>
      <c r="U47">
        <v>13.634497634363299</v>
      </c>
      <c r="V47">
        <v>11.826499999999999</v>
      </c>
      <c r="W47">
        <v>103.950290762271</v>
      </c>
      <c r="X47">
        <v>0.113781885450062</v>
      </c>
      <c r="Y47">
        <v>0.20499620151876399</v>
      </c>
      <c r="Z47">
        <v>0.32185903583548903</v>
      </c>
      <c r="AA47">
        <v>227.32593019587401</v>
      </c>
      <c r="AB47">
        <v>7.2003492072863597</v>
      </c>
      <c r="AC47">
        <v>1.4805413299769501</v>
      </c>
      <c r="AD47">
        <v>3.3347250742260499</v>
      </c>
      <c r="AE47">
        <v>1.11536056332263</v>
      </c>
      <c r="AF47">
        <v>53.2</v>
      </c>
      <c r="AG47">
        <v>2.0246326951556402E-2</v>
      </c>
      <c r="AH47">
        <v>15.53</v>
      </c>
      <c r="AI47">
        <v>4.3189905258277799</v>
      </c>
      <c r="AJ47">
        <v>-87260.772499999803</v>
      </c>
      <c r="AK47">
        <v>0.54498209579771595</v>
      </c>
      <c r="AL47">
        <v>19884346.719999999</v>
      </c>
      <c r="AM47">
        <v>1229.3681137000001</v>
      </c>
    </row>
    <row r="48" spans="1:39" ht="15" x14ac:dyDescent="0.25">
      <c r="A48" t="s">
        <v>169</v>
      </c>
      <c r="B48">
        <v>-2135883.7999999998</v>
      </c>
      <c r="C48">
        <v>0.37819602766352101</v>
      </c>
      <c r="D48">
        <v>-2284573.5</v>
      </c>
      <c r="E48">
        <v>6.27061014863414E-3</v>
      </c>
      <c r="F48">
        <v>0.728257782195734</v>
      </c>
      <c r="G48">
        <v>110.65</v>
      </c>
      <c r="H48">
        <v>62.845486350000002</v>
      </c>
      <c r="I48">
        <v>81.951944299999994</v>
      </c>
      <c r="J48">
        <v>-28.497068349999999</v>
      </c>
      <c r="K48">
        <v>15302.083134111899</v>
      </c>
      <c r="L48">
        <v>1806.0150464999999</v>
      </c>
      <c r="M48">
        <v>2305.4034822240201</v>
      </c>
      <c r="N48">
        <v>0.59442864677705798</v>
      </c>
      <c r="O48">
        <v>0.16352574214281301</v>
      </c>
      <c r="P48">
        <v>1.2465731746604199E-2</v>
      </c>
      <c r="Q48">
        <v>11987.399427513499</v>
      </c>
      <c r="R48">
        <v>124.7655</v>
      </c>
      <c r="S48">
        <v>67336.212999587195</v>
      </c>
      <c r="T48">
        <v>16.279740793729001</v>
      </c>
      <c r="U48">
        <v>14.475275989756801</v>
      </c>
      <c r="V48">
        <v>15.138999999999999</v>
      </c>
      <c r="W48">
        <v>119.29553117775301</v>
      </c>
      <c r="X48">
        <v>0.11187078007432801</v>
      </c>
      <c r="Y48">
        <v>0.18444807647108499</v>
      </c>
      <c r="Z48">
        <v>0.30214092483468302</v>
      </c>
      <c r="AA48">
        <v>192.693272779995</v>
      </c>
      <c r="AB48">
        <v>9.5086092260513801</v>
      </c>
      <c r="AC48">
        <v>1.57702552635802</v>
      </c>
      <c r="AD48">
        <v>3.3751275412746802</v>
      </c>
      <c r="AE48">
        <v>1.5293350363704601</v>
      </c>
      <c r="AF48">
        <v>104.45</v>
      </c>
      <c r="AG48">
        <v>3.3946536556929099E-2</v>
      </c>
      <c r="AH48">
        <v>9.4126315789473693</v>
      </c>
      <c r="AI48">
        <v>4.3909513124505199</v>
      </c>
      <c r="AJ48">
        <v>-72084.1694999998</v>
      </c>
      <c r="AK48">
        <v>0.58170150282115396</v>
      </c>
      <c r="AL48">
        <v>27635792.383000001</v>
      </c>
      <c r="AM48">
        <v>1806.0150464999999</v>
      </c>
    </row>
    <row r="49" spans="1:39" ht="15" x14ac:dyDescent="0.25">
      <c r="A49" t="s">
        <v>171</v>
      </c>
      <c r="B49">
        <v>-4191255.55</v>
      </c>
      <c r="C49">
        <v>0.34215944732546</v>
      </c>
      <c r="D49">
        <v>-4043153.45</v>
      </c>
      <c r="E49">
        <v>1.2329374077906399E-3</v>
      </c>
      <c r="F49">
        <v>0.78710582257707096</v>
      </c>
      <c r="G49">
        <v>125.1</v>
      </c>
      <c r="H49">
        <v>723.7078252</v>
      </c>
      <c r="I49">
        <v>473.77015410000001</v>
      </c>
      <c r="J49">
        <v>-191.22640815</v>
      </c>
      <c r="K49">
        <v>17915.173363695601</v>
      </c>
      <c r="L49">
        <v>4623.9729899499998</v>
      </c>
      <c r="M49">
        <v>6652.5739889398901</v>
      </c>
      <c r="N49">
        <v>0.96460008124922703</v>
      </c>
      <c r="O49">
        <v>0.202534370656029</v>
      </c>
      <c r="P49">
        <v>6.8055616930280297E-2</v>
      </c>
      <c r="Q49">
        <v>12452.2144183173</v>
      </c>
      <c r="R49">
        <v>327.45499999999998</v>
      </c>
      <c r="S49">
        <v>73352.358055305303</v>
      </c>
      <c r="T49">
        <v>13.832740376540301</v>
      </c>
      <c r="U49">
        <v>14.1209417781069</v>
      </c>
      <c r="V49">
        <v>45.822499999999998</v>
      </c>
      <c r="W49">
        <v>100.91053499809</v>
      </c>
      <c r="X49">
        <v>0.114615157247022</v>
      </c>
      <c r="Y49">
        <v>0.168123586993671</v>
      </c>
      <c r="Z49">
        <v>0.28701408816024399</v>
      </c>
      <c r="AA49">
        <v>190.11439987012201</v>
      </c>
      <c r="AB49">
        <v>9.0722143086805591</v>
      </c>
      <c r="AC49">
        <v>1.5868899383147601</v>
      </c>
      <c r="AD49">
        <v>4.2473276604956398</v>
      </c>
      <c r="AE49">
        <v>0.85024952763471395</v>
      </c>
      <c r="AF49">
        <v>16.75</v>
      </c>
      <c r="AG49">
        <v>0.115116953529599</v>
      </c>
      <c r="AH49">
        <v>126.9465</v>
      </c>
      <c r="AI49">
        <v>4.11691469353066</v>
      </c>
      <c r="AJ49">
        <v>-184898.91949999999</v>
      </c>
      <c r="AK49">
        <v>0.64364088242386897</v>
      </c>
      <c r="AL49">
        <v>82839277.744000003</v>
      </c>
      <c r="AM49">
        <v>4623.9729899499998</v>
      </c>
    </row>
    <row r="50" spans="1:39" ht="15" x14ac:dyDescent="0.25">
      <c r="A50" t="s">
        <v>173</v>
      </c>
      <c r="B50">
        <v>-7320017.5499999998</v>
      </c>
      <c r="C50">
        <v>0.30062556317248901</v>
      </c>
      <c r="D50">
        <v>-6986809.1500000004</v>
      </c>
      <c r="E50">
        <v>2.3585206654397101E-3</v>
      </c>
      <c r="F50">
        <v>0.76450353130409099</v>
      </c>
      <c r="G50">
        <v>122.6</v>
      </c>
      <c r="H50">
        <v>1101.0165941</v>
      </c>
      <c r="I50">
        <v>672.07551824999996</v>
      </c>
      <c r="J50">
        <v>-236.71902789999999</v>
      </c>
      <c r="K50">
        <v>19574.054805581301</v>
      </c>
      <c r="L50">
        <v>4359.9198531499997</v>
      </c>
      <c r="M50">
        <v>6357.0294799522799</v>
      </c>
      <c r="N50">
        <v>0.99610665773185403</v>
      </c>
      <c r="O50">
        <v>0.19701631202679101</v>
      </c>
      <c r="P50">
        <v>0.107432140240282</v>
      </c>
      <c r="Q50">
        <v>13424.7151790998</v>
      </c>
      <c r="R50">
        <v>313.69850000000002</v>
      </c>
      <c r="S50">
        <v>71092.851156444798</v>
      </c>
      <c r="T50">
        <v>13.1581757643087</v>
      </c>
      <c r="U50">
        <v>13.8984402321018</v>
      </c>
      <c r="V50">
        <v>54.261499999999998</v>
      </c>
      <c r="W50">
        <v>80.350153481750397</v>
      </c>
      <c r="X50">
        <v>0.115797010404265</v>
      </c>
      <c r="Y50">
        <v>0.16012783468983399</v>
      </c>
      <c r="Z50">
        <v>0.28066709752864399</v>
      </c>
      <c r="AA50">
        <v>208.22965342908199</v>
      </c>
      <c r="AB50">
        <v>9.4717891137070396</v>
      </c>
      <c r="AC50">
        <v>1.64210826647498</v>
      </c>
      <c r="AD50">
        <v>4.3626457491568704</v>
      </c>
      <c r="AE50">
        <v>0.79071783275631002</v>
      </c>
      <c r="AF50">
        <v>15.75</v>
      </c>
      <c r="AG50">
        <v>0.15221802105055801</v>
      </c>
      <c r="AH50">
        <v>129.61250000000001</v>
      </c>
      <c r="AI50">
        <v>4.1670453223147703</v>
      </c>
      <c r="AJ50">
        <v>-113048.64200000001</v>
      </c>
      <c r="AK50">
        <v>0.67322848150558401</v>
      </c>
      <c r="AL50">
        <v>85341310.153500006</v>
      </c>
      <c r="AM50">
        <v>4359.9198531499997</v>
      </c>
    </row>
    <row r="51" spans="1:39" ht="15" x14ac:dyDescent="0.25">
      <c r="A51" t="s">
        <v>174</v>
      </c>
      <c r="B51">
        <v>-2150884.9</v>
      </c>
      <c r="C51">
        <v>0.33378438734722299</v>
      </c>
      <c r="D51">
        <v>-2128032.1</v>
      </c>
      <c r="E51">
        <v>1.48247894168968E-3</v>
      </c>
      <c r="F51">
        <v>0.75555149547343403</v>
      </c>
      <c r="G51">
        <v>142.55000000000001</v>
      </c>
      <c r="H51">
        <v>319.32869870000002</v>
      </c>
      <c r="I51">
        <v>420.45715024999998</v>
      </c>
      <c r="J51">
        <v>-24.766976549999999</v>
      </c>
      <c r="K51">
        <v>15779.5085714178</v>
      </c>
      <c r="L51">
        <v>3790.1522511500002</v>
      </c>
      <c r="M51">
        <v>5318.7388331476704</v>
      </c>
      <c r="N51">
        <v>0.83133367710860895</v>
      </c>
      <c r="O51">
        <v>0.168352560363873</v>
      </c>
      <c r="P51">
        <v>4.1235491411348801E-2</v>
      </c>
      <c r="Q51">
        <v>11244.534054063701</v>
      </c>
      <c r="R51">
        <v>260.12450000000001</v>
      </c>
      <c r="S51">
        <v>73611.073455210906</v>
      </c>
      <c r="T51">
        <v>14.5288121649441</v>
      </c>
      <c r="U51">
        <v>14.5705316152458</v>
      </c>
      <c r="V51">
        <v>29.623000000000001</v>
      </c>
      <c r="W51">
        <v>127.94626645343099</v>
      </c>
      <c r="X51">
        <v>0.113873301109106</v>
      </c>
      <c r="Y51">
        <v>0.16600359099147</v>
      </c>
      <c r="Z51">
        <v>0.28741370484497097</v>
      </c>
      <c r="AA51">
        <v>175.760353636948</v>
      </c>
      <c r="AB51">
        <v>7.9720687974408504</v>
      </c>
      <c r="AC51">
        <v>1.41004020364523</v>
      </c>
      <c r="AD51">
        <v>3.7521990787477799</v>
      </c>
      <c r="AE51">
        <v>0.88072361285095202</v>
      </c>
      <c r="AF51">
        <v>25.95</v>
      </c>
      <c r="AG51">
        <v>7.87454638106833E-2</v>
      </c>
      <c r="AH51">
        <v>96.774000000000001</v>
      </c>
      <c r="AI51">
        <v>3.6957589292775599</v>
      </c>
      <c r="AJ51">
        <v>-60712.675499999401</v>
      </c>
      <c r="AK51">
        <v>0.59252046592491903</v>
      </c>
      <c r="AL51">
        <v>59806739.934</v>
      </c>
      <c r="AM51">
        <v>3790.1522511500002</v>
      </c>
    </row>
    <row r="52" spans="1:39" ht="15" x14ac:dyDescent="0.25">
      <c r="A52" t="s">
        <v>176</v>
      </c>
      <c r="B52">
        <v>-3132602.75</v>
      </c>
      <c r="C52">
        <v>0.333270012842243</v>
      </c>
      <c r="D52">
        <v>-2012467.25</v>
      </c>
      <c r="E52">
        <v>1.3255251358106901E-3</v>
      </c>
      <c r="F52">
        <v>0.79061033891535804</v>
      </c>
      <c r="G52">
        <v>85.25</v>
      </c>
      <c r="H52">
        <v>59.218109550000001</v>
      </c>
      <c r="I52">
        <v>405.36186785000001</v>
      </c>
      <c r="J52">
        <v>-7.3024801000000004</v>
      </c>
      <c r="K52">
        <v>16377.174176823501</v>
      </c>
      <c r="L52">
        <v>3069.1898293499999</v>
      </c>
      <c r="M52">
        <v>3745.6025330794</v>
      </c>
      <c r="N52">
        <v>0.28659651615171899</v>
      </c>
      <c r="O52">
        <v>0.14257242384146401</v>
      </c>
      <c r="P52">
        <v>2.9643894108455499E-2</v>
      </c>
      <c r="Q52">
        <v>13419.6450298947</v>
      </c>
      <c r="R52">
        <v>207.77</v>
      </c>
      <c r="S52">
        <v>81960.817492900795</v>
      </c>
      <c r="T52">
        <v>16.5281320691149</v>
      </c>
      <c r="U52">
        <v>14.7720548171055</v>
      </c>
      <c r="V52">
        <v>23.5</v>
      </c>
      <c r="W52">
        <v>130.603822525532</v>
      </c>
      <c r="X52">
        <v>0.113930082809013</v>
      </c>
      <c r="Y52">
        <v>0.16179168072467401</v>
      </c>
      <c r="Z52">
        <v>0.28089745874389699</v>
      </c>
      <c r="AA52">
        <v>187.55824240493899</v>
      </c>
      <c r="AB52">
        <v>10.370799938365501</v>
      </c>
      <c r="AC52">
        <v>1.4935836704077301</v>
      </c>
      <c r="AD52">
        <v>3.6934122430076401</v>
      </c>
      <c r="AE52">
        <v>0.80914442265804098</v>
      </c>
      <c r="AF52">
        <v>17.8</v>
      </c>
      <c r="AG52">
        <v>0.100683647749726</v>
      </c>
      <c r="AH52">
        <v>92.669473684210502</v>
      </c>
      <c r="AI52">
        <v>5.1053358343786099</v>
      </c>
      <c r="AJ52">
        <v>-11355.7345</v>
      </c>
      <c r="AK52">
        <v>0.35582879255871902</v>
      </c>
      <c r="AL52">
        <v>50264656.417000003</v>
      </c>
      <c r="AM52">
        <v>3069.1898293499999</v>
      </c>
    </row>
    <row r="53" spans="1:39" ht="15" x14ac:dyDescent="0.25">
      <c r="A53" t="s">
        <v>177</v>
      </c>
      <c r="B53">
        <v>-2199291.9500000002</v>
      </c>
      <c r="C53">
        <v>0.34522086695824999</v>
      </c>
      <c r="D53">
        <v>-2023540.65</v>
      </c>
      <c r="E53">
        <v>3.5835395122121101E-3</v>
      </c>
      <c r="F53">
        <v>0.78886799955275899</v>
      </c>
      <c r="G53">
        <v>197.45</v>
      </c>
      <c r="H53">
        <v>194.41547195000001</v>
      </c>
      <c r="I53">
        <v>486.32109945000002</v>
      </c>
      <c r="J53">
        <v>-69.377254149999999</v>
      </c>
      <c r="K53">
        <v>15721.138924814501</v>
      </c>
      <c r="L53">
        <v>4559.8245748500003</v>
      </c>
      <c r="M53">
        <v>5972.9589854154601</v>
      </c>
      <c r="N53">
        <v>0.59712755959247998</v>
      </c>
      <c r="O53">
        <v>0.169452756343245</v>
      </c>
      <c r="P53">
        <v>3.1784550835438199E-2</v>
      </c>
      <c r="Q53">
        <v>12001.6956066565</v>
      </c>
      <c r="R53">
        <v>299.71499999999997</v>
      </c>
      <c r="S53">
        <v>76994.680948567795</v>
      </c>
      <c r="T53">
        <v>16.479155197437599</v>
      </c>
      <c r="U53">
        <v>15.2138684245033</v>
      </c>
      <c r="V53">
        <v>34.177</v>
      </c>
      <c r="W53">
        <v>133.41792945109299</v>
      </c>
      <c r="X53">
        <v>0.114816258115093</v>
      </c>
      <c r="Y53">
        <v>0.17769696729696699</v>
      </c>
      <c r="Z53">
        <v>0.29729998973427202</v>
      </c>
      <c r="AA53">
        <v>174.99587690306001</v>
      </c>
      <c r="AB53">
        <v>7.2325256165639296</v>
      </c>
      <c r="AC53">
        <v>1.3125260276170001</v>
      </c>
      <c r="AD53">
        <v>4.0488393026885801</v>
      </c>
      <c r="AE53">
        <v>0.87568981743512198</v>
      </c>
      <c r="AF53">
        <v>29.05</v>
      </c>
      <c r="AG53">
        <v>8.5823685582701106E-2</v>
      </c>
      <c r="AH53">
        <v>83.332499999999996</v>
      </c>
      <c r="AI53">
        <v>4.2147732361426797</v>
      </c>
      <c r="AJ53">
        <v>-143773.003</v>
      </c>
      <c r="AK53">
        <v>0.51353206086620995</v>
      </c>
      <c r="AL53">
        <v>71685635.613999993</v>
      </c>
      <c r="AM53">
        <v>4559.8245748500003</v>
      </c>
    </row>
    <row r="54" spans="1:39" ht="15" x14ac:dyDescent="0.25">
      <c r="A54" t="s">
        <v>179</v>
      </c>
      <c r="B54">
        <v>-2926907.45</v>
      </c>
      <c r="C54">
        <v>0.30721620783248399</v>
      </c>
      <c r="D54">
        <v>-2952399.4</v>
      </c>
      <c r="E54">
        <v>3.3394327223814999E-3</v>
      </c>
      <c r="F54">
        <v>0.73344279411229896</v>
      </c>
      <c r="G54">
        <v>101.65</v>
      </c>
      <c r="H54">
        <v>148.47589264999999</v>
      </c>
      <c r="I54">
        <v>151.4345079</v>
      </c>
      <c r="J54">
        <v>-97.780927550000001</v>
      </c>
      <c r="K54">
        <v>15975.663343350199</v>
      </c>
      <c r="L54">
        <v>2148.4369834499998</v>
      </c>
      <c r="M54">
        <v>2940.6083556887202</v>
      </c>
      <c r="N54">
        <v>0.86933253543736799</v>
      </c>
      <c r="O54">
        <v>0.18192418705358601</v>
      </c>
      <c r="P54">
        <v>2.9214226799992499E-2</v>
      </c>
      <c r="Q54">
        <v>11671.974574785299</v>
      </c>
      <c r="R54">
        <v>152.0975</v>
      </c>
      <c r="S54">
        <v>69080.104304804496</v>
      </c>
      <c r="T54">
        <v>14.7878827725637</v>
      </c>
      <c r="U54">
        <v>14.1253931422278</v>
      </c>
      <c r="V54">
        <v>19.381499999999999</v>
      </c>
      <c r="W54">
        <v>110.84988176611699</v>
      </c>
      <c r="X54">
        <v>0.111721325982772</v>
      </c>
      <c r="Y54">
        <v>0.173512048751918</v>
      </c>
      <c r="Z54">
        <v>0.30083162187593598</v>
      </c>
      <c r="AA54">
        <v>206.14940229188599</v>
      </c>
      <c r="AB54">
        <v>7.3366996211325803</v>
      </c>
      <c r="AC54">
        <v>1.42069461208989</v>
      </c>
      <c r="AD54">
        <v>3.5141494268444999</v>
      </c>
      <c r="AE54">
        <v>1.18580643827998</v>
      </c>
      <c r="AF54">
        <v>38.1</v>
      </c>
      <c r="AG54">
        <v>4.8830122485507797E-2</v>
      </c>
      <c r="AH54">
        <v>43.639499999999998</v>
      </c>
      <c r="AI54">
        <v>3.9196897245369602</v>
      </c>
      <c r="AJ54">
        <v>-68632.970500000098</v>
      </c>
      <c r="AK54">
        <v>0.61144994095063698</v>
      </c>
      <c r="AL54">
        <v>34322705.961999997</v>
      </c>
      <c r="AM54">
        <v>2148.4369834499998</v>
      </c>
    </row>
    <row r="55" spans="1:39" ht="15" x14ac:dyDescent="0.25">
      <c r="A55" t="s">
        <v>181</v>
      </c>
      <c r="B55">
        <v>-1007791.33333333</v>
      </c>
      <c r="C55">
        <v>0.29360646684457598</v>
      </c>
      <c r="D55">
        <v>-1066684.76190476</v>
      </c>
      <c r="E55">
        <v>2.44000742677397E-3</v>
      </c>
      <c r="F55">
        <v>0.75314010883555804</v>
      </c>
      <c r="G55">
        <v>129.6</v>
      </c>
      <c r="H55">
        <v>127.619683857143</v>
      </c>
      <c r="I55">
        <v>173.43931485714299</v>
      </c>
      <c r="J55">
        <v>-49.752136333333297</v>
      </c>
      <c r="K55">
        <v>14816.1076157774</v>
      </c>
      <c r="L55">
        <v>2633.0842027619001</v>
      </c>
      <c r="M55">
        <v>3554.3553877542499</v>
      </c>
      <c r="N55">
        <v>0.78946369913910097</v>
      </c>
      <c r="O55">
        <v>0.178001169424849</v>
      </c>
      <c r="P55">
        <v>2.84042692912953E-2</v>
      </c>
      <c r="Q55">
        <v>10975.846434470601</v>
      </c>
      <c r="R55">
        <v>176.893333333333</v>
      </c>
      <c r="S55">
        <v>71005.011680431606</v>
      </c>
      <c r="T55">
        <v>15.8885096210792</v>
      </c>
      <c r="U55">
        <v>14.8851522730944</v>
      </c>
      <c r="V55">
        <v>20.1009523809524</v>
      </c>
      <c r="W55">
        <v>130.99300733914501</v>
      </c>
      <c r="X55">
        <v>0.11069560172833801</v>
      </c>
      <c r="Y55">
        <v>0.180572615117155</v>
      </c>
      <c r="Z55">
        <v>0.30415847239322702</v>
      </c>
      <c r="AA55">
        <v>179.70846633510101</v>
      </c>
      <c r="AB55">
        <v>6.9916336320101804</v>
      </c>
      <c r="AC55">
        <v>1.37896490246794</v>
      </c>
      <c r="AD55">
        <v>3.8105446345745499</v>
      </c>
      <c r="AE55">
        <v>1.3016223385162999</v>
      </c>
      <c r="AF55">
        <v>35.523809523809497</v>
      </c>
      <c r="AG55">
        <v>4.6682017014301601E-2</v>
      </c>
      <c r="AH55">
        <v>47.924285714285702</v>
      </c>
      <c r="AI55">
        <v>3.87806797625759</v>
      </c>
      <c r="AJ55">
        <v>-176096.41666666701</v>
      </c>
      <c r="AK55">
        <v>0.55514394078529095</v>
      </c>
      <c r="AL55">
        <v>39012058.9095238</v>
      </c>
      <c r="AM55">
        <v>2633.0842027619001</v>
      </c>
    </row>
    <row r="56" spans="1:39" ht="15" x14ac:dyDescent="0.25">
      <c r="A56" t="s">
        <v>183</v>
      </c>
      <c r="B56">
        <v>-3311033.35</v>
      </c>
      <c r="C56">
        <v>0.29643906995671598</v>
      </c>
      <c r="D56">
        <v>-3328551.35</v>
      </c>
      <c r="E56">
        <v>3.2630000660375902E-3</v>
      </c>
      <c r="F56">
        <v>0.74388082776545295</v>
      </c>
      <c r="G56">
        <v>130.69999999999999</v>
      </c>
      <c r="H56">
        <v>167.74284840000001</v>
      </c>
      <c r="I56">
        <v>186.64064809999999</v>
      </c>
      <c r="J56">
        <v>-159.88599464999999</v>
      </c>
      <c r="K56">
        <v>15793.858062600901</v>
      </c>
      <c r="L56">
        <v>2291.9657438999998</v>
      </c>
      <c r="M56">
        <v>3153.8340041295</v>
      </c>
      <c r="N56">
        <v>0.88089325452330502</v>
      </c>
      <c r="O56">
        <v>0.18730644635181401</v>
      </c>
      <c r="P56">
        <v>3.7619023508303297E-2</v>
      </c>
      <c r="Q56">
        <v>11477.7701033417</v>
      </c>
      <c r="R56">
        <v>161.292</v>
      </c>
      <c r="S56">
        <v>68958.209719018894</v>
      </c>
      <c r="T56">
        <v>14.4777794310939</v>
      </c>
      <c r="U56">
        <v>14.210039827765801</v>
      </c>
      <c r="V56">
        <v>19.776499999999999</v>
      </c>
      <c r="W56">
        <v>115.89339589411701</v>
      </c>
      <c r="X56">
        <v>0.113236294134494</v>
      </c>
      <c r="Y56">
        <v>0.176518327073938</v>
      </c>
      <c r="Z56">
        <v>0.29784806196747299</v>
      </c>
      <c r="AA56">
        <v>194.49658058216099</v>
      </c>
      <c r="AB56">
        <v>7.6563738888845299</v>
      </c>
      <c r="AC56">
        <v>1.4480142817244901</v>
      </c>
      <c r="AD56">
        <v>3.5020374142373099</v>
      </c>
      <c r="AE56">
        <v>1.18580643827998</v>
      </c>
      <c r="AF56">
        <v>54.3</v>
      </c>
      <c r="AG56">
        <v>4.4697518909890897E-2</v>
      </c>
      <c r="AH56">
        <v>28.924499999999998</v>
      </c>
      <c r="AI56">
        <v>3.9016530190933301</v>
      </c>
      <c r="AJ56">
        <v>-97907.357999999993</v>
      </c>
      <c r="AK56">
        <v>0.60916886318331598</v>
      </c>
      <c r="AL56">
        <v>36198981.6435</v>
      </c>
      <c r="AM56">
        <v>2291.9657438999998</v>
      </c>
    </row>
    <row r="57" spans="1:39" ht="15" x14ac:dyDescent="0.25">
      <c r="A57" t="s">
        <v>185</v>
      </c>
      <c r="B57">
        <v>-520388.05</v>
      </c>
      <c r="C57">
        <v>0.34247565152825599</v>
      </c>
      <c r="D57">
        <v>-590661.15</v>
      </c>
      <c r="E57">
        <v>5.5618556863591901E-3</v>
      </c>
      <c r="F57">
        <v>0.74724290632423096</v>
      </c>
      <c r="G57">
        <v>87.9</v>
      </c>
      <c r="H57">
        <v>73.903673999999995</v>
      </c>
      <c r="I57">
        <v>75.839977849999997</v>
      </c>
      <c r="J57">
        <v>-87.486682500000001</v>
      </c>
      <c r="K57">
        <v>15760.480752994201</v>
      </c>
      <c r="L57">
        <v>1602.32249265</v>
      </c>
      <c r="M57">
        <v>2136.7827688130801</v>
      </c>
      <c r="N57">
        <v>0.75154505377279301</v>
      </c>
      <c r="O57">
        <v>0.186207687290559</v>
      </c>
      <c r="P57">
        <v>1.0939831669597E-2</v>
      </c>
      <c r="Q57">
        <v>11818.4090465721</v>
      </c>
      <c r="R57">
        <v>117.8565</v>
      </c>
      <c r="S57">
        <v>64859.794334635801</v>
      </c>
      <c r="T57">
        <v>15.6800855277392</v>
      </c>
      <c r="U57">
        <v>13.595537731478499</v>
      </c>
      <c r="V57">
        <v>14.759</v>
      </c>
      <c r="W57">
        <v>108.5657898672</v>
      </c>
      <c r="X57">
        <v>0.114176397342742</v>
      </c>
      <c r="Y57">
        <v>0.18525882084607601</v>
      </c>
      <c r="Z57">
        <v>0.31834985646205999</v>
      </c>
      <c r="AA57">
        <v>227.30112175961</v>
      </c>
      <c r="AB57">
        <v>6.5243834376184902</v>
      </c>
      <c r="AC57">
        <v>1.3059078478689601</v>
      </c>
      <c r="AD57">
        <v>3.2000552483912399</v>
      </c>
      <c r="AE57">
        <v>1.1975442407521999</v>
      </c>
      <c r="AF57">
        <v>45.7</v>
      </c>
      <c r="AG57">
        <v>2.51804165235998E-2</v>
      </c>
      <c r="AH57">
        <v>21.467500000000001</v>
      </c>
      <c r="AI57">
        <v>3.9929942467472599</v>
      </c>
      <c r="AJ57">
        <v>-47222.905500000001</v>
      </c>
      <c r="AK57">
        <v>0.54910779934359</v>
      </c>
      <c r="AL57">
        <v>25253372.805500001</v>
      </c>
      <c r="AM57">
        <v>1602.32249265</v>
      </c>
    </row>
    <row r="58" spans="1:39" ht="15" x14ac:dyDescent="0.25">
      <c r="A58" t="s">
        <v>186</v>
      </c>
      <c r="B58">
        <v>-1738860.15</v>
      </c>
      <c r="C58">
        <v>0.377328034001015</v>
      </c>
      <c r="D58">
        <v>-1838310.7</v>
      </c>
      <c r="E58">
        <v>6.13636520929914E-3</v>
      </c>
      <c r="F58">
        <v>0.73679605428883999</v>
      </c>
      <c r="G58">
        <v>113.6</v>
      </c>
      <c r="H58">
        <v>68.08816195</v>
      </c>
      <c r="I58">
        <v>81.811729450000001</v>
      </c>
      <c r="J58">
        <v>-34.555638700000003</v>
      </c>
      <c r="K58">
        <v>15609.3649588057</v>
      </c>
      <c r="L58">
        <v>1780.30109965</v>
      </c>
      <c r="M58">
        <v>2343.3068684232398</v>
      </c>
      <c r="N58">
        <v>0.77540298265916396</v>
      </c>
      <c r="O58">
        <v>0.16945715907792799</v>
      </c>
      <c r="P58">
        <v>1.10744392360798E-2</v>
      </c>
      <c r="Q58">
        <v>11859.0398788439</v>
      </c>
      <c r="R58">
        <v>124.3805</v>
      </c>
      <c r="S58">
        <v>66327.487918122206</v>
      </c>
      <c r="T58">
        <v>15.721113840192</v>
      </c>
      <c r="U58">
        <v>14.3133457386809</v>
      </c>
      <c r="V58">
        <v>14.506</v>
      </c>
      <c r="W58">
        <v>122.728601933683</v>
      </c>
      <c r="X58">
        <v>0.111015177130594</v>
      </c>
      <c r="Y58">
        <v>0.194693006732676</v>
      </c>
      <c r="Z58">
        <v>0.31162669416974498</v>
      </c>
      <c r="AA58">
        <v>203.25146126749999</v>
      </c>
      <c r="AB58">
        <v>9.0915564056036704</v>
      </c>
      <c r="AC58">
        <v>1.43688099145278</v>
      </c>
      <c r="AD58">
        <v>3.52670587134737</v>
      </c>
      <c r="AE58">
        <v>1.2777121838383201</v>
      </c>
      <c r="AF58">
        <v>106.95</v>
      </c>
      <c r="AG58">
        <v>3.0191686441124799E-2</v>
      </c>
      <c r="AH58">
        <v>9.4836842105263095</v>
      </c>
      <c r="AI58">
        <v>4.3041042741919897</v>
      </c>
      <c r="AJ58">
        <v>-98094.334000000003</v>
      </c>
      <c r="AK58">
        <v>0.56892935456518001</v>
      </c>
      <c r="AL58">
        <v>27789369.601</v>
      </c>
      <c r="AM58">
        <v>1780.30109965</v>
      </c>
    </row>
    <row r="59" spans="1:39" ht="15" x14ac:dyDescent="0.25">
      <c r="A59" t="s">
        <v>188</v>
      </c>
      <c r="B59">
        <v>-4798289.5999999996</v>
      </c>
      <c r="C59">
        <v>0.35179655416963401</v>
      </c>
      <c r="D59">
        <v>-4646176.7</v>
      </c>
      <c r="E59">
        <v>3.0955812077157999E-3</v>
      </c>
      <c r="F59">
        <v>0.76555497819816198</v>
      </c>
      <c r="G59">
        <v>90.35</v>
      </c>
      <c r="H59">
        <v>641.77990905000001</v>
      </c>
      <c r="I59">
        <v>435.1743907</v>
      </c>
      <c r="J59">
        <v>-166.6660885</v>
      </c>
      <c r="K59">
        <v>18961.612213996199</v>
      </c>
      <c r="L59">
        <v>3519.1282257500002</v>
      </c>
      <c r="M59">
        <v>5173.7838520649702</v>
      </c>
      <c r="N59">
        <v>0.99680100053825105</v>
      </c>
      <c r="O59">
        <v>0.210868765954627</v>
      </c>
      <c r="P59">
        <v>7.6994492589781693E-2</v>
      </c>
      <c r="Q59">
        <v>12897.397080352899</v>
      </c>
      <c r="R59">
        <v>260.30700000000002</v>
      </c>
      <c r="S59">
        <v>73187.315681099601</v>
      </c>
      <c r="T59">
        <v>13.5361323360494</v>
      </c>
      <c r="U59">
        <v>13.5191455694622</v>
      </c>
      <c r="V59">
        <v>42.033499999999997</v>
      </c>
      <c r="W59">
        <v>83.721989026609705</v>
      </c>
      <c r="X59">
        <v>0.11292387195581199</v>
      </c>
      <c r="Y59">
        <v>0.15657490641479799</v>
      </c>
      <c r="Z59">
        <v>0.27618880921529798</v>
      </c>
      <c r="AA59">
        <v>195.175099041359</v>
      </c>
      <c r="AB59">
        <v>9.4911504882752507</v>
      </c>
      <c r="AC59">
        <v>1.66489329343309</v>
      </c>
      <c r="AD59">
        <v>3.9441907074684299</v>
      </c>
      <c r="AE59">
        <v>0.63637428932872397</v>
      </c>
      <c r="AF59">
        <v>12.2</v>
      </c>
      <c r="AG59">
        <v>0.115306030740791</v>
      </c>
      <c r="AH59">
        <v>120</v>
      </c>
      <c r="AI59">
        <v>4.10913516393666</v>
      </c>
      <c r="AJ59">
        <v>-135801.40700000199</v>
      </c>
      <c r="AK59">
        <v>0.67327335799843502</v>
      </c>
      <c r="AL59">
        <v>66728344.748000003</v>
      </c>
      <c r="AM59">
        <v>3519.1282257500002</v>
      </c>
    </row>
    <row r="60" spans="1:39" ht="15" x14ac:dyDescent="0.25">
      <c r="A60" t="s">
        <v>189</v>
      </c>
      <c r="B60">
        <v>-1931586.2</v>
      </c>
      <c r="C60">
        <v>0.38644753204759502</v>
      </c>
      <c r="D60">
        <v>-2039644.15</v>
      </c>
      <c r="E60">
        <v>8.3894323831203398E-3</v>
      </c>
      <c r="F60">
        <v>0.73541448371186902</v>
      </c>
      <c r="G60">
        <v>117.7</v>
      </c>
      <c r="H60">
        <v>68.332304949999994</v>
      </c>
      <c r="I60">
        <v>87.080068049999994</v>
      </c>
      <c r="J60">
        <v>-19.91420995</v>
      </c>
      <c r="K60">
        <v>15292.671561331699</v>
      </c>
      <c r="L60">
        <v>1817.6700430999999</v>
      </c>
      <c r="M60">
        <v>2356.6238623214899</v>
      </c>
      <c r="N60">
        <v>0.71177076150933904</v>
      </c>
      <c r="O60">
        <v>0.16464907123054501</v>
      </c>
      <c r="P60">
        <v>1.06489549208767E-2</v>
      </c>
      <c r="Q60">
        <v>11795.2768875969</v>
      </c>
      <c r="R60">
        <v>124.553</v>
      </c>
      <c r="S60">
        <v>66979.871938050404</v>
      </c>
      <c r="T60">
        <v>15.759957608407699</v>
      </c>
      <c r="U60">
        <v>14.5935468684014</v>
      </c>
      <c r="V60">
        <v>14.7285</v>
      </c>
      <c r="W60">
        <v>123.411755650609</v>
      </c>
      <c r="X60">
        <v>0.111372059765177</v>
      </c>
      <c r="Y60">
        <v>0.18843926755402499</v>
      </c>
      <c r="Z60">
        <v>0.30753778283266098</v>
      </c>
      <c r="AA60">
        <v>201.33964983867301</v>
      </c>
      <c r="AB60">
        <v>9.0830875493433094</v>
      </c>
      <c r="AC60">
        <v>1.4221293972810001</v>
      </c>
      <c r="AD60">
        <v>3.2974571811468798</v>
      </c>
      <c r="AE60">
        <v>1.25442395124943</v>
      </c>
      <c r="AF60">
        <v>98.75</v>
      </c>
      <c r="AG60">
        <v>2.8930448138289998E-2</v>
      </c>
      <c r="AH60">
        <v>9.8763157894736793</v>
      </c>
      <c r="AI60">
        <v>4.1229035142967101</v>
      </c>
      <c r="AJ60">
        <v>-62758.0364999999</v>
      </c>
      <c r="AK60">
        <v>0.57134789033177102</v>
      </c>
      <c r="AL60">
        <v>27797030.976</v>
      </c>
      <c r="AM60">
        <v>1817.6700430999999</v>
      </c>
    </row>
    <row r="61" spans="1:39" ht="15" x14ac:dyDescent="0.25">
      <c r="A61" t="s">
        <v>190</v>
      </c>
      <c r="B61">
        <v>-1445450.25</v>
      </c>
      <c r="C61">
        <v>0.32557797416588202</v>
      </c>
      <c r="D61">
        <v>-1444478.4</v>
      </c>
      <c r="E61">
        <v>6.1786922547695097E-3</v>
      </c>
      <c r="F61">
        <v>0.73786532111044201</v>
      </c>
      <c r="G61">
        <v>79.25</v>
      </c>
      <c r="H61">
        <v>110.9738734</v>
      </c>
      <c r="I61">
        <v>138.5586108</v>
      </c>
      <c r="J61">
        <v>11.5511209499999</v>
      </c>
      <c r="K61">
        <v>15634.629516081201</v>
      </c>
      <c r="L61">
        <v>1905.1459467499999</v>
      </c>
      <c r="M61">
        <v>2601.9109351453499</v>
      </c>
      <c r="N61">
        <v>0.87705378170655401</v>
      </c>
      <c r="O61">
        <v>0.17579432569002501</v>
      </c>
      <c r="P61">
        <v>2.54544949339588E-2</v>
      </c>
      <c r="Q61">
        <v>11447.8365301294</v>
      </c>
      <c r="R61">
        <v>134.19049999999999</v>
      </c>
      <c r="S61">
        <v>71003.346213033001</v>
      </c>
      <c r="T61">
        <v>16.093166058700099</v>
      </c>
      <c r="U61">
        <v>14.1973235568092</v>
      </c>
      <c r="V61">
        <v>16.005500000000001</v>
      </c>
      <c r="W61">
        <v>119.03070486707701</v>
      </c>
      <c r="X61">
        <v>0.110169574144071</v>
      </c>
      <c r="Y61">
        <v>0.17602099035428501</v>
      </c>
      <c r="Z61">
        <v>0.29978347820399598</v>
      </c>
      <c r="AA61">
        <v>188.873377713575</v>
      </c>
      <c r="AB61">
        <v>7.9739540454159998</v>
      </c>
      <c r="AC61">
        <v>1.57431537163174</v>
      </c>
      <c r="AD61">
        <v>3.5963651958063099</v>
      </c>
      <c r="AE61">
        <v>0.92935768361473103</v>
      </c>
      <c r="AF61">
        <v>14.65</v>
      </c>
      <c r="AG61">
        <v>7.3474739956558496E-2</v>
      </c>
      <c r="AH61">
        <v>65.535499999999999</v>
      </c>
      <c r="AI61">
        <v>4.1760572590029899</v>
      </c>
      <c r="AJ61">
        <v>-99053.384210525997</v>
      </c>
      <c r="AK61">
        <v>0.57308791117743296</v>
      </c>
      <c r="AL61">
        <v>29786251.0515</v>
      </c>
      <c r="AM61">
        <v>1905.1459467499999</v>
      </c>
    </row>
    <row r="62" spans="1:39" ht="15" x14ac:dyDescent="0.25">
      <c r="A62" t="s">
        <v>192</v>
      </c>
      <c r="B62">
        <v>-1950374</v>
      </c>
      <c r="C62">
        <v>0.32125104816011302</v>
      </c>
      <c r="D62">
        <v>-1942932.6923076899</v>
      </c>
      <c r="E62">
        <v>1.0016054934379401E-3</v>
      </c>
      <c r="F62">
        <v>0.76232099777864404</v>
      </c>
      <c r="G62">
        <v>39.538461538461497</v>
      </c>
      <c r="H62">
        <v>18.954102923076899</v>
      </c>
      <c r="I62">
        <v>274.306064769231</v>
      </c>
      <c r="J62">
        <v>-5.4189766923076901</v>
      </c>
      <c r="K62">
        <v>18531.3967525835</v>
      </c>
      <c r="L62">
        <v>2336.98354376923</v>
      </c>
      <c r="M62">
        <v>2744.0069303365999</v>
      </c>
      <c r="N62">
        <v>0.107516006813695</v>
      </c>
      <c r="O62">
        <v>0.121640700296786</v>
      </c>
      <c r="P62">
        <v>1.98423108813209E-2</v>
      </c>
      <c r="Q62">
        <v>15782.601995299499</v>
      </c>
      <c r="R62">
        <v>163.76307692307699</v>
      </c>
      <c r="S62">
        <v>90969.016360408103</v>
      </c>
      <c r="T62">
        <v>18.142062642090799</v>
      </c>
      <c r="U62">
        <v>14.270515598989199</v>
      </c>
      <c r="V62">
        <v>18.874615384615399</v>
      </c>
      <c r="W62">
        <v>123.81622068305001</v>
      </c>
      <c r="X62">
        <v>0.11548703877104</v>
      </c>
      <c r="Y62">
        <v>0.14815354820009899</v>
      </c>
      <c r="Z62">
        <v>0.26916252576184202</v>
      </c>
      <c r="AA62">
        <v>194.01779093578301</v>
      </c>
      <c r="AB62">
        <v>9.1999600112852598</v>
      </c>
      <c r="AC62">
        <v>1.6433509087334099</v>
      </c>
      <c r="AD62">
        <v>3.2249652696545001</v>
      </c>
      <c r="AE62">
        <v>0.748612976203889</v>
      </c>
      <c r="AF62">
        <v>7.6923076923076898</v>
      </c>
      <c r="AG62">
        <v>0.19090458426376</v>
      </c>
      <c r="AH62">
        <v>138.34363636363599</v>
      </c>
      <c r="AI62">
        <v>6.8695952526356399</v>
      </c>
      <c r="AJ62">
        <v>-74510.270909091007</v>
      </c>
      <c r="AK62">
        <v>0.25158627796955102</v>
      </c>
      <c r="AL62">
        <v>43307569.253846198</v>
      </c>
      <c r="AM62">
        <v>2336.98354376923</v>
      </c>
    </row>
    <row r="63" spans="1:39" ht="15" x14ac:dyDescent="0.25">
      <c r="A63" t="s">
        <v>193</v>
      </c>
      <c r="B63">
        <v>-3718435.75</v>
      </c>
      <c r="C63">
        <v>0.30813607576273899</v>
      </c>
      <c r="D63">
        <v>-3309597.7</v>
      </c>
      <c r="E63">
        <v>2.9183579319769799E-3</v>
      </c>
      <c r="F63">
        <v>0.77111643720309297</v>
      </c>
      <c r="G63">
        <v>147.9</v>
      </c>
      <c r="H63">
        <v>479.12262879999997</v>
      </c>
      <c r="I63">
        <v>636.45005345000004</v>
      </c>
      <c r="J63">
        <v>-38.697678199999999</v>
      </c>
      <c r="K63">
        <v>17117.964173661599</v>
      </c>
      <c r="L63">
        <v>4268.53661345</v>
      </c>
      <c r="M63">
        <v>6069.27860308648</v>
      </c>
      <c r="N63">
        <v>0.79854373738053197</v>
      </c>
      <c r="O63">
        <v>0.17564968626191699</v>
      </c>
      <c r="P63">
        <v>8.6794596767101106E-2</v>
      </c>
      <c r="Q63">
        <v>12039.100789646</v>
      </c>
      <c r="R63">
        <v>296.03800000000001</v>
      </c>
      <c r="S63">
        <v>76739.748414054906</v>
      </c>
      <c r="T63">
        <v>14.2167559570055</v>
      </c>
      <c r="U63">
        <v>14.4188807296698</v>
      </c>
      <c r="V63">
        <v>40.738</v>
      </c>
      <c r="W63">
        <v>104.780220272227</v>
      </c>
      <c r="X63">
        <v>0.115462961869938</v>
      </c>
      <c r="Y63">
        <v>0.157120518016893</v>
      </c>
      <c r="Z63">
        <v>0.28069352531269398</v>
      </c>
      <c r="AA63">
        <v>179.15835548659001</v>
      </c>
      <c r="AB63">
        <v>8.0764526076700207</v>
      </c>
      <c r="AC63">
        <v>1.53717996676012</v>
      </c>
      <c r="AD63">
        <v>3.7076531479815502</v>
      </c>
      <c r="AE63">
        <v>0.714980164771434</v>
      </c>
      <c r="AF63">
        <v>18.25</v>
      </c>
      <c r="AG63">
        <v>0.121280694853262</v>
      </c>
      <c r="AH63">
        <v>139.28749999999999</v>
      </c>
      <c r="AI63">
        <v>3.8397028823549801</v>
      </c>
      <c r="AJ63">
        <v>-239736.99299999999</v>
      </c>
      <c r="AK63">
        <v>0.60666003130814905</v>
      </c>
      <c r="AL63">
        <v>73068656.822999999</v>
      </c>
      <c r="AM63">
        <v>4268.53661345</v>
      </c>
    </row>
    <row r="64" spans="1:39" ht="15" x14ac:dyDescent="0.25">
      <c r="A64" t="s">
        <v>194</v>
      </c>
      <c r="B64">
        <v>-1808149.7</v>
      </c>
      <c r="C64">
        <v>0.35062414494652999</v>
      </c>
      <c r="D64">
        <v>-1855303.85</v>
      </c>
      <c r="E64">
        <v>4.97007192540036E-3</v>
      </c>
      <c r="F64">
        <v>0.74525861425270701</v>
      </c>
      <c r="G64">
        <v>120.55</v>
      </c>
      <c r="H64">
        <v>68.651692299999993</v>
      </c>
      <c r="I64">
        <v>90.831401749999998</v>
      </c>
      <c r="J64">
        <v>-19.876115500000001</v>
      </c>
      <c r="K64">
        <v>15271.1881687608</v>
      </c>
      <c r="L64">
        <v>1954.95914395</v>
      </c>
      <c r="M64">
        <v>2562.4796532446599</v>
      </c>
      <c r="N64">
        <v>0.73894957215379398</v>
      </c>
      <c r="O64">
        <v>0.171650544022102</v>
      </c>
      <c r="P64">
        <v>1.15852605002467E-2</v>
      </c>
      <c r="Q64">
        <v>11650.648196054</v>
      </c>
      <c r="R64">
        <v>135.97649999999999</v>
      </c>
      <c r="S64">
        <v>67876.293274940894</v>
      </c>
      <c r="T64">
        <v>16.225965516100199</v>
      </c>
      <c r="U64">
        <v>14.3771838806706</v>
      </c>
      <c r="V64">
        <v>16.173999999999999</v>
      </c>
      <c r="W64">
        <v>120.87048002658599</v>
      </c>
      <c r="X64">
        <v>0.113269003549647</v>
      </c>
      <c r="Y64">
        <v>0.18281173268488399</v>
      </c>
      <c r="Z64">
        <v>0.30317964900287198</v>
      </c>
      <c r="AA64">
        <v>199.68386613504799</v>
      </c>
      <c r="AB64">
        <v>7.8707444877192101</v>
      </c>
      <c r="AC64">
        <v>1.44335287742159</v>
      </c>
      <c r="AD64">
        <v>3.4032941298826902</v>
      </c>
      <c r="AE64">
        <v>1.19780031957132</v>
      </c>
      <c r="AF64">
        <v>99.25</v>
      </c>
      <c r="AG64">
        <v>3.3454290388803702E-2</v>
      </c>
      <c r="AH64">
        <v>10.401052631578899</v>
      </c>
      <c r="AI64">
        <v>4.1352488401404397</v>
      </c>
      <c r="AJ64">
        <v>-136003.43549999999</v>
      </c>
      <c r="AK64">
        <v>0.57349962366375096</v>
      </c>
      <c r="AL64">
        <v>29854548.949499998</v>
      </c>
      <c r="AM64">
        <v>1954.95914395</v>
      </c>
    </row>
    <row r="65" spans="1:39" ht="15" x14ac:dyDescent="0.25">
      <c r="A65" t="s">
        <v>196</v>
      </c>
      <c r="B65">
        <v>-10062661.949999999</v>
      </c>
      <c r="C65">
        <v>0.26916058041783603</v>
      </c>
      <c r="D65">
        <v>-9431489.1500000004</v>
      </c>
      <c r="E65">
        <v>2.9849221782653501E-3</v>
      </c>
      <c r="F65">
        <v>0.80232258464255601</v>
      </c>
      <c r="G65">
        <v>173.85</v>
      </c>
      <c r="H65">
        <v>1625.2995719999999</v>
      </c>
      <c r="I65">
        <v>1005.75398955</v>
      </c>
      <c r="J65">
        <v>-361.24087444999998</v>
      </c>
      <c r="K65">
        <v>19489.680033787001</v>
      </c>
      <c r="L65">
        <v>6541.1308532000003</v>
      </c>
      <c r="M65">
        <v>9558.0581183174108</v>
      </c>
      <c r="N65">
        <v>0.99037453379040696</v>
      </c>
      <c r="O65">
        <v>0.207191459522169</v>
      </c>
      <c r="P65">
        <v>8.1681181028295802E-2</v>
      </c>
      <c r="Q65">
        <v>13337.912974569999</v>
      </c>
      <c r="R65">
        <v>468.63799999999998</v>
      </c>
      <c r="S65">
        <v>74986.564870966497</v>
      </c>
      <c r="T65">
        <v>14.0728024616015</v>
      </c>
      <c r="U65">
        <v>13.9577474579526</v>
      </c>
      <c r="V65">
        <v>76.093999999999994</v>
      </c>
      <c r="W65">
        <v>85.961190806108206</v>
      </c>
      <c r="X65">
        <v>0.111183213622771</v>
      </c>
      <c r="Y65">
        <v>0.16667762265684799</v>
      </c>
      <c r="Z65">
        <v>0.28605648488076502</v>
      </c>
      <c r="AA65">
        <v>202.03164095906999</v>
      </c>
      <c r="AB65">
        <v>10.004428809531801</v>
      </c>
      <c r="AC65">
        <v>1.6565221124173</v>
      </c>
      <c r="AD65">
        <v>4.4166385507123103</v>
      </c>
      <c r="AE65">
        <v>0.90857575988259698</v>
      </c>
      <c r="AF65">
        <v>22.35</v>
      </c>
      <c r="AG65">
        <v>0.13760925599211901</v>
      </c>
      <c r="AH65">
        <v>124.96599999999999</v>
      </c>
      <c r="AI65">
        <v>4.3010339574501604</v>
      </c>
      <c r="AJ65">
        <v>-245797.8265</v>
      </c>
      <c r="AK65">
        <v>0.645689999568128</v>
      </c>
      <c r="AL65">
        <v>127484547.388</v>
      </c>
      <c r="AM65">
        <v>6541.1308532000003</v>
      </c>
    </row>
    <row r="66" spans="1:39" ht="15" x14ac:dyDescent="0.25">
      <c r="A66" t="s">
        <v>198</v>
      </c>
      <c r="B66">
        <v>-3328168.2380952402</v>
      </c>
      <c r="C66">
        <v>0.25340359632217502</v>
      </c>
      <c r="D66">
        <v>-3204161.57142857</v>
      </c>
      <c r="E66">
        <v>5.4058806643940503E-3</v>
      </c>
      <c r="F66">
        <v>0.77116569306635196</v>
      </c>
      <c r="G66">
        <v>70.380952380952394</v>
      </c>
      <c r="H66">
        <v>74.8510971428571</v>
      </c>
      <c r="I66">
        <v>154.70068000000001</v>
      </c>
      <c r="J66">
        <v>55.101164238095301</v>
      </c>
      <c r="K66">
        <v>15341.6953390216</v>
      </c>
      <c r="L66">
        <v>1905.6653020000001</v>
      </c>
      <c r="M66">
        <v>2426.6957532781498</v>
      </c>
      <c r="N66">
        <v>0.55700758623962099</v>
      </c>
      <c r="O66">
        <v>0.160571271912129</v>
      </c>
      <c r="P66">
        <v>3.0283699739380499E-2</v>
      </c>
      <c r="Q66">
        <v>12047.714033345301</v>
      </c>
      <c r="R66">
        <v>128.980952380952</v>
      </c>
      <c r="S66">
        <v>72638.403005242595</v>
      </c>
      <c r="T66">
        <v>17.0970242929927</v>
      </c>
      <c r="U66">
        <v>14.774780824780301</v>
      </c>
      <c r="V66">
        <v>15.7457142857143</v>
      </c>
      <c r="W66">
        <v>121.027555017238</v>
      </c>
      <c r="X66">
        <v>0.11169500340027699</v>
      </c>
      <c r="Y66">
        <v>0.173899559047725</v>
      </c>
      <c r="Z66">
        <v>0.29932366319408699</v>
      </c>
      <c r="AA66">
        <v>190.43800338769799</v>
      </c>
      <c r="AB66">
        <v>7.7698739137605903</v>
      </c>
      <c r="AC66">
        <v>1.47834203654496</v>
      </c>
      <c r="AD66">
        <v>3.8031263920994398</v>
      </c>
      <c r="AE66">
        <v>1.40005541764862</v>
      </c>
      <c r="AF66">
        <v>24.095238095238098</v>
      </c>
      <c r="AG66">
        <v>6.8685296708965102E-2</v>
      </c>
      <c r="AH66">
        <v>47.709047619047602</v>
      </c>
      <c r="AI66">
        <v>4.3235615188539498</v>
      </c>
      <c r="AJ66">
        <v>-112205.312857143</v>
      </c>
      <c r="AK66">
        <v>0.49055303321039001</v>
      </c>
      <c r="AL66">
        <v>29236136.481428601</v>
      </c>
      <c r="AM66">
        <v>1905.6653020000001</v>
      </c>
    </row>
    <row r="67" spans="1:39" ht="15" x14ac:dyDescent="0.25">
      <c r="A67" t="s">
        <v>200</v>
      </c>
      <c r="B67">
        <v>-2585893.15</v>
      </c>
      <c r="C67">
        <v>0.38131454638032097</v>
      </c>
      <c r="D67">
        <v>-2611590.7999999998</v>
      </c>
      <c r="E67">
        <v>5.1247023902284902E-3</v>
      </c>
      <c r="F67">
        <v>0.73020425180237702</v>
      </c>
      <c r="G67">
        <v>107.5</v>
      </c>
      <c r="H67">
        <v>63.374509250000003</v>
      </c>
      <c r="I67">
        <v>85.657240200000004</v>
      </c>
      <c r="J67">
        <v>-38.260117649999998</v>
      </c>
      <c r="K67">
        <v>15554.9841043535</v>
      </c>
      <c r="L67">
        <v>1777.6010867</v>
      </c>
      <c r="M67">
        <v>2338.4656640257499</v>
      </c>
      <c r="N67">
        <v>0.75419788921194497</v>
      </c>
      <c r="O67">
        <v>0.17045499154284499</v>
      </c>
      <c r="P67">
        <v>1.11998415442913E-2</v>
      </c>
      <c r="Q67">
        <v>11824.2303373823</v>
      </c>
      <c r="R67">
        <v>124.1495</v>
      </c>
      <c r="S67">
        <v>66645.314048788001</v>
      </c>
      <c r="T67">
        <v>15.6404173999895</v>
      </c>
      <c r="U67">
        <v>14.318229930044</v>
      </c>
      <c r="V67">
        <v>13.9405</v>
      </c>
      <c r="W67">
        <v>127.513438305656</v>
      </c>
      <c r="X67">
        <v>0.10915684722695999</v>
      </c>
      <c r="Y67">
        <v>0.19057956709403701</v>
      </c>
      <c r="Z67">
        <v>0.30752032813946201</v>
      </c>
      <c r="AA67">
        <v>201.96328224938199</v>
      </c>
      <c r="AB67">
        <v>9.5352225765761798</v>
      </c>
      <c r="AC67">
        <v>1.47763413652789</v>
      </c>
      <c r="AD67">
        <v>3.3434494275440398</v>
      </c>
      <c r="AE67">
        <v>1.2015231750578701</v>
      </c>
      <c r="AF67">
        <v>102.3</v>
      </c>
      <c r="AG67">
        <v>2.92936522954577E-2</v>
      </c>
      <c r="AH67">
        <v>9.1468421052631594</v>
      </c>
      <c r="AI67">
        <v>4.2242395159288497</v>
      </c>
      <c r="AJ67">
        <v>-73847.983999999895</v>
      </c>
      <c r="AK67">
        <v>0.56324207366508805</v>
      </c>
      <c r="AL67">
        <v>27650556.647500001</v>
      </c>
      <c r="AM67">
        <v>1777.6010867</v>
      </c>
    </row>
    <row r="68" spans="1:39" ht="15" x14ac:dyDescent="0.25">
      <c r="A68" t="s">
        <v>202</v>
      </c>
      <c r="B68">
        <v>-2507539.25</v>
      </c>
      <c r="C68">
        <v>0.32304298356130801</v>
      </c>
      <c r="D68">
        <v>-2308356.85</v>
      </c>
      <c r="E68">
        <v>8.4264150352872103E-3</v>
      </c>
      <c r="F68">
        <v>0.72373151189932206</v>
      </c>
      <c r="G68">
        <v>70.25</v>
      </c>
      <c r="H68">
        <v>49.217570250000001</v>
      </c>
      <c r="I68">
        <v>95.482460900000007</v>
      </c>
      <c r="J68">
        <v>60.127056849999903</v>
      </c>
      <c r="K68">
        <v>15038.144932433701</v>
      </c>
      <c r="L68">
        <v>1555.4318087500001</v>
      </c>
      <c r="M68">
        <v>1893.1504828775601</v>
      </c>
      <c r="N68">
        <v>0.43094385570568999</v>
      </c>
      <c r="O68">
        <v>0.14182292705411401</v>
      </c>
      <c r="P68">
        <v>2.2650667262818398E-2</v>
      </c>
      <c r="Q68">
        <v>12355.493757129299</v>
      </c>
      <c r="R68">
        <v>105.0955</v>
      </c>
      <c r="S68">
        <v>70254.309442364305</v>
      </c>
      <c r="T68">
        <v>16.206688202634702</v>
      </c>
      <c r="U68">
        <v>14.800175162114501</v>
      </c>
      <c r="V68">
        <v>13.702</v>
      </c>
      <c r="W68">
        <v>113.51859646402001</v>
      </c>
      <c r="X68">
        <v>0.11351388678666099</v>
      </c>
      <c r="Y68">
        <v>0.16929294554176499</v>
      </c>
      <c r="Z68">
        <v>0.28651004401298902</v>
      </c>
      <c r="AA68">
        <v>203.721852811183</v>
      </c>
      <c r="AB68">
        <v>7.4005696102364498</v>
      </c>
      <c r="AC68">
        <v>1.4900146571784001</v>
      </c>
      <c r="AD68">
        <v>3.5589465892671699</v>
      </c>
      <c r="AE68">
        <v>1.29025751519113</v>
      </c>
      <c r="AF68">
        <v>33.5</v>
      </c>
      <c r="AG68">
        <v>4.7758893382516703E-2</v>
      </c>
      <c r="AH68">
        <v>31.235499999999998</v>
      </c>
      <c r="AI68">
        <v>4.7916812554406398</v>
      </c>
      <c r="AJ68">
        <v>-41034.060499999898</v>
      </c>
      <c r="AK68">
        <v>0.45011259285425398</v>
      </c>
      <c r="AL68">
        <v>23390808.9725</v>
      </c>
      <c r="AM68">
        <v>1555.4318087500001</v>
      </c>
    </row>
    <row r="69" spans="1:39" ht="15" x14ac:dyDescent="0.25">
      <c r="A69" t="s">
        <v>204</v>
      </c>
      <c r="B69">
        <v>-2703054.3</v>
      </c>
      <c r="C69">
        <v>0.318655220217956</v>
      </c>
      <c r="D69">
        <v>-2680950.1</v>
      </c>
      <c r="E69">
        <v>3.2669155941218398E-3</v>
      </c>
      <c r="F69">
        <v>0.76421738400067896</v>
      </c>
      <c r="G69">
        <v>63</v>
      </c>
      <c r="H69">
        <v>180.4854478</v>
      </c>
      <c r="I69">
        <v>96.524278499999994</v>
      </c>
      <c r="J69">
        <v>-153.17901755</v>
      </c>
      <c r="K69">
        <v>16817.621692068999</v>
      </c>
      <c r="L69">
        <v>1935.71695535</v>
      </c>
      <c r="M69">
        <v>2756.35403044738</v>
      </c>
      <c r="N69">
        <v>0.97699832494779704</v>
      </c>
      <c r="O69">
        <v>0.20091783676073599</v>
      </c>
      <c r="P69">
        <v>1.99124730211554E-2</v>
      </c>
      <c r="Q69">
        <v>11810.5856861632</v>
      </c>
      <c r="R69">
        <v>141.00200000000001</v>
      </c>
      <c r="S69">
        <v>68068.428731507403</v>
      </c>
      <c r="T69">
        <v>13.861150905660899</v>
      </c>
      <c r="U69">
        <v>13.7282943174565</v>
      </c>
      <c r="V69">
        <v>19.430499999999999</v>
      </c>
      <c r="W69">
        <v>99.6226013406757</v>
      </c>
      <c r="X69">
        <v>0.108006333440945</v>
      </c>
      <c r="Y69">
        <v>0.185157296646113</v>
      </c>
      <c r="Z69">
        <v>0.29721351563609399</v>
      </c>
      <c r="AA69">
        <v>204.40336016401699</v>
      </c>
      <c r="AB69">
        <v>9.6044865512556594</v>
      </c>
      <c r="AC69">
        <v>1.5408598365721899</v>
      </c>
      <c r="AD69">
        <v>3.5578022595007601</v>
      </c>
      <c r="AE69">
        <v>1.0839053660765701</v>
      </c>
      <c r="AF69">
        <v>13.85</v>
      </c>
      <c r="AG69">
        <v>4.03919512287194E-2</v>
      </c>
      <c r="AH69">
        <v>82.183684210526295</v>
      </c>
      <c r="AI69">
        <v>4.1257816309943101</v>
      </c>
      <c r="AJ69">
        <v>-57719.143999999898</v>
      </c>
      <c r="AK69">
        <v>0.64447797545838903</v>
      </c>
      <c r="AL69">
        <v>32554155.458000001</v>
      </c>
      <c r="AM69">
        <v>1935.71695535</v>
      </c>
    </row>
    <row r="70" spans="1:39" ht="15" x14ac:dyDescent="0.25">
      <c r="A70" t="s">
        <v>206</v>
      </c>
      <c r="B70">
        <v>-2202228.4</v>
      </c>
      <c r="C70">
        <v>0.359509194691784</v>
      </c>
      <c r="D70">
        <v>-2279649.4500000002</v>
      </c>
      <c r="E70">
        <v>9.4618862637049096E-3</v>
      </c>
      <c r="F70">
        <v>0.74877889513413298</v>
      </c>
      <c r="G70">
        <v>119.65</v>
      </c>
      <c r="H70">
        <v>58.088431800000002</v>
      </c>
      <c r="I70">
        <v>59.452011749999997</v>
      </c>
      <c r="J70">
        <v>-13.74866235</v>
      </c>
      <c r="K70">
        <v>15935.634259251199</v>
      </c>
      <c r="L70">
        <v>1701.0026223</v>
      </c>
      <c r="M70">
        <v>2231.5417358148502</v>
      </c>
      <c r="N70">
        <v>0.72641761990892095</v>
      </c>
      <c r="O70">
        <v>0.17099558862332001</v>
      </c>
      <c r="P70">
        <v>6.2036468149188496E-3</v>
      </c>
      <c r="Q70">
        <v>12147.008154925699</v>
      </c>
      <c r="R70">
        <v>122.2375</v>
      </c>
      <c r="S70">
        <v>67472.135878924193</v>
      </c>
      <c r="T70">
        <v>15.9161468452807</v>
      </c>
      <c r="U70">
        <v>13.9155547381123</v>
      </c>
      <c r="V70">
        <v>13.612500000000001</v>
      </c>
      <c r="W70">
        <v>124.958870325069</v>
      </c>
      <c r="X70">
        <v>0.11174694749285601</v>
      </c>
      <c r="Y70">
        <v>0.19275363789986499</v>
      </c>
      <c r="Z70">
        <v>0.307854927317469</v>
      </c>
      <c r="AA70">
        <v>200.035582273188</v>
      </c>
      <c r="AB70">
        <v>8.3877421747214402</v>
      </c>
      <c r="AC70">
        <v>1.5666486937015001</v>
      </c>
      <c r="AD70">
        <v>3.6619611927371598</v>
      </c>
      <c r="AE70">
        <v>1.2251250823336099</v>
      </c>
      <c r="AF70">
        <v>125.35</v>
      </c>
      <c r="AG70">
        <v>2.4764991129824401E-2</v>
      </c>
      <c r="AH70">
        <v>8.2029999999999994</v>
      </c>
      <c r="AI70">
        <v>4.1588951491839898</v>
      </c>
      <c r="AJ70">
        <v>-103851.159</v>
      </c>
      <c r="AK70">
        <v>0.57800502048970603</v>
      </c>
      <c r="AL70">
        <v>27106555.662999999</v>
      </c>
      <c r="AM70">
        <v>1701.0026223</v>
      </c>
    </row>
    <row r="71" spans="1:39" ht="15" x14ac:dyDescent="0.25">
      <c r="A71" t="s">
        <v>208</v>
      </c>
      <c r="B71">
        <v>-3494832.35</v>
      </c>
      <c r="C71">
        <v>0.28962139594654102</v>
      </c>
      <c r="D71">
        <v>-3279686.9</v>
      </c>
      <c r="E71">
        <v>3.87478809785835E-3</v>
      </c>
      <c r="F71">
        <v>0.79473686658048703</v>
      </c>
      <c r="G71">
        <v>150.9</v>
      </c>
      <c r="H71">
        <v>150.5743421</v>
      </c>
      <c r="I71">
        <v>406.09128244999999</v>
      </c>
      <c r="J71">
        <v>-50.801912399999999</v>
      </c>
      <c r="K71">
        <v>16300.378021148499</v>
      </c>
      <c r="L71">
        <v>3718.3673600000002</v>
      </c>
      <c r="M71">
        <v>4869.6507882716996</v>
      </c>
      <c r="N71">
        <v>0.58413568908371605</v>
      </c>
      <c r="O71">
        <v>0.17041244635118599</v>
      </c>
      <c r="P71">
        <v>3.8168953551162801E-2</v>
      </c>
      <c r="Q71">
        <v>12446.6406781114</v>
      </c>
      <c r="R71">
        <v>250.98400000000001</v>
      </c>
      <c r="S71">
        <v>77354.792094316799</v>
      </c>
      <c r="T71">
        <v>16.636518662544201</v>
      </c>
      <c r="U71">
        <v>14.815156982118401</v>
      </c>
      <c r="V71">
        <v>29.535</v>
      </c>
      <c r="W71">
        <v>125.896981885898</v>
      </c>
      <c r="X71">
        <v>0.116878284191239</v>
      </c>
      <c r="Y71">
        <v>0.17505980018527401</v>
      </c>
      <c r="Z71">
        <v>0.297556448562867</v>
      </c>
      <c r="AA71">
        <v>185.76370571411201</v>
      </c>
      <c r="AB71">
        <v>7.4730233176790604</v>
      </c>
      <c r="AC71">
        <v>1.31831892554873</v>
      </c>
      <c r="AD71">
        <v>3.94663677760748</v>
      </c>
      <c r="AE71">
        <v>0.98874469343407301</v>
      </c>
      <c r="AF71">
        <v>33.9</v>
      </c>
      <c r="AG71">
        <v>8.6766255450382093E-2</v>
      </c>
      <c r="AH71">
        <v>74.807000000000002</v>
      </c>
      <c r="AI71">
        <v>4.1971930487811298</v>
      </c>
      <c r="AJ71">
        <v>-116237.90099999899</v>
      </c>
      <c r="AK71">
        <v>0.48960959396258602</v>
      </c>
      <c r="AL71">
        <v>60610793.589500003</v>
      </c>
      <c r="AM71">
        <v>3718.3673600000002</v>
      </c>
    </row>
    <row r="72" spans="1:39" ht="15" x14ac:dyDescent="0.25">
      <c r="A72" t="s">
        <v>210</v>
      </c>
      <c r="B72">
        <v>-1893412.1</v>
      </c>
      <c r="C72">
        <v>0.398396751149316</v>
      </c>
      <c r="D72">
        <v>-1983632.3</v>
      </c>
      <c r="E72">
        <v>5.0365551302628203E-3</v>
      </c>
      <c r="F72">
        <v>0.73637417111667103</v>
      </c>
      <c r="G72">
        <v>114.15</v>
      </c>
      <c r="H72">
        <v>69.798294100000007</v>
      </c>
      <c r="I72">
        <v>100.73281420000001</v>
      </c>
      <c r="J72">
        <v>-71.023301950000004</v>
      </c>
      <c r="K72">
        <v>15268.3346253283</v>
      </c>
      <c r="L72">
        <v>1837.6456286499999</v>
      </c>
      <c r="M72">
        <v>2414.48984216706</v>
      </c>
      <c r="N72">
        <v>0.73179895483327095</v>
      </c>
      <c r="O72">
        <v>0.17176804933380299</v>
      </c>
      <c r="P72">
        <v>1.07524337891608E-2</v>
      </c>
      <c r="Q72">
        <v>11620.586631177301</v>
      </c>
      <c r="R72">
        <v>128.01050000000001</v>
      </c>
      <c r="S72">
        <v>66816.746044269807</v>
      </c>
      <c r="T72">
        <v>15.9795485526578</v>
      </c>
      <c r="U72">
        <v>14.3554288800528</v>
      </c>
      <c r="V72">
        <v>15.448</v>
      </c>
      <c r="W72">
        <v>118.956863584283</v>
      </c>
      <c r="X72">
        <v>0.11139610325775</v>
      </c>
      <c r="Y72">
        <v>0.193994257439708</v>
      </c>
      <c r="Z72">
        <v>0.31020899313522099</v>
      </c>
      <c r="AA72">
        <v>204.57584103208001</v>
      </c>
      <c r="AB72">
        <v>7.9734295012553904</v>
      </c>
      <c r="AC72">
        <v>1.54063036208906</v>
      </c>
      <c r="AD72">
        <v>3.52112005865862</v>
      </c>
      <c r="AE72">
        <v>1.25442395124943</v>
      </c>
      <c r="AF72">
        <v>99.6</v>
      </c>
      <c r="AG72">
        <v>2.6254817925798601E-2</v>
      </c>
      <c r="AH72">
        <v>10.275263157894701</v>
      </c>
      <c r="AI72">
        <v>4.12538079496119</v>
      </c>
      <c r="AJ72">
        <v>-44779.5175000003</v>
      </c>
      <c r="AK72">
        <v>0.56997024725751599</v>
      </c>
      <c r="AL72">
        <v>28057788.381000001</v>
      </c>
      <c r="AM72">
        <v>1837.6456286499999</v>
      </c>
    </row>
    <row r="73" spans="1:39" ht="15" x14ac:dyDescent="0.25">
      <c r="A73" t="s">
        <v>212</v>
      </c>
      <c r="B73">
        <v>-1736635.05</v>
      </c>
      <c r="C73">
        <v>0.32188780302328601</v>
      </c>
      <c r="D73">
        <v>-1571483.1</v>
      </c>
      <c r="E73">
        <v>2.30964703302125E-3</v>
      </c>
      <c r="F73">
        <v>0.80992004779678095</v>
      </c>
      <c r="G73">
        <v>226.4</v>
      </c>
      <c r="H73">
        <v>260.79648830000002</v>
      </c>
      <c r="I73">
        <v>792.71874960000002</v>
      </c>
      <c r="J73">
        <v>-63.584200600000003</v>
      </c>
      <c r="K73">
        <v>15702.343012330201</v>
      </c>
      <c r="L73">
        <v>5438.8928029999997</v>
      </c>
      <c r="M73">
        <v>7150.95677965715</v>
      </c>
      <c r="N73">
        <v>0.54302027541725795</v>
      </c>
      <c r="O73">
        <v>0.17308885352194001</v>
      </c>
      <c r="P73">
        <v>4.7623511941093898E-2</v>
      </c>
      <c r="Q73">
        <v>11942.927783167899</v>
      </c>
      <c r="R73">
        <v>356.64400000000001</v>
      </c>
      <c r="S73">
        <v>79004.707282332005</v>
      </c>
      <c r="T73">
        <v>15.776797030091601</v>
      </c>
      <c r="U73">
        <v>15.2502013296172</v>
      </c>
      <c r="V73">
        <v>37.924500000000002</v>
      </c>
      <c r="W73">
        <v>143.41369834803399</v>
      </c>
      <c r="X73">
        <v>0.114068418965696</v>
      </c>
      <c r="Y73">
        <v>0.16932831955892499</v>
      </c>
      <c r="Z73">
        <v>0.28852198155529601</v>
      </c>
      <c r="AA73">
        <v>163.77958387204501</v>
      </c>
      <c r="AB73">
        <v>7.3454877895721902</v>
      </c>
      <c r="AC73">
        <v>1.2966675797245499</v>
      </c>
      <c r="AD73">
        <v>3.99466069047832</v>
      </c>
      <c r="AE73">
        <v>0.93852553082539103</v>
      </c>
      <c r="AF73">
        <v>28.4</v>
      </c>
      <c r="AG73">
        <v>0.109338257538838</v>
      </c>
      <c r="AH73">
        <v>98.65</v>
      </c>
      <c r="AI73">
        <v>4.4965687507612699</v>
      </c>
      <c r="AJ73">
        <v>-169255.14249999999</v>
      </c>
      <c r="AK73">
        <v>0.46091713510259602</v>
      </c>
      <c r="AL73">
        <v>85403360.400000006</v>
      </c>
      <c r="AM73">
        <v>5438.8928029999997</v>
      </c>
    </row>
    <row r="74" spans="1:39" ht="15" x14ac:dyDescent="0.25">
      <c r="A74" t="s">
        <v>213</v>
      </c>
      <c r="B74">
        <v>-7711267.4500000002</v>
      </c>
      <c r="C74">
        <v>0.34507688488031502</v>
      </c>
      <c r="D74">
        <v>-7428707.5499999998</v>
      </c>
      <c r="E74">
        <v>1.02240691824567E-3</v>
      </c>
      <c r="F74">
        <v>0.82509167104103498</v>
      </c>
      <c r="G74">
        <v>167.5</v>
      </c>
      <c r="H74">
        <v>159.92845464999999</v>
      </c>
      <c r="I74">
        <v>720.81835194999996</v>
      </c>
      <c r="J74">
        <v>-12.114192449999999</v>
      </c>
      <c r="K74">
        <v>17029.496125820999</v>
      </c>
      <c r="L74">
        <v>5630.8801080499998</v>
      </c>
      <c r="M74">
        <v>7200.8554159628802</v>
      </c>
      <c r="N74">
        <v>0.38004917842960301</v>
      </c>
      <c r="O74">
        <v>0.16123883554224999</v>
      </c>
      <c r="P74">
        <v>5.64674293092189E-2</v>
      </c>
      <c r="Q74">
        <v>13316.619407803701</v>
      </c>
      <c r="R74">
        <v>371.98200000000003</v>
      </c>
      <c r="S74">
        <v>84759.445237941603</v>
      </c>
      <c r="T74">
        <v>15.314047453909099</v>
      </c>
      <c r="U74">
        <v>15.137506944018799</v>
      </c>
      <c r="V74">
        <v>39.957000000000001</v>
      </c>
      <c r="W74">
        <v>140.92349545886799</v>
      </c>
      <c r="X74">
        <v>0.11670478700707999</v>
      </c>
      <c r="Y74">
        <v>0.163096392948687</v>
      </c>
      <c r="Z74">
        <v>0.285205609527864</v>
      </c>
      <c r="AA74">
        <v>168.90007099251801</v>
      </c>
      <c r="AB74">
        <v>8.1118298895212302</v>
      </c>
      <c r="AC74">
        <v>1.3898794624144399</v>
      </c>
      <c r="AD74">
        <v>4.3910777508854499</v>
      </c>
      <c r="AE74" t="s">
        <v>943</v>
      </c>
      <c r="AF74">
        <v>20.8</v>
      </c>
      <c r="AG74">
        <v>0.11982998930266001</v>
      </c>
      <c r="AH74">
        <v>122.803</v>
      </c>
      <c r="AI74">
        <v>4.6347492238110997</v>
      </c>
      <c r="AJ74">
        <v>-10688.058000000199</v>
      </c>
      <c r="AK74">
        <v>0.41504169066908603</v>
      </c>
      <c r="AL74">
        <v>95891050.984999999</v>
      </c>
      <c r="AM74">
        <v>5630.8801080499998</v>
      </c>
    </row>
    <row r="75" spans="1:39" ht="15" x14ac:dyDescent="0.25">
      <c r="A75" t="s">
        <v>214</v>
      </c>
      <c r="B75">
        <v>-4992421.5</v>
      </c>
      <c r="C75">
        <v>0.29539295383650699</v>
      </c>
      <c r="D75">
        <v>-5066269.05</v>
      </c>
      <c r="E75">
        <v>2.1965049934810901E-3</v>
      </c>
      <c r="F75">
        <v>0.77150364437504104</v>
      </c>
      <c r="G75">
        <v>194.8</v>
      </c>
      <c r="H75">
        <v>164.38377370000001</v>
      </c>
      <c r="I75">
        <v>314.38767804999998</v>
      </c>
      <c r="J75">
        <v>-29.314818249999998</v>
      </c>
      <c r="K75">
        <v>15019.0806764955</v>
      </c>
      <c r="L75">
        <v>3813.0977571499998</v>
      </c>
      <c r="M75">
        <v>5089.3567821676497</v>
      </c>
      <c r="N75">
        <v>0.70352430679748501</v>
      </c>
      <c r="O75">
        <v>0.17942236367193301</v>
      </c>
      <c r="P75">
        <v>3.3601512985013099E-2</v>
      </c>
      <c r="Q75">
        <v>11252.742791125</v>
      </c>
      <c r="R75">
        <v>247.27449999999999</v>
      </c>
      <c r="S75">
        <v>72922.106434347297</v>
      </c>
      <c r="T75">
        <v>14.9677787236452</v>
      </c>
      <c r="U75">
        <v>15.4205053782335</v>
      </c>
      <c r="V75">
        <v>27.033999999999999</v>
      </c>
      <c r="W75">
        <v>141.04822657209399</v>
      </c>
      <c r="X75">
        <v>0.10964760495586599</v>
      </c>
      <c r="Y75">
        <v>0.17553121149090101</v>
      </c>
      <c r="Z75">
        <v>0.29075885822491798</v>
      </c>
      <c r="AA75">
        <v>170.779558110968</v>
      </c>
      <c r="AB75">
        <v>7.6112463529781902</v>
      </c>
      <c r="AC75">
        <v>1.44399017643067</v>
      </c>
      <c r="AD75">
        <v>4.0654364075874501</v>
      </c>
      <c r="AE75">
        <v>1.0259764048120901</v>
      </c>
      <c r="AF75">
        <v>38.85</v>
      </c>
      <c r="AG75">
        <v>4.7863176661141198E-2</v>
      </c>
      <c r="AH75">
        <v>61.363999999999997</v>
      </c>
      <c r="AI75">
        <v>4.0687565003746</v>
      </c>
      <c r="AJ75">
        <v>-155286.0815</v>
      </c>
      <c r="AK75">
        <v>0.53495772755528304</v>
      </c>
      <c r="AL75">
        <v>57269222.842</v>
      </c>
      <c r="AM75">
        <v>3813.0977571499998</v>
      </c>
    </row>
    <row r="76" spans="1:39" ht="15" x14ac:dyDescent="0.25">
      <c r="A76" t="s">
        <v>216</v>
      </c>
      <c r="B76">
        <v>-3080810.4</v>
      </c>
      <c r="C76">
        <v>0.35068623875456201</v>
      </c>
      <c r="D76">
        <v>-2075708.95</v>
      </c>
      <c r="E76">
        <v>1.3324131885025E-3</v>
      </c>
      <c r="F76">
        <v>0.80014933425260304</v>
      </c>
      <c r="G76">
        <v>181.5</v>
      </c>
      <c r="H76">
        <v>103.95991979999999</v>
      </c>
      <c r="I76">
        <v>413.21763650000003</v>
      </c>
      <c r="J76">
        <v>-45.653873849999997</v>
      </c>
      <c r="K76">
        <v>14796.272370303601</v>
      </c>
      <c r="L76">
        <v>4105.3529042500004</v>
      </c>
      <c r="M76">
        <v>5087.9692851971104</v>
      </c>
      <c r="N76">
        <v>0.33647108205241</v>
      </c>
      <c r="O76">
        <v>0.15141395801966001</v>
      </c>
      <c r="P76">
        <v>3.01220703028919E-2</v>
      </c>
      <c r="Q76">
        <v>11938.735543122801</v>
      </c>
      <c r="R76">
        <v>257.83949999999999</v>
      </c>
      <c r="S76">
        <v>79172.007733493097</v>
      </c>
      <c r="T76">
        <v>15.340357082603701</v>
      </c>
      <c r="U76">
        <v>15.9221256023612</v>
      </c>
      <c r="V76">
        <v>30.015000000000001</v>
      </c>
      <c r="W76">
        <v>136.776708454106</v>
      </c>
      <c r="X76">
        <v>0.116315204183379</v>
      </c>
      <c r="Y76">
        <v>0.16303440828399601</v>
      </c>
      <c r="Z76">
        <v>0.28535744509906802</v>
      </c>
      <c r="AA76">
        <v>169.28486203476899</v>
      </c>
      <c r="AB76">
        <v>7.7723582260115904</v>
      </c>
      <c r="AC76">
        <v>1.3299317420606001</v>
      </c>
      <c r="AD76">
        <v>3.4494587747946301</v>
      </c>
      <c r="AE76">
        <v>1.1832118553753499</v>
      </c>
      <c r="AF76">
        <v>48.7</v>
      </c>
      <c r="AG76">
        <v>5.9950655595753501E-2</v>
      </c>
      <c r="AH76">
        <v>55.3825</v>
      </c>
      <c r="AI76">
        <v>4.7192847238292597</v>
      </c>
      <c r="AJ76">
        <v>-14019.1860000007</v>
      </c>
      <c r="AK76">
        <v>0.40693842217653098</v>
      </c>
      <c r="AL76">
        <v>60743919.747500002</v>
      </c>
      <c r="AM76">
        <v>4105.3529042500004</v>
      </c>
    </row>
    <row r="77" spans="1:39" ht="15" x14ac:dyDescent="0.25">
      <c r="A77" t="s">
        <v>217</v>
      </c>
      <c r="B77">
        <v>-5691975.25</v>
      </c>
      <c r="C77">
        <v>0.32887346623260899</v>
      </c>
      <c r="D77">
        <v>-5384848.2000000002</v>
      </c>
      <c r="E77">
        <v>2.6246156026807702E-3</v>
      </c>
      <c r="F77">
        <v>0.76850870991520004</v>
      </c>
      <c r="G77">
        <v>104.65</v>
      </c>
      <c r="H77">
        <v>837.89986014999999</v>
      </c>
      <c r="I77">
        <v>520.57937200000003</v>
      </c>
      <c r="J77">
        <v>-268.32138305000001</v>
      </c>
      <c r="K77">
        <v>19584.969987767701</v>
      </c>
      <c r="L77">
        <v>3860.7559170999998</v>
      </c>
      <c r="M77">
        <v>5644.1656517398596</v>
      </c>
      <c r="N77">
        <v>0.99845881728144303</v>
      </c>
      <c r="O77">
        <v>0.20640407568126501</v>
      </c>
      <c r="P77">
        <v>7.6656231759997695E-2</v>
      </c>
      <c r="Q77">
        <v>13396.628205480099</v>
      </c>
      <c r="R77">
        <v>283.93950000000001</v>
      </c>
      <c r="S77">
        <v>72551.366891538506</v>
      </c>
      <c r="T77">
        <v>13.6955231660266</v>
      </c>
      <c r="U77">
        <v>13.597107542627899</v>
      </c>
      <c r="V77">
        <v>48.244500000000002</v>
      </c>
      <c r="W77">
        <v>80.024788672283904</v>
      </c>
      <c r="X77">
        <v>0.113744949353468</v>
      </c>
      <c r="Y77">
        <v>0.166925628753088</v>
      </c>
      <c r="Z77">
        <v>0.28707565921862299</v>
      </c>
      <c r="AA77">
        <v>203.865555580424</v>
      </c>
      <c r="AB77">
        <v>9.7678129407337995</v>
      </c>
      <c r="AC77">
        <v>1.72887609207329</v>
      </c>
      <c r="AD77">
        <v>4.2717532226751196</v>
      </c>
      <c r="AE77">
        <v>1.05251029635386</v>
      </c>
      <c r="AF77">
        <v>13.7</v>
      </c>
      <c r="AG77">
        <v>0.14186159881500099</v>
      </c>
      <c r="AH77">
        <v>135.46100000000001</v>
      </c>
      <c r="AI77">
        <v>4.23101890131435</v>
      </c>
      <c r="AJ77">
        <v>-192557.23</v>
      </c>
      <c r="AK77">
        <v>0.67391811065012797</v>
      </c>
      <c r="AL77">
        <v>75612788.766499996</v>
      </c>
      <c r="AM77">
        <v>3860.7559170999998</v>
      </c>
    </row>
    <row r="78" spans="1:39" ht="15" x14ac:dyDescent="0.25">
      <c r="A78" t="s">
        <v>218</v>
      </c>
      <c r="B78">
        <v>-1767523.9</v>
      </c>
      <c r="C78">
        <v>0.38678802657233802</v>
      </c>
      <c r="D78">
        <v>-1839714.05</v>
      </c>
      <c r="E78">
        <v>5.1708151890104597E-3</v>
      </c>
      <c r="F78">
        <v>0.73681105540969904</v>
      </c>
      <c r="G78">
        <v>37.450000000000003</v>
      </c>
      <c r="H78">
        <v>260.39984349999997</v>
      </c>
      <c r="I78">
        <v>198.98754595</v>
      </c>
      <c r="J78">
        <v>-22.270846200000001</v>
      </c>
      <c r="K78">
        <v>19980.474190352401</v>
      </c>
      <c r="L78">
        <v>1585.7552418499999</v>
      </c>
      <c r="M78">
        <v>2269.5382299306698</v>
      </c>
      <c r="N78">
        <v>0.972251268929331</v>
      </c>
      <c r="O78">
        <v>0.19405224086852299</v>
      </c>
      <c r="P78">
        <v>6.0792957327722899E-2</v>
      </c>
      <c r="Q78">
        <v>13960.6115747025</v>
      </c>
      <c r="R78">
        <v>117.03100000000001</v>
      </c>
      <c r="S78">
        <v>72471.1759961036</v>
      </c>
      <c r="T78">
        <v>13.496424024403799</v>
      </c>
      <c r="U78">
        <v>13.5498734681409</v>
      </c>
      <c r="V78">
        <v>18.934999999999999</v>
      </c>
      <c r="W78">
        <v>83.747306144705604</v>
      </c>
      <c r="X78">
        <v>0.112346452587114</v>
      </c>
      <c r="Y78">
        <v>0.15841088828410901</v>
      </c>
      <c r="Z78">
        <v>0.27747517474076899</v>
      </c>
      <c r="AA78">
        <v>218.40734992365299</v>
      </c>
      <c r="AB78">
        <v>9.7715253164081801</v>
      </c>
      <c r="AC78">
        <v>1.82011757501142</v>
      </c>
      <c r="AD78">
        <v>4.0588919895617197</v>
      </c>
      <c r="AE78">
        <v>0.63164136636888601</v>
      </c>
      <c r="AF78">
        <v>8.35</v>
      </c>
      <c r="AG78">
        <v>0.107491215755897</v>
      </c>
      <c r="AH78">
        <v>86.643000000000001</v>
      </c>
      <c r="AI78">
        <v>4.1436754936426601</v>
      </c>
      <c r="AJ78">
        <v>-49041.104210526399</v>
      </c>
      <c r="AK78">
        <v>0.62708605575214105</v>
      </c>
      <c r="AL78">
        <v>31684141.682</v>
      </c>
      <c r="AM78">
        <v>1585.7552418499999</v>
      </c>
    </row>
    <row r="79" spans="1:39" ht="15" x14ac:dyDescent="0.25">
      <c r="A79" t="s">
        <v>219</v>
      </c>
      <c r="B79">
        <v>-1852715.95</v>
      </c>
      <c r="C79">
        <v>0.37263145242030399</v>
      </c>
      <c r="D79">
        <v>-1963836.5</v>
      </c>
      <c r="E79">
        <v>1.0542055478521E-2</v>
      </c>
      <c r="F79">
        <v>0.76625527050977205</v>
      </c>
      <c r="G79">
        <v>88.789473684210506</v>
      </c>
      <c r="H79">
        <v>49.412196399999999</v>
      </c>
      <c r="I79">
        <v>41.505892350000003</v>
      </c>
      <c r="J79">
        <v>-26.3535757</v>
      </c>
      <c r="K79">
        <v>17694.4208860002</v>
      </c>
      <c r="L79">
        <v>1580.1199079999999</v>
      </c>
      <c r="M79">
        <v>2189.69785290861</v>
      </c>
      <c r="N79">
        <v>0.96773096624386101</v>
      </c>
      <c r="O79">
        <v>0.18614400600919501</v>
      </c>
      <c r="P79">
        <v>1.18921319862264E-3</v>
      </c>
      <c r="Q79">
        <v>12768.5683508166</v>
      </c>
      <c r="R79">
        <v>120.2355</v>
      </c>
      <c r="S79">
        <v>66457.778559576895</v>
      </c>
      <c r="T79">
        <v>14.432925383934</v>
      </c>
      <c r="U79">
        <v>13.141874970370701</v>
      </c>
      <c r="V79">
        <v>14.451499999999999</v>
      </c>
      <c r="W79">
        <v>109.33950856312499</v>
      </c>
      <c r="X79">
        <v>0.106700308227671</v>
      </c>
      <c r="Y79">
        <v>0.20420219685709101</v>
      </c>
      <c r="Z79">
        <v>0.31414945025257301</v>
      </c>
      <c r="AA79">
        <v>206.56457674350099</v>
      </c>
      <c r="AB79">
        <v>11.7607053638393</v>
      </c>
      <c r="AC79">
        <v>1.5966937221811</v>
      </c>
      <c r="AD79">
        <v>4.2747215628339497</v>
      </c>
      <c r="AE79">
        <v>1.4431815762359099</v>
      </c>
      <c r="AF79">
        <v>161.80000000000001</v>
      </c>
      <c r="AG79">
        <v>2.2942135126455199E-2</v>
      </c>
      <c r="AH79">
        <v>7.2454999999999998</v>
      </c>
      <c r="AI79">
        <v>4.15116801963861</v>
      </c>
      <c r="AJ79">
        <v>-91959.053000000495</v>
      </c>
      <c r="AK79">
        <v>0.62134349251058396</v>
      </c>
      <c r="AL79">
        <v>27959306.702500001</v>
      </c>
      <c r="AM79">
        <v>1580.1199079999999</v>
      </c>
    </row>
    <row r="80" spans="1:39" ht="15" x14ac:dyDescent="0.25">
      <c r="A80" t="s">
        <v>221</v>
      </c>
      <c r="B80">
        <v>-2444783.9</v>
      </c>
      <c r="C80">
        <v>0.32048713484316499</v>
      </c>
      <c r="D80">
        <v>-2515019.9</v>
      </c>
      <c r="E80">
        <v>6.1807910271788804E-3</v>
      </c>
      <c r="F80">
        <v>0.75545192180538001</v>
      </c>
      <c r="G80">
        <v>97.210526315789494</v>
      </c>
      <c r="H80">
        <v>84.383697949999998</v>
      </c>
      <c r="I80">
        <v>112.5826435</v>
      </c>
      <c r="J80">
        <v>3.8078083</v>
      </c>
      <c r="K80">
        <v>14837.304344763899</v>
      </c>
      <c r="L80">
        <v>2107.2880833999998</v>
      </c>
      <c r="M80">
        <v>2695.9295319938001</v>
      </c>
      <c r="N80">
        <v>0.59245004203965801</v>
      </c>
      <c r="O80">
        <v>0.164231010048524</v>
      </c>
      <c r="P80">
        <v>2.4433714571633399E-2</v>
      </c>
      <c r="Q80">
        <v>11597.660200107901</v>
      </c>
      <c r="R80">
        <v>140.5025</v>
      </c>
      <c r="S80">
        <v>71107.078489706604</v>
      </c>
      <c r="T80">
        <v>15.253465240832</v>
      </c>
      <c r="U80">
        <v>14.9982248244693</v>
      </c>
      <c r="V80">
        <v>17.579999999999998</v>
      </c>
      <c r="W80">
        <v>119.86849166097799</v>
      </c>
      <c r="X80">
        <v>0.11277098676547</v>
      </c>
      <c r="Y80">
        <v>0.17301743173585701</v>
      </c>
      <c r="Z80">
        <v>0.29002613151217099</v>
      </c>
      <c r="AA80">
        <v>186.25123118750099</v>
      </c>
      <c r="AB80">
        <v>7.6828817101290499</v>
      </c>
      <c r="AC80">
        <v>1.49964096971859</v>
      </c>
      <c r="AD80">
        <v>3.6956796157815002</v>
      </c>
      <c r="AE80">
        <v>1.41586375422399</v>
      </c>
      <c r="AF80">
        <v>65.75</v>
      </c>
      <c r="AG80">
        <v>4.3033768443938303E-2</v>
      </c>
      <c r="AH80">
        <v>21.8889473684211</v>
      </c>
      <c r="AI80">
        <v>4.2858911000142896</v>
      </c>
      <c r="AJ80">
        <v>-69413.629000000001</v>
      </c>
      <c r="AK80">
        <v>0.50932984942927295</v>
      </c>
      <c r="AL80">
        <v>31266474.635499999</v>
      </c>
      <c r="AM80">
        <v>2107.2880833999998</v>
      </c>
    </row>
    <row r="81" spans="1:39" ht="15" x14ac:dyDescent="0.25">
      <c r="A81" t="s">
        <v>223</v>
      </c>
      <c r="B81">
        <v>-6707328.7999999998</v>
      </c>
      <c r="C81">
        <v>0.30933071035316201</v>
      </c>
      <c r="D81">
        <v>-6621779.2000000002</v>
      </c>
      <c r="E81">
        <v>1.04052705454434E-3</v>
      </c>
      <c r="F81">
        <v>0.76281376577121596</v>
      </c>
      <c r="G81">
        <v>131.5</v>
      </c>
      <c r="H81">
        <v>1146.2459713000001</v>
      </c>
      <c r="I81">
        <v>719.94781765000005</v>
      </c>
      <c r="J81">
        <v>-312.69148990000002</v>
      </c>
      <c r="K81">
        <v>19067.648926551799</v>
      </c>
      <c r="L81">
        <v>4761.9467354500002</v>
      </c>
      <c r="M81">
        <v>6947.1442776392896</v>
      </c>
      <c r="N81">
        <v>0.99698945168931097</v>
      </c>
      <c r="O81">
        <v>0.204571276280339</v>
      </c>
      <c r="P81">
        <v>9.7108462859843703E-2</v>
      </c>
      <c r="Q81">
        <v>13069.993213003299</v>
      </c>
      <c r="R81">
        <v>343.09949999999998</v>
      </c>
      <c r="S81">
        <v>70981.344522507294</v>
      </c>
      <c r="T81">
        <v>12.9130179437743</v>
      </c>
      <c r="U81">
        <v>13.8792004519097</v>
      </c>
      <c r="V81">
        <v>58.494500000000002</v>
      </c>
      <c r="W81">
        <v>81.408452682730896</v>
      </c>
      <c r="X81">
        <v>0.115062661741292</v>
      </c>
      <c r="Y81">
        <v>0.16286527716847801</v>
      </c>
      <c r="Z81">
        <v>0.28343478200128802</v>
      </c>
      <c r="AA81">
        <v>205.03350924351199</v>
      </c>
      <c r="AB81">
        <v>9.8712982672914293</v>
      </c>
      <c r="AC81">
        <v>1.6726492396006301</v>
      </c>
      <c r="AD81">
        <v>4.2486150263532796</v>
      </c>
      <c r="AE81">
        <v>0.94506137618389596</v>
      </c>
      <c r="AF81">
        <v>16.899999999999999</v>
      </c>
      <c r="AG81">
        <v>0.14508281431105199</v>
      </c>
      <c r="AH81">
        <v>140.33699999999999</v>
      </c>
      <c r="AI81">
        <v>4.1480499134049502</v>
      </c>
      <c r="AJ81">
        <v>-126931.1345</v>
      </c>
      <c r="AK81">
        <v>0.67113862595249596</v>
      </c>
      <c r="AL81">
        <v>90799128.558500007</v>
      </c>
      <c r="AM81">
        <v>4761.9467354500002</v>
      </c>
    </row>
    <row r="82" spans="1:39" ht="15" x14ac:dyDescent="0.25">
      <c r="A82" t="s">
        <v>224</v>
      </c>
      <c r="B82">
        <v>-3803394.6</v>
      </c>
      <c r="C82">
        <v>0.317369042250148</v>
      </c>
      <c r="D82">
        <v>-4359001.2</v>
      </c>
      <c r="E82">
        <v>2.5080827614711201E-3</v>
      </c>
      <c r="F82">
        <v>0.79971536533906795</v>
      </c>
      <c r="G82">
        <v>143.69999999999999</v>
      </c>
      <c r="H82">
        <v>78.505762750000002</v>
      </c>
      <c r="I82">
        <v>575.06093280000005</v>
      </c>
      <c r="J82">
        <v>-26.4540018</v>
      </c>
      <c r="K82">
        <v>15820.6339487432</v>
      </c>
      <c r="L82">
        <v>4510.8858400500003</v>
      </c>
      <c r="M82">
        <v>5410.1897923593297</v>
      </c>
      <c r="N82">
        <v>0.194623645926776</v>
      </c>
      <c r="O82">
        <v>0.124906380027954</v>
      </c>
      <c r="P82">
        <v>3.6131206492291401E-2</v>
      </c>
      <c r="Q82">
        <v>13190.863241209599</v>
      </c>
      <c r="R82">
        <v>283.2595</v>
      </c>
      <c r="S82">
        <v>84255.412526323096</v>
      </c>
      <c r="T82">
        <v>16.825914047013399</v>
      </c>
      <c r="U82">
        <v>15.9249234008039</v>
      </c>
      <c r="V82">
        <v>28.322500000000002</v>
      </c>
      <c r="W82">
        <v>159.26863236119701</v>
      </c>
      <c r="X82">
        <v>0.11530308842491099</v>
      </c>
      <c r="Y82">
        <v>0.156740410605192</v>
      </c>
      <c r="Z82">
        <v>0.27965412816076302</v>
      </c>
      <c r="AA82">
        <v>169.62689306088001</v>
      </c>
      <c r="AB82">
        <v>9.4903428334094908</v>
      </c>
      <c r="AC82">
        <v>1.4463180926844099</v>
      </c>
      <c r="AD82">
        <v>3.6859675609609899</v>
      </c>
      <c r="AE82">
        <v>0.98560839644220599</v>
      </c>
      <c r="AF82">
        <v>24.35</v>
      </c>
      <c r="AG82">
        <v>9.9147394864482305E-2</v>
      </c>
      <c r="AH82">
        <v>117.735</v>
      </c>
      <c r="AI82">
        <v>5.1623984238560103</v>
      </c>
      <c r="AJ82">
        <v>3314.7710000001798</v>
      </c>
      <c r="AK82">
        <v>0.42546059348852699</v>
      </c>
      <c r="AL82">
        <v>71365073.659999996</v>
      </c>
      <c r="AM82">
        <v>4510.8858400500003</v>
      </c>
    </row>
    <row r="83" spans="1:39" ht="15" x14ac:dyDescent="0.25">
      <c r="A83" t="s">
        <v>225</v>
      </c>
      <c r="B83">
        <v>-4183855.2</v>
      </c>
      <c r="C83">
        <v>0.35199498130297202</v>
      </c>
      <c r="D83">
        <v>-4182400.1</v>
      </c>
      <c r="E83">
        <v>3.46586471966649E-3</v>
      </c>
      <c r="F83">
        <v>0.77505433897408105</v>
      </c>
      <c r="G83">
        <v>56.55</v>
      </c>
      <c r="H83">
        <v>29.749933349999999</v>
      </c>
      <c r="I83">
        <v>248.50728305000001</v>
      </c>
      <c r="J83">
        <v>-7.2832211999999998</v>
      </c>
      <c r="K83">
        <v>17919.988668998201</v>
      </c>
      <c r="L83">
        <v>2962.8748270000001</v>
      </c>
      <c r="M83">
        <v>3529.34847425419</v>
      </c>
      <c r="N83">
        <v>0.119622979536692</v>
      </c>
      <c r="O83">
        <v>0.12621982686951999</v>
      </c>
      <c r="P83">
        <v>2.7064621400558399E-2</v>
      </c>
      <c r="Q83">
        <v>15043.7633786558</v>
      </c>
      <c r="R83">
        <v>199.04599999999999</v>
      </c>
      <c r="S83">
        <v>87841.160505611697</v>
      </c>
      <c r="T83">
        <v>16.490660450348201</v>
      </c>
      <c r="U83">
        <v>14.8853773851271</v>
      </c>
      <c r="V83">
        <v>23.62</v>
      </c>
      <c r="W83">
        <v>125.439239077053</v>
      </c>
      <c r="X83">
        <v>0.11688886716236099</v>
      </c>
      <c r="Y83">
        <v>0.145393413706394</v>
      </c>
      <c r="Z83">
        <v>0.26974558171113999</v>
      </c>
      <c r="AA83">
        <v>186.56199882722899</v>
      </c>
      <c r="AB83">
        <v>8.1316551880531893</v>
      </c>
      <c r="AC83">
        <v>1.62117630920553</v>
      </c>
      <c r="AD83">
        <v>3.5948767950494198</v>
      </c>
      <c r="AE83">
        <v>0.78798264667095697</v>
      </c>
      <c r="AF83">
        <v>17.149999999999999</v>
      </c>
      <c r="AG83">
        <v>0.140776006306018</v>
      </c>
      <c r="AH83">
        <v>95.655294117647003</v>
      </c>
      <c r="AI83">
        <v>6.4862409096340903</v>
      </c>
      <c r="AJ83">
        <v>-15907.544736842199</v>
      </c>
      <c r="AK83">
        <v>0.32400157521440598</v>
      </c>
      <c r="AL83">
        <v>53094683.327500001</v>
      </c>
      <c r="AM83">
        <v>2962.8748270000001</v>
      </c>
    </row>
    <row r="84" spans="1:39" ht="15" x14ac:dyDescent="0.25">
      <c r="A84" t="s">
        <v>226</v>
      </c>
      <c r="B84">
        <v>-4578875.0999999996</v>
      </c>
      <c r="C84">
        <v>0.35292046658802301</v>
      </c>
      <c r="D84">
        <v>-4271999.8</v>
      </c>
      <c r="E84">
        <v>3.0325259742936201E-3</v>
      </c>
      <c r="F84">
        <v>0.769132708430178</v>
      </c>
      <c r="G84">
        <v>99.15</v>
      </c>
      <c r="H84">
        <v>647.11371380000003</v>
      </c>
      <c r="I84">
        <v>411.00430230000001</v>
      </c>
      <c r="J84">
        <v>-248.62532304999999</v>
      </c>
      <c r="K84">
        <v>18695.683657953199</v>
      </c>
      <c r="L84">
        <v>3509.2155337999998</v>
      </c>
      <c r="M84">
        <v>5092.5468114054602</v>
      </c>
      <c r="N84">
        <v>0.99792826632334897</v>
      </c>
      <c r="O84">
        <v>0.20151960670088201</v>
      </c>
      <c r="P84">
        <v>7.5146707863920401E-2</v>
      </c>
      <c r="Q84">
        <v>12882.9809400208</v>
      </c>
      <c r="R84">
        <v>253.745</v>
      </c>
      <c r="S84">
        <v>70606.581562198306</v>
      </c>
      <c r="T84">
        <v>13.2047922126544</v>
      </c>
      <c r="U84">
        <v>13.829693329129601</v>
      </c>
      <c r="V84">
        <v>41.918500000000002</v>
      </c>
      <c r="W84">
        <v>83.715198153559896</v>
      </c>
      <c r="X84">
        <v>0.111268985839614</v>
      </c>
      <c r="Y84">
        <v>0.166065947652656</v>
      </c>
      <c r="Z84">
        <v>0.28202641839785902</v>
      </c>
      <c r="AA84">
        <v>193.585929235978</v>
      </c>
      <c r="AB84">
        <v>10.4152499286986</v>
      </c>
      <c r="AC84">
        <v>1.8158642797236599</v>
      </c>
      <c r="AD84">
        <v>4.33848542121539</v>
      </c>
      <c r="AE84">
        <v>1.1599592165238199</v>
      </c>
      <c r="AF84">
        <v>13.8</v>
      </c>
      <c r="AG84">
        <v>0.116506902358187</v>
      </c>
      <c r="AH84">
        <v>110.37</v>
      </c>
      <c r="AI84">
        <v>4.16383537923008</v>
      </c>
      <c r="AJ84">
        <v>-112486.148</v>
      </c>
      <c r="AK84">
        <v>0.68833150538788701</v>
      </c>
      <c r="AL84">
        <v>65607183.5075</v>
      </c>
      <c r="AM84">
        <v>3509.2155337999998</v>
      </c>
    </row>
    <row r="85" spans="1:39" ht="15" x14ac:dyDescent="0.25">
      <c r="A85" t="s">
        <v>228</v>
      </c>
      <c r="B85">
        <v>-5584544.1500000004</v>
      </c>
      <c r="C85">
        <v>0.34244715504948497</v>
      </c>
      <c r="D85">
        <v>-5287964.3499999996</v>
      </c>
      <c r="E85">
        <v>2.77412301903415E-3</v>
      </c>
      <c r="F85">
        <v>0.76903465812028404</v>
      </c>
      <c r="G85">
        <v>93.5</v>
      </c>
      <c r="H85">
        <v>798.12900635000005</v>
      </c>
      <c r="I85">
        <v>532.84334750000005</v>
      </c>
      <c r="J85">
        <v>-207.59273479999999</v>
      </c>
      <c r="K85">
        <v>19963.527197938802</v>
      </c>
      <c r="L85">
        <v>3575.2350417500002</v>
      </c>
      <c r="M85">
        <v>5206.4894101277296</v>
      </c>
      <c r="N85">
        <v>0.99773261474970498</v>
      </c>
      <c r="O85">
        <v>0.20129063700599101</v>
      </c>
      <c r="P85">
        <v>8.3979149075199405E-2</v>
      </c>
      <c r="Q85">
        <v>13708.719325571201</v>
      </c>
      <c r="R85">
        <v>267.42750000000001</v>
      </c>
      <c r="S85">
        <v>72669.845402959705</v>
      </c>
      <c r="T85">
        <v>13.575081096745899</v>
      </c>
      <c r="U85">
        <v>13.3689880126389</v>
      </c>
      <c r="V85">
        <v>44.149500000000003</v>
      </c>
      <c r="W85">
        <v>80.980193246809193</v>
      </c>
      <c r="X85">
        <v>0.11454684125753301</v>
      </c>
      <c r="Y85">
        <v>0.16180453221046701</v>
      </c>
      <c r="Z85">
        <v>0.28341075370694702</v>
      </c>
      <c r="AA85">
        <v>213.06371220481699</v>
      </c>
      <c r="AB85">
        <v>8.9685260219242995</v>
      </c>
      <c r="AC85">
        <v>1.7027185707280299</v>
      </c>
      <c r="AD85">
        <v>4.29262613457895</v>
      </c>
      <c r="AE85">
        <v>0.94506137618389596</v>
      </c>
      <c r="AF85">
        <v>12.45</v>
      </c>
      <c r="AG85">
        <v>0.14769169208282801</v>
      </c>
      <c r="AH85">
        <v>123.7505</v>
      </c>
      <c r="AI85">
        <v>4.1770353940519298</v>
      </c>
      <c r="AJ85">
        <v>-130375.5245</v>
      </c>
      <c r="AK85">
        <v>0.67936528009824704</v>
      </c>
      <c r="AL85">
        <v>71374301.995000005</v>
      </c>
      <c r="AM85">
        <v>3575.2350417500002</v>
      </c>
    </row>
    <row r="86" spans="1:39" ht="15" x14ac:dyDescent="0.25">
      <c r="A86" t="s">
        <v>229</v>
      </c>
      <c r="B86">
        <v>-2593327.75</v>
      </c>
      <c r="C86">
        <v>0.33662249368018998</v>
      </c>
      <c r="D86">
        <v>-2535603.2000000002</v>
      </c>
      <c r="E86">
        <v>1.72515022873633E-3</v>
      </c>
      <c r="F86">
        <v>0.77291690087467402</v>
      </c>
      <c r="G86">
        <v>61.8</v>
      </c>
      <c r="H86">
        <v>32.860449750000001</v>
      </c>
      <c r="I86">
        <v>326.63456389999999</v>
      </c>
      <c r="J86">
        <v>-7.3599124500000004</v>
      </c>
      <c r="K86">
        <v>17059.635343226</v>
      </c>
      <c r="L86">
        <v>2824.8354136500002</v>
      </c>
      <c r="M86">
        <v>3357.6542826821501</v>
      </c>
      <c r="N86">
        <v>0.12789896243306001</v>
      </c>
      <c r="O86">
        <v>0.12519166443862001</v>
      </c>
      <c r="P86">
        <v>2.3599278608541201E-2</v>
      </c>
      <c r="Q86">
        <v>14352.4788451432</v>
      </c>
      <c r="R86">
        <v>185.69649999999999</v>
      </c>
      <c r="S86">
        <v>87762.524094422901</v>
      </c>
      <c r="T86">
        <v>17.4359775224627</v>
      </c>
      <c r="U86">
        <v>15.2121090793311</v>
      </c>
      <c r="V86">
        <v>21.638999999999999</v>
      </c>
      <c r="W86">
        <v>130.54371337168999</v>
      </c>
      <c r="X86">
        <v>0.114285562652547</v>
      </c>
      <c r="Y86">
        <v>0.15248021491150601</v>
      </c>
      <c r="Z86">
        <v>0.27185388722215598</v>
      </c>
      <c r="AA86">
        <v>183.76773297713899</v>
      </c>
      <c r="AB86">
        <v>8.5411054410826495</v>
      </c>
      <c r="AC86">
        <v>1.6089743025418699</v>
      </c>
      <c r="AD86">
        <v>3.5022726672928601</v>
      </c>
      <c r="AE86">
        <v>0.84469373886564203</v>
      </c>
      <c r="AF86">
        <v>14.95</v>
      </c>
      <c r="AG86">
        <v>0.15496446546145601</v>
      </c>
      <c r="AH86">
        <v>117.235882352941</v>
      </c>
      <c r="AI86">
        <v>6.2684616523769696</v>
      </c>
      <c r="AJ86">
        <v>-28693.5805555556</v>
      </c>
      <c r="AK86">
        <v>0.314556576026291</v>
      </c>
      <c r="AL86">
        <v>48190662.061499998</v>
      </c>
      <c r="AM86">
        <v>2824.8354136500002</v>
      </c>
    </row>
    <row r="87" spans="1:39" ht="15" x14ac:dyDescent="0.25">
      <c r="A87" t="s">
        <v>230</v>
      </c>
      <c r="B87">
        <v>-1652957.1</v>
      </c>
      <c r="C87">
        <v>0.331119411143104</v>
      </c>
      <c r="D87">
        <v>-1747397.05</v>
      </c>
      <c r="E87">
        <v>6.0706781419495098E-3</v>
      </c>
      <c r="F87">
        <v>0.72603480037660695</v>
      </c>
      <c r="G87">
        <v>116.55</v>
      </c>
      <c r="H87">
        <v>83.043210250000001</v>
      </c>
      <c r="I87">
        <v>102.91130595</v>
      </c>
      <c r="J87">
        <v>-30.4620903</v>
      </c>
      <c r="K87">
        <v>14989.272676889501</v>
      </c>
      <c r="L87">
        <v>1937.9753258000001</v>
      </c>
      <c r="M87">
        <v>2571.1613128152699</v>
      </c>
      <c r="N87">
        <v>0.73257042231120495</v>
      </c>
      <c r="O87">
        <v>0.17549640690580101</v>
      </c>
      <c r="P87">
        <v>1.1316135534876899E-2</v>
      </c>
      <c r="Q87">
        <v>11297.9455838549</v>
      </c>
      <c r="R87">
        <v>132.51300000000001</v>
      </c>
      <c r="S87">
        <v>67704.466678740893</v>
      </c>
      <c r="T87">
        <v>15.9742817685812</v>
      </c>
      <c r="U87">
        <v>14.6247939885143</v>
      </c>
      <c r="V87">
        <v>16.154499999999999</v>
      </c>
      <c r="W87">
        <v>119.96504539292501</v>
      </c>
      <c r="X87">
        <v>0.113076925174579</v>
      </c>
      <c r="Y87">
        <v>0.18855799024484801</v>
      </c>
      <c r="Z87">
        <v>0.30654354104810899</v>
      </c>
      <c r="AA87">
        <v>182.548712199915</v>
      </c>
      <c r="AB87">
        <v>8.1656236140551499</v>
      </c>
      <c r="AC87">
        <v>1.64946302012947</v>
      </c>
      <c r="AD87">
        <v>3.6432471467026102</v>
      </c>
      <c r="AE87">
        <v>1.1736922768846501</v>
      </c>
      <c r="AF87">
        <v>70.55</v>
      </c>
      <c r="AG87">
        <v>2.38991771205973E-2</v>
      </c>
      <c r="AH87">
        <v>16.766500000000001</v>
      </c>
      <c r="AI87">
        <v>4.0398836874098301</v>
      </c>
      <c r="AJ87">
        <v>-97492.751999999906</v>
      </c>
      <c r="AK87">
        <v>0.552871102790361</v>
      </c>
      <c r="AL87">
        <v>29048840.5995</v>
      </c>
      <c r="AM87">
        <v>1937.9753258000001</v>
      </c>
    </row>
    <row r="88" spans="1:39" ht="15" x14ac:dyDescent="0.25">
      <c r="A88" t="s">
        <v>231</v>
      </c>
      <c r="B88">
        <v>-4862744</v>
      </c>
      <c r="C88">
        <v>0.32251246114278898</v>
      </c>
      <c r="D88">
        <v>-4538780.45</v>
      </c>
      <c r="E88">
        <v>1.63006611907354E-3</v>
      </c>
      <c r="F88">
        <v>0.78752097688703404</v>
      </c>
      <c r="G88">
        <v>126.05</v>
      </c>
      <c r="H88">
        <v>617.56079405000003</v>
      </c>
      <c r="I88">
        <v>429.60464465000001</v>
      </c>
      <c r="J88">
        <v>-215.19781895</v>
      </c>
      <c r="K88">
        <v>17708.859044184999</v>
      </c>
      <c r="L88">
        <v>4148.1724881999999</v>
      </c>
      <c r="M88">
        <v>6006.1246807332</v>
      </c>
      <c r="N88">
        <v>0.98924502637561296</v>
      </c>
      <c r="O88">
        <v>0.20333624304422401</v>
      </c>
      <c r="P88">
        <v>7.7529682737362104E-2</v>
      </c>
      <c r="Q88">
        <v>12230.748742221</v>
      </c>
      <c r="R88">
        <v>297.62799999999999</v>
      </c>
      <c r="S88">
        <v>71430.767562191802</v>
      </c>
      <c r="T88">
        <v>13.7878492614942</v>
      </c>
      <c r="U88">
        <v>13.937440322147101</v>
      </c>
      <c r="V88">
        <v>42.578000000000003</v>
      </c>
      <c r="W88">
        <v>97.425254549297804</v>
      </c>
      <c r="X88">
        <v>0.112664431289603</v>
      </c>
      <c r="Y88">
        <v>0.169907947706257</v>
      </c>
      <c r="Z88">
        <v>0.286848378746626</v>
      </c>
      <c r="AA88">
        <v>193.869674486213</v>
      </c>
      <c r="AB88">
        <v>9.3052317540736098</v>
      </c>
      <c r="AC88">
        <v>1.63990118127241</v>
      </c>
      <c r="AD88">
        <v>4.3460415402866603</v>
      </c>
      <c r="AE88">
        <v>0.96620221097395398</v>
      </c>
      <c r="AF88">
        <v>14.75</v>
      </c>
      <c r="AG88">
        <v>0.10777821379416</v>
      </c>
      <c r="AH88">
        <v>127.5425</v>
      </c>
      <c r="AI88">
        <v>4.1204050846243199</v>
      </c>
      <c r="AJ88">
        <v>-145206.46549999999</v>
      </c>
      <c r="AK88">
        <v>0.67424959281882701</v>
      </c>
      <c r="AL88">
        <v>73459401.884499997</v>
      </c>
      <c r="AM88">
        <v>4148.1724881999999</v>
      </c>
    </row>
    <row r="89" spans="1:39" ht="15" x14ac:dyDescent="0.25">
      <c r="A89" t="s">
        <v>233</v>
      </c>
      <c r="B89">
        <v>-2886815.65</v>
      </c>
      <c r="C89">
        <v>0.28358192218051298</v>
      </c>
      <c r="D89">
        <v>-2899271.55</v>
      </c>
      <c r="E89">
        <v>3.1311260268182101E-3</v>
      </c>
      <c r="F89">
        <v>0.73995776435557703</v>
      </c>
      <c r="G89">
        <v>73.210526315789494</v>
      </c>
      <c r="H89">
        <v>75.502938349999994</v>
      </c>
      <c r="I89">
        <v>49.399983499999998</v>
      </c>
      <c r="J89">
        <v>-20.854379949999998</v>
      </c>
      <c r="K89">
        <v>15781.901785427201</v>
      </c>
      <c r="L89">
        <v>1516.8726202</v>
      </c>
      <c r="M89">
        <v>2051.88247633835</v>
      </c>
      <c r="N89">
        <v>0.81327832823387902</v>
      </c>
      <c r="O89">
        <v>0.188000470377269</v>
      </c>
      <c r="P89">
        <v>1.46532477111159E-2</v>
      </c>
      <c r="Q89">
        <v>11666.913182922701</v>
      </c>
      <c r="R89">
        <v>109.044</v>
      </c>
      <c r="S89">
        <v>66365.840238802703</v>
      </c>
      <c r="T89">
        <v>15.7899563478963</v>
      </c>
      <c r="U89">
        <v>13.91064726349</v>
      </c>
      <c r="V89">
        <v>12.75</v>
      </c>
      <c r="W89">
        <v>118.970401584314</v>
      </c>
      <c r="X89">
        <v>0.11373795733313299</v>
      </c>
      <c r="Y89">
        <v>0.193728989577513</v>
      </c>
      <c r="Z89">
        <v>0.31176435740174302</v>
      </c>
      <c r="AA89">
        <v>223.18238558183199</v>
      </c>
      <c r="AB89">
        <v>7.2508865456516496</v>
      </c>
      <c r="AC89">
        <v>1.48859217210412</v>
      </c>
      <c r="AD89">
        <v>3.4071865743780099</v>
      </c>
      <c r="AE89">
        <v>1.0787017578732401</v>
      </c>
      <c r="AF89">
        <v>43.9</v>
      </c>
      <c r="AG89">
        <v>1.72938475399327E-2</v>
      </c>
      <c r="AH89">
        <v>19.742999999999999</v>
      </c>
      <c r="AI89">
        <v>3.9773603843760199</v>
      </c>
      <c r="AJ89">
        <v>-85971.568500000096</v>
      </c>
      <c r="AK89">
        <v>0.572817453186377</v>
      </c>
      <c r="AL89">
        <v>23939134.713</v>
      </c>
      <c r="AM89">
        <v>1516.8726202</v>
      </c>
    </row>
    <row r="90" spans="1:39" ht="15" x14ac:dyDescent="0.25">
      <c r="A90" t="s">
        <v>234</v>
      </c>
      <c r="B90">
        <v>-4397984.2</v>
      </c>
      <c r="C90">
        <v>0.30708408969460499</v>
      </c>
      <c r="D90">
        <v>-4154169.55</v>
      </c>
      <c r="E90">
        <v>1.7097027225159299E-3</v>
      </c>
      <c r="F90">
        <v>0.78762619254948096</v>
      </c>
      <c r="G90">
        <v>125</v>
      </c>
      <c r="H90">
        <v>644.02307095000003</v>
      </c>
      <c r="I90">
        <v>417.03454340000002</v>
      </c>
      <c r="J90">
        <v>-240.70522209999999</v>
      </c>
      <c r="K90">
        <v>17737.301083939699</v>
      </c>
      <c r="L90">
        <v>3938.7821675</v>
      </c>
      <c r="M90">
        <v>5756.7869428089398</v>
      </c>
      <c r="N90">
        <v>0.98839481842200705</v>
      </c>
      <c r="O90">
        <v>0.21318685795284001</v>
      </c>
      <c r="P90">
        <v>7.7666705441130496E-2</v>
      </c>
      <c r="Q90">
        <v>12135.826095886599</v>
      </c>
      <c r="R90">
        <v>285.041</v>
      </c>
      <c r="S90">
        <v>70647.360569181299</v>
      </c>
      <c r="T90">
        <v>13.063734690798899</v>
      </c>
      <c r="U90">
        <v>13.818300411168901</v>
      </c>
      <c r="V90">
        <v>42.3645</v>
      </c>
      <c r="W90">
        <v>92.9736493408396</v>
      </c>
      <c r="X90">
        <v>0.113082690744519</v>
      </c>
      <c r="Y90">
        <v>0.164529762448623</v>
      </c>
      <c r="Z90">
        <v>0.281732273356403</v>
      </c>
      <c r="AA90">
        <v>193.488372189854</v>
      </c>
      <c r="AB90">
        <v>9.3063012499991</v>
      </c>
      <c r="AC90">
        <v>1.63025608687896</v>
      </c>
      <c r="AD90">
        <v>4.0292234537980196</v>
      </c>
      <c r="AE90">
        <v>0.97677262836898204</v>
      </c>
      <c r="AF90">
        <v>14.6</v>
      </c>
      <c r="AG90">
        <v>0.105671429337935</v>
      </c>
      <c r="AH90">
        <v>118.59950000000001</v>
      </c>
      <c r="AI90">
        <v>4.0821387626875101</v>
      </c>
      <c r="AJ90">
        <v>-52977.270500000101</v>
      </c>
      <c r="AK90">
        <v>0.670729103815903</v>
      </c>
      <c r="AL90">
        <v>69863365.209000006</v>
      </c>
      <c r="AM90">
        <v>3938.7821675</v>
      </c>
    </row>
    <row r="91" spans="1:39" ht="15" x14ac:dyDescent="0.25">
      <c r="A91" t="s">
        <v>235</v>
      </c>
      <c r="B91">
        <v>-3617891.4761904799</v>
      </c>
      <c r="C91">
        <v>0.30209488725234901</v>
      </c>
      <c r="D91">
        <v>-2714357.7142857099</v>
      </c>
      <c r="E91">
        <v>5.1050985057290704E-3</v>
      </c>
      <c r="F91">
        <v>0.78682908229697701</v>
      </c>
      <c r="G91">
        <v>99.047619047619094</v>
      </c>
      <c r="H91">
        <v>115.50671914285699</v>
      </c>
      <c r="I91">
        <v>295.50844419047598</v>
      </c>
      <c r="J91">
        <v>16.190417333333301</v>
      </c>
      <c r="K91">
        <v>16009.3962588668</v>
      </c>
      <c r="L91">
        <v>2644.5986814285702</v>
      </c>
      <c r="M91">
        <v>3421.9607566439599</v>
      </c>
      <c r="N91">
        <v>0.576705265211929</v>
      </c>
      <c r="O91">
        <v>0.16379966318810801</v>
      </c>
      <c r="P91">
        <v>4.1830969852305597E-2</v>
      </c>
      <c r="Q91">
        <v>12372.5639326704</v>
      </c>
      <c r="R91">
        <v>180.26428571428599</v>
      </c>
      <c r="S91">
        <v>76236.750575213693</v>
      </c>
      <c r="T91">
        <v>17.002813329635099</v>
      </c>
      <c r="U91">
        <v>14.670674620596699</v>
      </c>
      <c r="V91">
        <v>23.209047619047599</v>
      </c>
      <c r="W91">
        <v>113.946885061245</v>
      </c>
      <c r="X91">
        <v>0.120167940698409</v>
      </c>
      <c r="Y91">
        <v>0.16914878984092499</v>
      </c>
      <c r="Z91">
        <v>0.29431125387147899</v>
      </c>
      <c r="AA91">
        <v>177.45587439189899</v>
      </c>
      <c r="AB91">
        <v>7.7910496199452703</v>
      </c>
      <c r="AC91">
        <v>1.43916213737372</v>
      </c>
      <c r="AD91">
        <v>3.9848493890236201</v>
      </c>
      <c r="AE91">
        <v>0.82559428830946602</v>
      </c>
      <c r="AF91">
        <v>19.476190476190499</v>
      </c>
      <c r="AG91">
        <v>0.10487635652716901</v>
      </c>
      <c r="AH91">
        <v>74.515714285714296</v>
      </c>
      <c r="AI91">
        <v>4.2808134808948299</v>
      </c>
      <c r="AJ91">
        <v>-81845.899047619198</v>
      </c>
      <c r="AK91">
        <v>0.47304783969941</v>
      </c>
      <c r="AL91">
        <v>42338428.236666702</v>
      </c>
      <c r="AM91">
        <v>2644.5986814285702</v>
      </c>
    </row>
    <row r="92" spans="1:39" ht="15" x14ac:dyDescent="0.25">
      <c r="A92" t="s">
        <v>237</v>
      </c>
      <c r="B92">
        <v>-2840069.85</v>
      </c>
      <c r="C92">
        <v>0.32037376812770402</v>
      </c>
      <c r="D92">
        <v>-1800666.4</v>
      </c>
      <c r="E92">
        <v>1.1968011927495101E-3</v>
      </c>
      <c r="F92">
        <v>0.80354480647244897</v>
      </c>
      <c r="G92">
        <v>157.69999999999999</v>
      </c>
      <c r="H92">
        <v>113.96580165</v>
      </c>
      <c r="I92">
        <v>597.13719325</v>
      </c>
      <c r="J92">
        <v>-20.72278515</v>
      </c>
      <c r="K92">
        <v>15297.973057035701</v>
      </c>
      <c r="L92">
        <v>5004.3647447000003</v>
      </c>
      <c r="M92">
        <v>6371.0572023157902</v>
      </c>
      <c r="N92">
        <v>0.40327961173041599</v>
      </c>
      <c r="O92">
        <v>0.15345114814288699</v>
      </c>
      <c r="P92">
        <v>4.5789451766617098E-2</v>
      </c>
      <c r="Q92">
        <v>12016.3160682614</v>
      </c>
      <c r="R92">
        <v>315.23500000000001</v>
      </c>
      <c r="S92">
        <v>81479.5669088141</v>
      </c>
      <c r="T92">
        <v>15.181055403112</v>
      </c>
      <c r="U92">
        <v>15.875028929846</v>
      </c>
      <c r="V92">
        <v>33.5565</v>
      </c>
      <c r="W92">
        <v>149.13250025181401</v>
      </c>
      <c r="X92">
        <v>0.11840508069997301</v>
      </c>
      <c r="Y92">
        <v>0.154168497482009</v>
      </c>
      <c r="Z92">
        <v>0.280271848520318</v>
      </c>
      <c r="AA92">
        <v>160.66663623020901</v>
      </c>
      <c r="AB92">
        <v>9.4369375796024695</v>
      </c>
      <c r="AC92">
        <v>1.5207372451516199</v>
      </c>
      <c r="AD92">
        <v>3.8869482912081699</v>
      </c>
      <c r="AE92">
        <v>1.02692303696995</v>
      </c>
      <c r="AF92">
        <v>26.2</v>
      </c>
      <c r="AG92">
        <v>8.49406121880735E-2</v>
      </c>
      <c r="AH92">
        <v>100.661</v>
      </c>
      <c r="AI92">
        <v>4.4916814155371902</v>
      </c>
      <c r="AJ92">
        <v>-89374.903500000495</v>
      </c>
      <c r="AK92">
        <v>0.421493779674039</v>
      </c>
      <c r="AL92">
        <v>76556637.032000005</v>
      </c>
      <c r="AM92">
        <v>5004.3647447000003</v>
      </c>
    </row>
    <row r="93" spans="1:39" ht="15" x14ac:dyDescent="0.25">
      <c r="A93" t="s">
        <v>238</v>
      </c>
      <c r="B93">
        <v>-2362416.65</v>
      </c>
      <c r="C93">
        <v>0.35096915320500899</v>
      </c>
      <c r="D93">
        <v>-1182522.8</v>
      </c>
      <c r="E93">
        <v>1.9874612635931601E-3</v>
      </c>
      <c r="F93">
        <v>0.81327622836624702</v>
      </c>
      <c r="G93">
        <v>176.6</v>
      </c>
      <c r="H93">
        <v>108.4347164</v>
      </c>
      <c r="I93">
        <v>686.37650789999998</v>
      </c>
      <c r="J93">
        <v>-22.934544349999999</v>
      </c>
      <c r="K93">
        <v>15153.0895409738</v>
      </c>
      <c r="L93">
        <v>4822.2088641999999</v>
      </c>
      <c r="M93">
        <v>5952.9053291274304</v>
      </c>
      <c r="N93">
        <v>0.30008459811706401</v>
      </c>
      <c r="O93">
        <v>0.14918621744919999</v>
      </c>
      <c r="P93">
        <v>2.7900697872886598E-2</v>
      </c>
      <c r="Q93">
        <v>12274.907572771799</v>
      </c>
      <c r="R93">
        <v>305.96899999999999</v>
      </c>
      <c r="S93">
        <v>80724.4678823672</v>
      </c>
      <c r="T93">
        <v>15.3531893753942</v>
      </c>
      <c r="U93">
        <v>15.7604491441944</v>
      </c>
      <c r="V93">
        <v>32.262999999999998</v>
      </c>
      <c r="W93">
        <v>149.46560655239699</v>
      </c>
      <c r="X93">
        <v>0.113669261957577</v>
      </c>
      <c r="Y93">
        <v>0.16890792202256999</v>
      </c>
      <c r="Z93">
        <v>0.28810317323525397</v>
      </c>
      <c r="AA93">
        <v>156.52193242882601</v>
      </c>
      <c r="AB93">
        <v>8.6835583260558398</v>
      </c>
      <c r="AC93">
        <v>1.4185038867873601</v>
      </c>
      <c r="AD93">
        <v>4.0524598968350398</v>
      </c>
      <c r="AE93">
        <v>1.2968950708612901</v>
      </c>
      <c r="AF93">
        <v>31.4</v>
      </c>
      <c r="AG93">
        <v>9.4646954264767394E-2</v>
      </c>
      <c r="AH93">
        <v>91.194500000000005</v>
      </c>
      <c r="AI93">
        <v>4.9854547595819501</v>
      </c>
      <c r="AJ93">
        <v>-73282.943499999601</v>
      </c>
      <c r="AK93">
        <v>0.39643784932328102</v>
      </c>
      <c r="AL93">
        <v>73071362.704500005</v>
      </c>
      <c r="AM93">
        <v>4822.2088641999999</v>
      </c>
    </row>
    <row r="94" spans="1:39" ht="15" x14ac:dyDescent="0.25">
      <c r="A94" t="s">
        <v>239</v>
      </c>
      <c r="B94">
        <v>-3140901.7</v>
      </c>
      <c r="C94">
        <v>0.30380884653064999</v>
      </c>
      <c r="D94">
        <v>-2576444.4500000002</v>
      </c>
      <c r="E94">
        <v>3.3109633088005499E-3</v>
      </c>
      <c r="F94">
        <v>0.80049979593403697</v>
      </c>
      <c r="G94">
        <v>186.95</v>
      </c>
      <c r="H94">
        <v>169.25135710000001</v>
      </c>
      <c r="I94">
        <v>604.28848359999995</v>
      </c>
      <c r="J94">
        <v>-86.720816600000006</v>
      </c>
      <c r="K94">
        <v>15753.7751768536</v>
      </c>
      <c r="L94">
        <v>4689.2499441999998</v>
      </c>
      <c r="M94">
        <v>6101.44257492426</v>
      </c>
      <c r="N94">
        <v>0.52047126201253902</v>
      </c>
      <c r="O94">
        <v>0.16900170523650801</v>
      </c>
      <c r="P94">
        <v>3.4465564882055502E-2</v>
      </c>
      <c r="Q94">
        <v>12107.528418378501</v>
      </c>
      <c r="R94">
        <v>305.88400000000001</v>
      </c>
      <c r="S94">
        <v>78758.347066208094</v>
      </c>
      <c r="T94">
        <v>15.8455492931961</v>
      </c>
      <c r="U94">
        <v>15.3301576551896</v>
      </c>
      <c r="V94">
        <v>34.255499999999998</v>
      </c>
      <c r="W94">
        <v>136.890424725956</v>
      </c>
      <c r="X94">
        <v>0.116036159444747</v>
      </c>
      <c r="Y94">
        <v>0.17368218491280499</v>
      </c>
      <c r="Z94">
        <v>0.29494867859964902</v>
      </c>
      <c r="AA94">
        <v>171.838249099232</v>
      </c>
      <c r="AB94">
        <v>7.5975716080752802</v>
      </c>
      <c r="AC94">
        <v>1.30619946450234</v>
      </c>
      <c r="AD94">
        <v>4.0769102150987999</v>
      </c>
      <c r="AE94">
        <v>0.82559428830946602</v>
      </c>
      <c r="AF94">
        <v>29.1</v>
      </c>
      <c r="AG94">
        <v>0.102022536351983</v>
      </c>
      <c r="AH94">
        <v>80.758499999999998</v>
      </c>
      <c r="AI94">
        <v>4.5051208018948099</v>
      </c>
      <c r="AJ94">
        <v>-108892.99950000001</v>
      </c>
      <c r="AK94">
        <v>0.45811940383898297</v>
      </c>
      <c r="AL94">
        <v>73873389.369000003</v>
      </c>
      <c r="AM94">
        <v>4689.2499441999998</v>
      </c>
    </row>
    <row r="95" spans="1:39" ht="15" x14ac:dyDescent="0.25">
      <c r="A95" t="s">
        <v>240</v>
      </c>
      <c r="B95">
        <v>-7222272.7999999998</v>
      </c>
      <c r="C95">
        <v>0.31891354457195797</v>
      </c>
      <c r="D95">
        <v>-6940072.7000000002</v>
      </c>
      <c r="E95">
        <v>9.5094636321177103E-4</v>
      </c>
      <c r="F95">
        <v>0.77540747674442501</v>
      </c>
      <c r="G95">
        <v>137.15</v>
      </c>
      <c r="H95">
        <v>1224.45242495</v>
      </c>
      <c r="I95">
        <v>727.19585155000004</v>
      </c>
      <c r="J95">
        <v>-335.50775049999999</v>
      </c>
      <c r="K95">
        <v>19022.1732684866</v>
      </c>
      <c r="L95">
        <v>4967.7517217000004</v>
      </c>
      <c r="M95">
        <v>7234.34855623153</v>
      </c>
      <c r="N95">
        <v>0.99701709992162602</v>
      </c>
      <c r="O95">
        <v>0.20230455822902599</v>
      </c>
      <c r="P95">
        <v>9.4543649695374807E-2</v>
      </c>
      <c r="Q95">
        <v>13062.328041078699</v>
      </c>
      <c r="R95">
        <v>355.73500000000001</v>
      </c>
      <c r="S95">
        <v>71677.480611972394</v>
      </c>
      <c r="T95">
        <v>13.1974644046833</v>
      </c>
      <c r="U95">
        <v>13.9647538805572</v>
      </c>
      <c r="V95">
        <v>60.735999999999997</v>
      </c>
      <c r="W95">
        <v>81.792540201857193</v>
      </c>
      <c r="X95">
        <v>0.114074188159637</v>
      </c>
      <c r="Y95">
        <v>0.16524262619265301</v>
      </c>
      <c r="Z95">
        <v>0.28468221152201001</v>
      </c>
      <c r="AA95">
        <v>201.49795240923501</v>
      </c>
      <c r="AB95">
        <v>9.7777872141410196</v>
      </c>
      <c r="AC95">
        <v>1.64195769136171</v>
      </c>
      <c r="AD95">
        <v>4.47549550555759</v>
      </c>
      <c r="AE95">
        <v>1.05251029635386</v>
      </c>
      <c r="AF95">
        <v>18.350000000000001</v>
      </c>
      <c r="AG95">
        <v>0.15624586085464401</v>
      </c>
      <c r="AH95">
        <v>129.38249999999999</v>
      </c>
      <c r="AI95">
        <v>4.1694361723620901</v>
      </c>
      <c r="AJ95">
        <v>-152887.701</v>
      </c>
      <c r="AK95">
        <v>0.66122964798613804</v>
      </c>
      <c r="AL95">
        <v>94497434.004999995</v>
      </c>
      <c r="AM95">
        <v>4967.7517217000004</v>
      </c>
    </row>
    <row r="96" spans="1:39" ht="15" x14ac:dyDescent="0.25">
      <c r="A96" t="s">
        <v>241</v>
      </c>
      <c r="B96">
        <v>-5031594.2</v>
      </c>
      <c r="C96">
        <v>0.326254063852431</v>
      </c>
      <c r="D96">
        <v>-4718768.5</v>
      </c>
      <c r="E96">
        <v>4.1594340815679504E-3</v>
      </c>
      <c r="F96">
        <v>0.75133086433495599</v>
      </c>
      <c r="G96">
        <v>78.650000000000006</v>
      </c>
      <c r="H96">
        <v>472.87049869999998</v>
      </c>
      <c r="I96">
        <v>373.26680694999999</v>
      </c>
      <c r="J96">
        <v>-64.948858049999998</v>
      </c>
      <c r="K96">
        <v>18711.8153998749</v>
      </c>
      <c r="L96">
        <v>3011.7788142499999</v>
      </c>
      <c r="M96">
        <v>4379.9777762653803</v>
      </c>
      <c r="N96">
        <v>0.99400889175040796</v>
      </c>
      <c r="O96">
        <v>0.201148531503586</v>
      </c>
      <c r="P96">
        <v>7.65873206420839E-2</v>
      </c>
      <c r="Q96">
        <v>12866.6975213633</v>
      </c>
      <c r="R96">
        <v>220.72649999999999</v>
      </c>
      <c r="S96">
        <v>72868.4944988481</v>
      </c>
      <c r="T96">
        <v>13.7285282918</v>
      </c>
      <c r="U96">
        <v>13.6448447026071</v>
      </c>
      <c r="V96">
        <v>32.985999999999997</v>
      </c>
      <c r="W96">
        <v>91.3047600269811</v>
      </c>
      <c r="X96">
        <v>0.113358711060022</v>
      </c>
      <c r="Y96">
        <v>0.15689056282942099</v>
      </c>
      <c r="Z96">
        <v>0.27702671467538798</v>
      </c>
      <c r="AA96">
        <v>206.287160617642</v>
      </c>
      <c r="AB96">
        <v>8.9553173833272695</v>
      </c>
      <c r="AC96">
        <v>1.6261196607774799</v>
      </c>
      <c r="AD96">
        <v>3.5403495429599601</v>
      </c>
      <c r="AE96">
        <v>0.779558878868292</v>
      </c>
      <c r="AF96">
        <v>11.2</v>
      </c>
      <c r="AG96">
        <v>0.105086660116463</v>
      </c>
      <c r="AH96">
        <v>126.569</v>
      </c>
      <c r="AI96">
        <v>3.9160762702042198</v>
      </c>
      <c r="AJ96">
        <v>-114397.061</v>
      </c>
      <c r="AK96">
        <v>0.68434704922303702</v>
      </c>
      <c r="AL96">
        <v>56355849.197499998</v>
      </c>
      <c r="AM96">
        <v>3011.7788142499999</v>
      </c>
    </row>
    <row r="97" spans="1:39" ht="15" x14ac:dyDescent="0.25">
      <c r="A97" t="s">
        <v>242</v>
      </c>
      <c r="B97">
        <v>-2354137.7999999998</v>
      </c>
      <c r="C97">
        <v>0.35668808800413698</v>
      </c>
      <c r="D97">
        <v>-2441025</v>
      </c>
      <c r="E97">
        <v>4.3270226398105403E-3</v>
      </c>
      <c r="F97">
        <v>0.73546152418479105</v>
      </c>
      <c r="G97">
        <v>124.6</v>
      </c>
      <c r="H97">
        <v>83.707924849999998</v>
      </c>
      <c r="I97">
        <v>119.260306</v>
      </c>
      <c r="J97">
        <v>-12.1700847</v>
      </c>
      <c r="K97">
        <v>14453.1499606204</v>
      </c>
      <c r="L97">
        <v>2340.7272315499999</v>
      </c>
      <c r="M97">
        <v>2967.4551540205598</v>
      </c>
      <c r="N97">
        <v>0.55635417452620095</v>
      </c>
      <c r="O97">
        <v>0.16768802298253399</v>
      </c>
      <c r="P97">
        <v>1.38467253523332E-2</v>
      </c>
      <c r="Q97">
        <v>11400.637899670701</v>
      </c>
      <c r="R97">
        <v>154.251</v>
      </c>
      <c r="S97">
        <v>69690.988910930901</v>
      </c>
      <c r="T97">
        <v>15.668293884642599</v>
      </c>
      <c r="U97">
        <v>15.1747945332607</v>
      </c>
      <c r="V97">
        <v>17.59</v>
      </c>
      <c r="W97">
        <v>133.07147422114801</v>
      </c>
      <c r="X97">
        <v>0.11263710763488299</v>
      </c>
      <c r="Y97">
        <v>0.177319130760352</v>
      </c>
      <c r="Z97">
        <v>0.295847692198353</v>
      </c>
      <c r="AA97">
        <v>179.78141336927101</v>
      </c>
      <c r="AB97">
        <v>7.7459280688799304</v>
      </c>
      <c r="AC97">
        <v>1.5361790685668499</v>
      </c>
      <c r="AD97">
        <v>3.5581423627840199</v>
      </c>
      <c r="AE97">
        <v>1.4632355251309399</v>
      </c>
      <c r="AF97">
        <v>83.25</v>
      </c>
      <c r="AG97">
        <v>3.29058316882994E-2</v>
      </c>
      <c r="AH97">
        <v>18.248947368421099</v>
      </c>
      <c r="AI97">
        <v>4.2189872714951404</v>
      </c>
      <c r="AJ97">
        <v>-69813.114499999894</v>
      </c>
      <c r="AK97">
        <v>0.51323864245008499</v>
      </c>
      <c r="AL97">
        <v>33830881.694499999</v>
      </c>
      <c r="AM97">
        <v>2340.7272315499999</v>
      </c>
    </row>
    <row r="98" spans="1:39" ht="15" x14ac:dyDescent="0.25">
      <c r="A98" t="s">
        <v>244</v>
      </c>
      <c r="B98">
        <v>-2470377.4</v>
      </c>
      <c r="C98">
        <v>0.34816790761300997</v>
      </c>
      <c r="D98">
        <v>-2496298.65</v>
      </c>
      <c r="E98">
        <v>5.5950357141375104E-3</v>
      </c>
      <c r="F98">
        <v>0.72598578792708901</v>
      </c>
      <c r="G98">
        <v>97.526315789473699</v>
      </c>
      <c r="H98">
        <v>63.465124500000002</v>
      </c>
      <c r="I98">
        <v>79.175138000000004</v>
      </c>
      <c r="J98">
        <v>17.460226550000002</v>
      </c>
      <c r="K98">
        <v>15138.1016579238</v>
      </c>
      <c r="L98">
        <v>1742.8186823999999</v>
      </c>
      <c r="M98">
        <v>2235.1971042181699</v>
      </c>
      <c r="N98">
        <v>0.64499236882864797</v>
      </c>
      <c r="O98">
        <v>0.16459921688753201</v>
      </c>
      <c r="P98">
        <v>1.5302866654649999E-2</v>
      </c>
      <c r="Q98">
        <v>11803.418291707299</v>
      </c>
      <c r="R98">
        <v>118.83750000000001</v>
      </c>
      <c r="S98">
        <v>67929.301491532504</v>
      </c>
      <c r="T98">
        <v>16.1649311033975</v>
      </c>
      <c r="U98">
        <v>14.665561648469501</v>
      </c>
      <c r="V98">
        <v>14.256500000000001</v>
      </c>
      <c r="W98">
        <v>122.24730350366499</v>
      </c>
      <c r="X98">
        <v>0.110083479667128</v>
      </c>
      <c r="Y98">
        <v>0.17529140392670101</v>
      </c>
      <c r="Z98">
        <v>0.29465489999265798</v>
      </c>
      <c r="AA98">
        <v>191.97106008713999</v>
      </c>
      <c r="AB98">
        <v>9.4998621562106091</v>
      </c>
      <c r="AC98">
        <v>1.52718507669902</v>
      </c>
      <c r="AD98">
        <v>3.2356830102452201</v>
      </c>
      <c r="AE98">
        <v>1.1234946549009599</v>
      </c>
      <c r="AF98">
        <v>92.35</v>
      </c>
      <c r="AG98">
        <v>4.5134166905831101E-2</v>
      </c>
      <c r="AH98">
        <v>12.275789473684201</v>
      </c>
      <c r="AI98">
        <v>4.4118039715219899</v>
      </c>
      <c r="AJ98">
        <v>-113174.212</v>
      </c>
      <c r="AK98">
        <v>0.565739192085983</v>
      </c>
      <c r="AL98">
        <v>26382966.385499999</v>
      </c>
      <c r="AM98">
        <v>1742.8186823999999</v>
      </c>
    </row>
    <row r="99" spans="1:39" ht="15" x14ac:dyDescent="0.25">
      <c r="A99" t="s">
        <v>246</v>
      </c>
      <c r="B99">
        <v>-2166468.2999999998</v>
      </c>
      <c r="C99">
        <v>0.34010487094873398</v>
      </c>
      <c r="D99">
        <v>-2184954.4</v>
      </c>
      <c r="E99">
        <v>1.0005500567132401E-2</v>
      </c>
      <c r="F99">
        <v>0.75860326167578795</v>
      </c>
      <c r="G99">
        <v>65.400000000000006</v>
      </c>
      <c r="H99">
        <v>59.749776650000001</v>
      </c>
      <c r="I99">
        <v>48.115717400000001</v>
      </c>
      <c r="J99">
        <v>-28.680611500000001</v>
      </c>
      <c r="K99">
        <v>16974.480610694001</v>
      </c>
      <c r="L99">
        <v>1487.13000515</v>
      </c>
      <c r="M99">
        <v>2099.2627240013398</v>
      </c>
      <c r="N99">
        <v>0.976903040466502</v>
      </c>
      <c r="O99">
        <v>0.19624543048646501</v>
      </c>
      <c r="P99">
        <v>2.3591869492580902E-3</v>
      </c>
      <c r="Q99">
        <v>12024.821452497699</v>
      </c>
      <c r="R99">
        <v>107.904</v>
      </c>
      <c r="S99">
        <v>67028.486705775504</v>
      </c>
      <c r="T99">
        <v>14.7960223902728</v>
      </c>
      <c r="U99">
        <v>13.7819729124963</v>
      </c>
      <c r="V99">
        <v>13.6145</v>
      </c>
      <c r="W99">
        <v>109.23133461750299</v>
      </c>
      <c r="X99">
        <v>0.105980924069058</v>
      </c>
      <c r="Y99">
        <v>0.20055614151637</v>
      </c>
      <c r="Z99">
        <v>0.30961882243325201</v>
      </c>
      <c r="AA99">
        <v>215.53038328190399</v>
      </c>
      <c r="AB99">
        <v>8.4422373539763491</v>
      </c>
      <c r="AC99">
        <v>1.5744623031763501</v>
      </c>
      <c r="AD99">
        <v>3.9726108357094101</v>
      </c>
      <c r="AE99">
        <v>1.1755242631749601</v>
      </c>
      <c r="AF99">
        <v>96.35</v>
      </c>
      <c r="AG99">
        <v>2.02477010621449E-2</v>
      </c>
      <c r="AH99">
        <v>11.5510526315789</v>
      </c>
      <c r="AI99">
        <v>4.05721824441469</v>
      </c>
      <c r="AJ99">
        <v>-60116.007500000102</v>
      </c>
      <c r="AK99">
        <v>0.620307420725286</v>
      </c>
      <c r="AL99">
        <v>25243259.438000001</v>
      </c>
      <c r="AM99">
        <v>1487.13000515</v>
      </c>
    </row>
    <row r="100" spans="1:39" ht="15" x14ac:dyDescent="0.25">
      <c r="A100" t="s">
        <v>247</v>
      </c>
      <c r="B100">
        <v>-3150480.1</v>
      </c>
      <c r="C100">
        <v>0.30896804908541298</v>
      </c>
      <c r="D100">
        <v>-3626271.9</v>
      </c>
      <c r="E100">
        <v>1.84064046975706E-3</v>
      </c>
      <c r="F100">
        <v>0.78381539061205396</v>
      </c>
      <c r="G100">
        <v>187.9</v>
      </c>
      <c r="H100">
        <v>311.53211019999998</v>
      </c>
      <c r="I100">
        <v>475.23305099999999</v>
      </c>
      <c r="J100">
        <v>-56.910870850000002</v>
      </c>
      <c r="K100">
        <v>15565.498512112301</v>
      </c>
      <c r="L100">
        <v>4320.2817021999999</v>
      </c>
      <c r="M100">
        <v>5906.7564575894103</v>
      </c>
      <c r="N100">
        <v>0.80216550016524102</v>
      </c>
      <c r="O100">
        <v>0.17898742028933601</v>
      </c>
      <c r="P100">
        <v>3.5691076943311299E-2</v>
      </c>
      <c r="Q100">
        <v>11384.816504681899</v>
      </c>
      <c r="R100">
        <v>284.33800000000002</v>
      </c>
      <c r="S100">
        <v>74596.056872454603</v>
      </c>
      <c r="T100">
        <v>14.9821691085961</v>
      </c>
      <c r="U100">
        <v>15.194176304960999</v>
      </c>
      <c r="V100">
        <v>29.709499999999998</v>
      </c>
      <c r="W100">
        <v>145.41751635672099</v>
      </c>
      <c r="X100">
        <v>0.10789772915883</v>
      </c>
      <c r="Y100">
        <v>0.17891830694310301</v>
      </c>
      <c r="Z100">
        <v>0.29222392975274097</v>
      </c>
      <c r="AA100">
        <v>167.11726219897699</v>
      </c>
      <c r="AB100">
        <v>7.4760675263556697</v>
      </c>
      <c r="AC100">
        <v>1.4108091615487199</v>
      </c>
      <c r="AD100">
        <v>4.1230016316625502</v>
      </c>
      <c r="AE100">
        <v>0.88072361285095202</v>
      </c>
      <c r="AF100">
        <v>26.7</v>
      </c>
      <c r="AG100">
        <v>6.5710084338910194E-2</v>
      </c>
      <c r="AH100">
        <v>90.340999999999994</v>
      </c>
      <c r="AI100">
        <v>4.0339600673079303</v>
      </c>
      <c r="AJ100">
        <v>-244722.02499999999</v>
      </c>
      <c r="AK100">
        <v>0.54463693855930695</v>
      </c>
      <c r="AL100">
        <v>67247338.407499999</v>
      </c>
      <c r="AM100">
        <v>4320.2817021999999</v>
      </c>
    </row>
    <row r="101" spans="1:39" ht="15" x14ac:dyDescent="0.25">
      <c r="A101" t="s">
        <v>248</v>
      </c>
      <c r="B101">
        <v>-2028439.83333333</v>
      </c>
      <c r="C101">
        <v>0.35251134056983602</v>
      </c>
      <c r="D101">
        <v>-2095185</v>
      </c>
      <c r="E101">
        <v>3.66054420988534E-3</v>
      </c>
      <c r="F101">
        <v>0.75168485378550298</v>
      </c>
      <c r="G101">
        <v>40.3333333333333</v>
      </c>
      <c r="H101">
        <v>107.778051583333</v>
      </c>
      <c r="I101">
        <v>75.153916166666704</v>
      </c>
      <c r="J101">
        <v>-123.711887916667</v>
      </c>
      <c r="K101">
        <v>17716.185845775701</v>
      </c>
      <c r="L101">
        <v>1067.1361610833301</v>
      </c>
      <c r="M101">
        <v>1530.8169270793501</v>
      </c>
      <c r="N101">
        <v>0.97258639268960001</v>
      </c>
      <c r="O101">
        <v>0.197705523384962</v>
      </c>
      <c r="P101">
        <v>1.6157458356419501E-2</v>
      </c>
      <c r="Q101">
        <v>12349.995755906701</v>
      </c>
      <c r="R101">
        <v>83.254166666666706</v>
      </c>
      <c r="S101">
        <v>64035.342305189901</v>
      </c>
      <c r="T101">
        <v>14.1964866623292</v>
      </c>
      <c r="U101">
        <v>12.817810853310601</v>
      </c>
      <c r="V101">
        <v>11.57</v>
      </c>
      <c r="W101">
        <v>92.233030344281204</v>
      </c>
      <c r="X101">
        <v>0.109957587692994</v>
      </c>
      <c r="Y101">
        <v>0.19591444472050801</v>
      </c>
      <c r="Z101">
        <v>0.309884455526452</v>
      </c>
      <c r="AA101">
        <v>230.10918595809599</v>
      </c>
      <c r="AB101">
        <v>9.7845411230348294</v>
      </c>
      <c r="AC101">
        <v>1.7484546681806801</v>
      </c>
      <c r="AD101">
        <v>3.98733040824734</v>
      </c>
      <c r="AE101">
        <v>1.00785151562932</v>
      </c>
      <c r="AF101">
        <v>9.9166666666666696</v>
      </c>
      <c r="AG101">
        <v>4.7384327949197898E-2</v>
      </c>
      <c r="AH101">
        <v>64.111818181818194</v>
      </c>
      <c r="AI101">
        <v>4.3830381196428201</v>
      </c>
      <c r="AJ101">
        <v>11313.4993636362</v>
      </c>
      <c r="AK101">
        <v>0.60609954411453304</v>
      </c>
      <c r="AL101">
        <v>18905582.552499998</v>
      </c>
      <c r="AM101">
        <v>1067.1361610833301</v>
      </c>
    </row>
    <row r="102" spans="1:39" ht="15" x14ac:dyDescent="0.25">
      <c r="A102" t="s">
        <v>250</v>
      </c>
      <c r="B102">
        <v>-1867954.3</v>
      </c>
      <c r="C102">
        <v>0.33292172947085202</v>
      </c>
      <c r="D102">
        <v>-2057899.5</v>
      </c>
      <c r="E102">
        <v>1.1103513113151E-2</v>
      </c>
      <c r="F102">
        <v>0.778983020399588</v>
      </c>
      <c r="G102">
        <v>74.263157894736807</v>
      </c>
      <c r="H102">
        <v>45.896878749999999</v>
      </c>
      <c r="I102">
        <v>38.406642900000001</v>
      </c>
      <c r="J102">
        <v>-13.95836585</v>
      </c>
      <c r="K102">
        <v>18163.524359054401</v>
      </c>
      <c r="L102">
        <v>1449.9984391999999</v>
      </c>
      <c r="M102">
        <v>2061.88830617234</v>
      </c>
      <c r="N102">
        <v>0.99760735339003903</v>
      </c>
      <c r="O102">
        <v>0.200615551048795</v>
      </c>
      <c r="P102">
        <v>1.3080791321723501E-3</v>
      </c>
      <c r="Q102">
        <v>12773.2825741137</v>
      </c>
      <c r="R102">
        <v>110.937</v>
      </c>
      <c r="S102">
        <v>67172.107209497306</v>
      </c>
      <c r="T102">
        <v>14.5222062972678</v>
      </c>
      <c r="U102">
        <v>13.0704673751769</v>
      </c>
      <c r="V102">
        <v>13.334</v>
      </c>
      <c r="W102">
        <v>108.744445717714</v>
      </c>
      <c r="X102">
        <v>0.104624791442603</v>
      </c>
      <c r="Y102">
        <v>0.20204883460906001</v>
      </c>
      <c r="Z102">
        <v>0.30943795167924099</v>
      </c>
      <c r="AA102">
        <v>209.71022573498001</v>
      </c>
      <c r="AB102">
        <v>11.4773601508816</v>
      </c>
      <c r="AC102">
        <v>1.5582905243530101</v>
      </c>
      <c r="AD102">
        <v>4.4784530887481697</v>
      </c>
      <c r="AE102">
        <v>1.2833923687572899</v>
      </c>
      <c r="AF102">
        <v>145.69999999999999</v>
      </c>
      <c r="AG102">
        <v>2.2138847542226801E-2</v>
      </c>
      <c r="AH102">
        <v>7.6295000000000002</v>
      </c>
      <c r="AI102">
        <v>4.14828481366958</v>
      </c>
      <c r="AJ102">
        <v>-115963.516</v>
      </c>
      <c r="AK102">
        <v>0.63427328810450001</v>
      </c>
      <c r="AL102">
        <v>26337081.971000001</v>
      </c>
      <c r="AM102">
        <v>1449.9984391999999</v>
      </c>
    </row>
    <row r="103" spans="1:39" ht="15" x14ac:dyDescent="0.25">
      <c r="A103" t="s">
        <v>252</v>
      </c>
      <c r="B103">
        <v>-1386611.75</v>
      </c>
      <c r="C103">
        <v>0.32218938696774801</v>
      </c>
      <c r="D103">
        <v>-1409212.4</v>
      </c>
      <c r="E103">
        <v>1.6552636892239001E-3</v>
      </c>
      <c r="F103">
        <v>0.74272488330792696</v>
      </c>
      <c r="G103">
        <v>125.578947368421</v>
      </c>
      <c r="H103">
        <v>90.077302450000005</v>
      </c>
      <c r="I103">
        <v>152.41027245000001</v>
      </c>
      <c r="J103">
        <v>-66.485604449999997</v>
      </c>
      <c r="K103">
        <v>15110.4220301224</v>
      </c>
      <c r="L103">
        <v>2247.91590025</v>
      </c>
      <c r="M103">
        <v>2991.6931586672899</v>
      </c>
      <c r="N103">
        <v>0.75035168736179703</v>
      </c>
      <c r="O103">
        <v>0.17509863734502901</v>
      </c>
      <c r="P103">
        <v>3.2771298357650802E-2</v>
      </c>
      <c r="Q103">
        <v>11353.757267049201</v>
      </c>
      <c r="R103">
        <v>153.69550000000001</v>
      </c>
      <c r="S103">
        <v>69623.490619439093</v>
      </c>
      <c r="T103">
        <v>14.8270443832123</v>
      </c>
      <c r="U103">
        <v>14.6257756424228</v>
      </c>
      <c r="V103">
        <v>18.510000000000002</v>
      </c>
      <c r="W103">
        <v>121.44332254186899</v>
      </c>
      <c r="X103">
        <v>0.11219096839993301</v>
      </c>
      <c r="Y103">
        <v>0.17102428310016099</v>
      </c>
      <c r="Z103">
        <v>0.29097707334968498</v>
      </c>
      <c r="AA103">
        <v>189.671664296953</v>
      </c>
      <c r="AB103">
        <v>7.4970971779055002</v>
      </c>
      <c r="AC103">
        <v>1.47981321444642</v>
      </c>
      <c r="AD103">
        <v>3.4146834169098201</v>
      </c>
      <c r="AE103">
        <v>1.47883519308819</v>
      </c>
      <c r="AF103">
        <v>58.3</v>
      </c>
      <c r="AG103">
        <v>4.0169259077535199E-2</v>
      </c>
      <c r="AH103">
        <v>24.9436842105263</v>
      </c>
      <c r="AI103">
        <v>4.1123436373923798</v>
      </c>
      <c r="AJ103">
        <v>-99330.582500000004</v>
      </c>
      <c r="AK103">
        <v>0.56711925421547504</v>
      </c>
      <c r="AL103">
        <v>33966957.941</v>
      </c>
      <c r="AM103">
        <v>2247.91590025</v>
      </c>
    </row>
    <row r="104" spans="1:39" ht="15" x14ac:dyDescent="0.25">
      <c r="A104" t="s">
        <v>253</v>
      </c>
      <c r="B104">
        <v>-2079132.25</v>
      </c>
      <c r="C104">
        <v>0.27727331457868398</v>
      </c>
      <c r="D104">
        <v>-1982073.05</v>
      </c>
      <c r="E104">
        <v>2.9490118034726101E-3</v>
      </c>
      <c r="F104">
        <v>0.78553700731766796</v>
      </c>
      <c r="G104">
        <v>90.25</v>
      </c>
      <c r="H104">
        <v>249.81080985</v>
      </c>
      <c r="I104">
        <v>160.60167955</v>
      </c>
      <c r="J104">
        <v>-94.515243049999995</v>
      </c>
      <c r="K104">
        <v>16912.029723891199</v>
      </c>
      <c r="L104">
        <v>2431.6603597500002</v>
      </c>
      <c r="M104">
        <v>3473.5978667880199</v>
      </c>
      <c r="N104">
        <v>0.96988646341731399</v>
      </c>
      <c r="O104">
        <v>0.20296323502626901</v>
      </c>
      <c r="P104">
        <v>2.73516042581037E-2</v>
      </c>
      <c r="Q104">
        <v>11839.111451472299</v>
      </c>
      <c r="R104">
        <v>176.113</v>
      </c>
      <c r="S104">
        <v>69297.8305235843</v>
      </c>
      <c r="T104">
        <v>14.2877016461022</v>
      </c>
      <c r="U104">
        <v>13.807387073924099</v>
      </c>
      <c r="V104">
        <v>22.1235</v>
      </c>
      <c r="W104">
        <v>109.91300471218401</v>
      </c>
      <c r="X104">
        <v>0.107011477613839</v>
      </c>
      <c r="Y104">
        <v>0.195527377060705</v>
      </c>
      <c r="Z104">
        <v>0.30625747397599601</v>
      </c>
      <c r="AA104">
        <v>200.47604429843901</v>
      </c>
      <c r="AB104">
        <v>9.5464722399747295</v>
      </c>
      <c r="AC104">
        <v>1.4994008785622399</v>
      </c>
      <c r="AD104">
        <v>3.7983367523802798</v>
      </c>
      <c r="AE104">
        <v>0.97677262836898204</v>
      </c>
      <c r="AF104">
        <v>12.2</v>
      </c>
      <c r="AG104">
        <v>5.3309964041225899E-2</v>
      </c>
      <c r="AH104">
        <v>107.7375</v>
      </c>
      <c r="AI104">
        <v>4.0215402331865304</v>
      </c>
      <c r="AJ104">
        <v>-89714.157499999696</v>
      </c>
      <c r="AK104">
        <v>0.64613658561418397</v>
      </c>
      <c r="AL104">
        <v>41124312.282499999</v>
      </c>
      <c r="AM104">
        <v>2431.6603597500002</v>
      </c>
    </row>
    <row r="105" spans="1:39" ht="15" x14ac:dyDescent="0.25">
      <c r="A105" t="s">
        <v>254</v>
      </c>
      <c r="B105">
        <v>-1650970</v>
      </c>
      <c r="C105">
        <v>0.335206499445099</v>
      </c>
      <c r="D105">
        <v>-305902.65000000002</v>
      </c>
      <c r="E105">
        <v>1.2329184612138301E-3</v>
      </c>
      <c r="F105">
        <v>0.80634040572848398</v>
      </c>
      <c r="G105">
        <v>173</v>
      </c>
      <c r="H105">
        <v>100.1514538</v>
      </c>
      <c r="I105">
        <v>622.24264419999997</v>
      </c>
      <c r="J105">
        <v>-26.0983509</v>
      </c>
      <c r="K105">
        <v>15092.481170962699</v>
      </c>
      <c r="L105">
        <v>4665.2119859499999</v>
      </c>
      <c r="M105">
        <v>5779.2809129459401</v>
      </c>
      <c r="N105">
        <v>0.30545701070855302</v>
      </c>
      <c r="O105">
        <v>0.15095037769363001</v>
      </c>
      <c r="P105">
        <v>2.5407023101408601E-2</v>
      </c>
      <c r="Q105">
        <v>12183.1115526463</v>
      </c>
      <c r="R105">
        <v>297.077</v>
      </c>
      <c r="S105">
        <v>81429.836956411993</v>
      </c>
      <c r="T105">
        <v>15.533178266914</v>
      </c>
      <c r="U105">
        <v>15.703713131443999</v>
      </c>
      <c r="V105">
        <v>32.039499999999997</v>
      </c>
      <c r="W105">
        <v>145.60813951372501</v>
      </c>
      <c r="X105">
        <v>0.116146476873073</v>
      </c>
      <c r="Y105">
        <v>0.162758787113614</v>
      </c>
      <c r="Z105">
        <v>0.28435514814252</v>
      </c>
      <c r="AA105">
        <v>163.07572995422601</v>
      </c>
      <c r="AB105">
        <v>8.3315302697740901</v>
      </c>
      <c r="AC105">
        <v>1.37401584039388</v>
      </c>
      <c r="AD105">
        <v>3.8179563176273001</v>
      </c>
      <c r="AE105">
        <v>1.1274982070874</v>
      </c>
      <c r="AF105">
        <v>28.25</v>
      </c>
      <c r="AG105">
        <v>8.7845574860237904E-2</v>
      </c>
      <c r="AH105">
        <v>86.778000000000006</v>
      </c>
      <c r="AI105">
        <v>4.8655495724452296</v>
      </c>
      <c r="AJ105">
        <v>-5069.9860000000299</v>
      </c>
      <c r="AK105">
        <v>0.40521357398452101</v>
      </c>
      <c r="AL105">
        <v>70409624.056500003</v>
      </c>
      <c r="AM105">
        <v>4665.2119859499999</v>
      </c>
    </row>
    <row r="106" spans="1:39" ht="15" x14ac:dyDescent="0.25">
      <c r="A106" t="s">
        <v>255</v>
      </c>
      <c r="B106">
        <v>-3318594.8</v>
      </c>
      <c r="C106">
        <v>0.36689928457482202</v>
      </c>
      <c r="D106">
        <v>-3071050.75</v>
      </c>
      <c r="E106">
        <v>4.9423567214942803E-3</v>
      </c>
      <c r="F106">
        <v>0.73648957614926203</v>
      </c>
      <c r="G106">
        <v>48.2</v>
      </c>
      <c r="H106">
        <v>324.94914</v>
      </c>
      <c r="I106">
        <v>302.60188900000003</v>
      </c>
      <c r="J106">
        <v>-13.431730050000001</v>
      </c>
      <c r="K106">
        <v>19992.034870383701</v>
      </c>
      <c r="L106">
        <v>2099.91993925</v>
      </c>
      <c r="M106">
        <v>3035.5309955856201</v>
      </c>
      <c r="N106">
        <v>0.98342897976747201</v>
      </c>
      <c r="O106">
        <v>0.201639111156414</v>
      </c>
      <c r="P106">
        <v>6.9800457631899196E-2</v>
      </c>
      <c r="Q106">
        <v>13830.091905354</v>
      </c>
      <c r="R106">
        <v>158.03</v>
      </c>
      <c r="S106">
        <v>74208.316651901507</v>
      </c>
      <c r="T106">
        <v>13.1383281655382</v>
      </c>
      <c r="U106">
        <v>13.288109468139</v>
      </c>
      <c r="V106">
        <v>26.664000000000001</v>
      </c>
      <c r="W106">
        <v>78.754873209195907</v>
      </c>
      <c r="X106">
        <v>0.115142188951393</v>
      </c>
      <c r="Y106">
        <v>0.148486574340813</v>
      </c>
      <c r="Z106">
        <v>0.27212730938728202</v>
      </c>
      <c r="AA106">
        <v>219.59803865889199</v>
      </c>
      <c r="AB106">
        <v>9.22205843127756</v>
      </c>
      <c r="AC106">
        <v>1.7503578546826399</v>
      </c>
      <c r="AD106">
        <v>3.6560906218373099</v>
      </c>
      <c r="AE106">
        <v>0.63321900735549896</v>
      </c>
      <c r="AF106">
        <v>6.55</v>
      </c>
      <c r="AG106">
        <v>0.108908219161152</v>
      </c>
      <c r="AH106">
        <v>112.917368421053</v>
      </c>
      <c r="AI106">
        <v>3.94035399202992</v>
      </c>
      <c r="AJ106">
        <v>15298.711026316299</v>
      </c>
      <c r="AK106">
        <v>0.65973322056232497</v>
      </c>
      <c r="AL106">
        <v>41981672.6505</v>
      </c>
      <c r="AM106">
        <v>2099.91993925</v>
      </c>
    </row>
    <row r="107" spans="1:39" ht="15" x14ac:dyDescent="0.25">
      <c r="A107" t="s">
        <v>256</v>
      </c>
      <c r="B107">
        <v>-3170061.6</v>
      </c>
      <c r="C107">
        <v>0.29246398805565299</v>
      </c>
      <c r="D107">
        <v>-2922768.3</v>
      </c>
      <c r="E107">
        <v>3.2994005321453899E-3</v>
      </c>
      <c r="F107">
        <v>0.80259579285054705</v>
      </c>
      <c r="G107">
        <v>192.2</v>
      </c>
      <c r="H107">
        <v>178.17185670000001</v>
      </c>
      <c r="I107">
        <v>572.47314849999998</v>
      </c>
      <c r="J107">
        <v>-82.364948799999993</v>
      </c>
      <c r="K107">
        <v>15734.1941995579</v>
      </c>
      <c r="L107">
        <v>4503.7012210000003</v>
      </c>
      <c r="M107">
        <v>5823.3126204463697</v>
      </c>
      <c r="N107">
        <v>0.49630193004981299</v>
      </c>
      <c r="O107">
        <v>0.17040046349469001</v>
      </c>
      <c r="P107">
        <v>3.01107849401007E-2</v>
      </c>
      <c r="Q107">
        <v>12168.694048675001</v>
      </c>
      <c r="R107">
        <v>294.92450000000002</v>
      </c>
      <c r="S107">
        <v>77356.412191933894</v>
      </c>
      <c r="T107">
        <v>15.702493349993</v>
      </c>
      <c r="U107">
        <v>15.270692061866701</v>
      </c>
      <c r="V107">
        <v>32.422499999999999</v>
      </c>
      <c r="W107">
        <v>138.90666114580901</v>
      </c>
      <c r="X107">
        <v>0.11573320462898599</v>
      </c>
      <c r="Y107">
        <v>0.171122307662467</v>
      </c>
      <c r="Z107">
        <v>0.29294167570666602</v>
      </c>
      <c r="AA107">
        <v>175.769341960085</v>
      </c>
      <c r="AB107">
        <v>7.2238773580663098</v>
      </c>
      <c r="AC107">
        <v>1.3067216641069099</v>
      </c>
      <c r="AD107">
        <v>3.9418953134399302</v>
      </c>
      <c r="AE107">
        <v>0.82559428830946602</v>
      </c>
      <c r="AF107">
        <v>27.85</v>
      </c>
      <c r="AG107">
        <v>0.100768472448463</v>
      </c>
      <c r="AH107">
        <v>80.257499999999993</v>
      </c>
      <c r="AI107">
        <v>4.5489534679433197</v>
      </c>
      <c r="AJ107">
        <v>-75132.054000000004</v>
      </c>
      <c r="AK107">
        <v>0.46310669032426599</v>
      </c>
      <c r="AL107">
        <v>70862109.628000006</v>
      </c>
      <c r="AM107">
        <v>4503.7012210000003</v>
      </c>
    </row>
    <row r="108" spans="1:39" ht="15" x14ac:dyDescent="0.25">
      <c r="A108" t="s">
        <v>257</v>
      </c>
      <c r="B108">
        <v>-1595696.4</v>
      </c>
      <c r="C108">
        <v>0.34116921251943799</v>
      </c>
      <c r="D108">
        <v>-299871.65000000002</v>
      </c>
      <c r="E108">
        <v>1.4777384238099901E-3</v>
      </c>
      <c r="F108">
        <v>0.80676199135901505</v>
      </c>
      <c r="G108">
        <v>180.9</v>
      </c>
      <c r="H108">
        <v>98.740546600000002</v>
      </c>
      <c r="I108">
        <v>580.97832330000006</v>
      </c>
      <c r="J108">
        <v>-32.041916100000002</v>
      </c>
      <c r="K108">
        <v>15312.5996459203</v>
      </c>
      <c r="L108">
        <v>4549.6647535000002</v>
      </c>
      <c r="M108">
        <v>5630.7426140081898</v>
      </c>
      <c r="N108">
        <v>0.30825476564423998</v>
      </c>
      <c r="O108">
        <v>0.15291955022945</v>
      </c>
      <c r="P108">
        <v>2.61241596885936E-2</v>
      </c>
      <c r="Q108">
        <v>12372.6477428007</v>
      </c>
      <c r="R108">
        <v>289.53050000000002</v>
      </c>
      <c r="S108">
        <v>81891.6862247674</v>
      </c>
      <c r="T108">
        <v>16.019728491471501</v>
      </c>
      <c r="U108">
        <v>15.7139394761519</v>
      </c>
      <c r="V108">
        <v>30.461500000000001</v>
      </c>
      <c r="W108">
        <v>149.357869884937</v>
      </c>
      <c r="X108">
        <v>0.114549189091445</v>
      </c>
      <c r="Y108">
        <v>0.16864109671633901</v>
      </c>
      <c r="Z108">
        <v>0.28801904683301099</v>
      </c>
      <c r="AA108">
        <v>166.41364606426299</v>
      </c>
      <c r="AB108">
        <v>7.9607085244562201</v>
      </c>
      <c r="AC108">
        <v>1.32879547111228</v>
      </c>
      <c r="AD108">
        <v>3.90248872017786</v>
      </c>
      <c r="AE108">
        <v>1.1274982070874</v>
      </c>
      <c r="AF108">
        <v>32.15</v>
      </c>
      <c r="AG108">
        <v>9.16759421944357E-2</v>
      </c>
      <c r="AH108">
        <v>83.856999999999999</v>
      </c>
      <c r="AI108">
        <v>4.8615658840918003</v>
      </c>
      <c r="AJ108">
        <v>-41368.561999999903</v>
      </c>
      <c r="AK108">
        <v>0.42348858992937899</v>
      </c>
      <c r="AL108">
        <v>69667194.8935</v>
      </c>
      <c r="AM108">
        <v>4549.6647535000002</v>
      </c>
    </row>
    <row r="109" spans="1:39" ht="15" x14ac:dyDescent="0.25">
      <c r="A109" t="s">
        <v>258</v>
      </c>
      <c r="B109">
        <v>-2665776.4</v>
      </c>
      <c r="C109">
        <v>0.34761656164463201</v>
      </c>
      <c r="D109">
        <v>-1348403.4</v>
      </c>
      <c r="E109">
        <v>1.0858678842022001E-3</v>
      </c>
      <c r="F109">
        <v>0.80342414908258797</v>
      </c>
      <c r="G109">
        <v>150</v>
      </c>
      <c r="H109">
        <v>99.390411549999996</v>
      </c>
      <c r="I109">
        <v>540.51556925</v>
      </c>
      <c r="J109">
        <v>-28.578261600000001</v>
      </c>
      <c r="K109">
        <v>15484.019377053601</v>
      </c>
      <c r="L109">
        <v>4585.4109142500001</v>
      </c>
      <c r="M109">
        <v>5642.3861673071497</v>
      </c>
      <c r="N109">
        <v>0.29108664870186801</v>
      </c>
      <c r="O109">
        <v>0.14854015646303401</v>
      </c>
      <c r="P109">
        <v>2.6218461496304898E-2</v>
      </c>
      <c r="Q109">
        <v>12583.4335585516</v>
      </c>
      <c r="R109">
        <v>298.80500000000001</v>
      </c>
      <c r="S109">
        <v>81595.915073375596</v>
      </c>
      <c r="T109">
        <v>15.6299258713877</v>
      </c>
      <c r="U109">
        <v>15.3458306060809</v>
      </c>
      <c r="V109">
        <v>31.762</v>
      </c>
      <c r="W109">
        <v>144.36782678200399</v>
      </c>
      <c r="X109">
        <v>0.115088523577692</v>
      </c>
      <c r="Y109">
        <v>0.16835109956670999</v>
      </c>
      <c r="Z109">
        <v>0.28873626748974901</v>
      </c>
      <c r="AA109">
        <v>166.41425692702799</v>
      </c>
      <c r="AB109">
        <v>8.7347375559043599</v>
      </c>
      <c r="AC109">
        <v>1.4095633197272499</v>
      </c>
      <c r="AD109">
        <v>4.0016407325465897</v>
      </c>
      <c r="AE109">
        <v>1.0296326034657</v>
      </c>
      <c r="AF109">
        <v>29.15</v>
      </c>
      <c r="AG109">
        <v>8.1577451777463297E-2</v>
      </c>
      <c r="AH109">
        <v>91.248999999999995</v>
      </c>
      <c r="AI109">
        <v>4.9678507085088102</v>
      </c>
      <c r="AJ109">
        <v>-70704.046499999706</v>
      </c>
      <c r="AK109">
        <v>0.41022580616345</v>
      </c>
      <c r="AL109">
        <v>71000591.447999999</v>
      </c>
      <c r="AM109">
        <v>4585.4109142500001</v>
      </c>
    </row>
    <row r="110" spans="1:39" ht="15" x14ac:dyDescent="0.25">
      <c r="A110" t="s">
        <v>259</v>
      </c>
      <c r="B110">
        <v>-1390582.9</v>
      </c>
      <c r="C110">
        <v>0.261357711035127</v>
      </c>
      <c r="D110">
        <v>-1421539.6</v>
      </c>
      <c r="E110">
        <v>3.89757303024386E-3</v>
      </c>
      <c r="F110">
        <v>0.74763690266882599</v>
      </c>
      <c r="G110">
        <v>98.8</v>
      </c>
      <c r="H110">
        <v>65.73892515</v>
      </c>
      <c r="I110">
        <v>157.56430739999999</v>
      </c>
      <c r="J110">
        <v>48.27204235</v>
      </c>
      <c r="K110">
        <v>14158.518835409001</v>
      </c>
      <c r="L110">
        <v>2027.7630199</v>
      </c>
      <c r="M110">
        <v>2540.2496254661701</v>
      </c>
      <c r="N110">
        <v>0.50872474950296298</v>
      </c>
      <c r="O110">
        <v>0.155057279136842</v>
      </c>
      <c r="P110">
        <v>1.8519216462410799E-2</v>
      </c>
      <c r="Q110">
        <v>11302.0864655108</v>
      </c>
      <c r="R110">
        <v>129.94049999999999</v>
      </c>
      <c r="S110">
        <v>70976.420088425104</v>
      </c>
      <c r="T110">
        <v>16.105833054359501</v>
      </c>
      <c r="U110">
        <v>15.6053195108531</v>
      </c>
      <c r="V110">
        <v>15.063499999999999</v>
      </c>
      <c r="W110">
        <v>134.61433397948699</v>
      </c>
      <c r="X110">
        <v>0.112840061054577</v>
      </c>
      <c r="Y110">
        <v>0.17381804987742999</v>
      </c>
      <c r="Z110">
        <v>0.29182335435054502</v>
      </c>
      <c r="AA110">
        <v>175.626291881762</v>
      </c>
      <c r="AB110">
        <v>7.3187245783474202</v>
      </c>
      <c r="AC110">
        <v>1.4335328736677899</v>
      </c>
      <c r="AD110">
        <v>3.6065210899998199</v>
      </c>
      <c r="AE110">
        <v>1.2365844887490101</v>
      </c>
      <c r="AF110">
        <v>34.1</v>
      </c>
      <c r="AG110">
        <v>4.7482951342946902E-2</v>
      </c>
      <c r="AH110">
        <v>36.842500000000001</v>
      </c>
      <c r="AI110">
        <v>4.2309985473744396</v>
      </c>
      <c r="AJ110">
        <v>-45138.917500000098</v>
      </c>
      <c r="AK110">
        <v>0.481749670489031</v>
      </c>
      <c r="AL110">
        <v>28710120.910999998</v>
      </c>
      <c r="AM110">
        <v>2027.7630199</v>
      </c>
    </row>
    <row r="111" spans="1:39" ht="15" x14ac:dyDescent="0.25">
      <c r="A111" t="s">
        <v>260</v>
      </c>
      <c r="B111">
        <v>-2192309.1</v>
      </c>
      <c r="C111">
        <v>0.28660761173260102</v>
      </c>
      <c r="D111">
        <v>-2259254.4500000002</v>
      </c>
      <c r="E111">
        <v>3.7058799848426098E-3</v>
      </c>
      <c r="F111">
        <v>0.73331080056221098</v>
      </c>
      <c r="G111">
        <v>120.73684210526299</v>
      </c>
      <c r="H111">
        <v>103.052155</v>
      </c>
      <c r="I111">
        <v>123.63924435</v>
      </c>
      <c r="J111">
        <v>-31.783069999999999</v>
      </c>
      <c r="K111">
        <v>14948.740405888</v>
      </c>
      <c r="L111">
        <v>2312.260769</v>
      </c>
      <c r="M111">
        <v>3090.6942228795701</v>
      </c>
      <c r="N111">
        <v>0.75984037616130995</v>
      </c>
      <c r="O111">
        <v>0.17451214863387199</v>
      </c>
      <c r="P111">
        <v>3.9923484166504097E-2</v>
      </c>
      <c r="Q111">
        <v>11183.6964428968</v>
      </c>
      <c r="R111">
        <v>154.001</v>
      </c>
      <c r="S111">
        <v>72334.053291861695</v>
      </c>
      <c r="T111">
        <v>15.6073661859339</v>
      </c>
      <c r="U111">
        <v>15.0145828208908</v>
      </c>
      <c r="V111">
        <v>17.979500000000002</v>
      </c>
      <c r="W111">
        <v>128.605398870936</v>
      </c>
      <c r="X111">
        <v>0.112039261564672</v>
      </c>
      <c r="Y111">
        <v>0.16326396541407801</v>
      </c>
      <c r="Z111">
        <v>0.29104198676688797</v>
      </c>
      <c r="AA111">
        <v>184.81723849201401</v>
      </c>
      <c r="AB111">
        <v>7.3091989563951296</v>
      </c>
      <c r="AC111">
        <v>1.3546657032778999</v>
      </c>
      <c r="AD111">
        <v>3.5564434480613101</v>
      </c>
      <c r="AE111">
        <v>1.4394453053684</v>
      </c>
      <c r="AF111">
        <v>39.450000000000003</v>
      </c>
      <c r="AG111">
        <v>3.77917571566228E-2</v>
      </c>
      <c r="AH111">
        <v>36.834000000000003</v>
      </c>
      <c r="AI111">
        <v>3.9270263028030401</v>
      </c>
      <c r="AJ111">
        <v>-131589.00349999999</v>
      </c>
      <c r="AK111">
        <v>0.54927832502711205</v>
      </c>
      <c r="AL111">
        <v>34565385.986500002</v>
      </c>
      <c r="AM111">
        <v>2312.260769</v>
      </c>
    </row>
    <row r="112" spans="1:39" ht="15" x14ac:dyDescent="0.25">
      <c r="A112" t="s">
        <v>261</v>
      </c>
      <c r="B112">
        <v>-3223244.25</v>
      </c>
      <c r="C112">
        <v>0.32209728729474801</v>
      </c>
      <c r="D112">
        <v>-3034157.15</v>
      </c>
      <c r="E112">
        <v>1.81887849158175E-3</v>
      </c>
      <c r="F112">
        <v>0.78440155609935902</v>
      </c>
      <c r="G112">
        <v>98.35</v>
      </c>
      <c r="H112">
        <v>192.31210544999999</v>
      </c>
      <c r="I112">
        <v>458.93466009999997</v>
      </c>
      <c r="J112">
        <v>22.292985649999999</v>
      </c>
      <c r="K112">
        <v>18416.900885802999</v>
      </c>
      <c r="L112">
        <v>2516.4002429000002</v>
      </c>
      <c r="M112">
        <v>3544.4594238775298</v>
      </c>
      <c r="N112">
        <v>0.870132203681802</v>
      </c>
      <c r="O112">
        <v>0.19101732206799099</v>
      </c>
      <c r="P112">
        <v>6.0946077569622399E-2</v>
      </c>
      <c r="Q112">
        <v>13075.1373679998</v>
      </c>
      <c r="R112">
        <v>183.86799999999999</v>
      </c>
      <c r="S112">
        <v>75629.622169164897</v>
      </c>
      <c r="T112">
        <v>14.8108969478104</v>
      </c>
      <c r="U112">
        <v>13.685906426893199</v>
      </c>
      <c r="V112">
        <v>25.630500000000001</v>
      </c>
      <c r="W112">
        <v>98.179912327110301</v>
      </c>
      <c r="X112">
        <v>0.115981503227067</v>
      </c>
      <c r="Y112">
        <v>0.16523827321912299</v>
      </c>
      <c r="Z112">
        <v>0.28611109706170001</v>
      </c>
      <c r="AA112">
        <v>203.62911323258999</v>
      </c>
      <c r="AB112">
        <v>8.0284393604096405</v>
      </c>
      <c r="AC112">
        <v>1.4834703788852901</v>
      </c>
      <c r="AD112">
        <v>3.6636723314728901</v>
      </c>
      <c r="AE112">
        <v>0.59984064906175305</v>
      </c>
      <c r="AF112">
        <v>10.5</v>
      </c>
      <c r="AG112">
        <v>0.159520374260822</v>
      </c>
      <c r="AH112">
        <v>100.467</v>
      </c>
      <c r="AI112">
        <v>3.9359921603224102</v>
      </c>
      <c r="AJ112">
        <v>-154031.31142105299</v>
      </c>
      <c r="AK112">
        <v>0.54989563123126295</v>
      </c>
      <c r="AL112">
        <v>46344293.862499997</v>
      </c>
      <c r="AM112">
        <v>2516.4002429000002</v>
      </c>
    </row>
    <row r="113" spans="1:39" ht="15" x14ac:dyDescent="0.25">
      <c r="A113" t="s">
        <v>262</v>
      </c>
      <c r="B113">
        <v>-3436290.55</v>
      </c>
      <c r="C113">
        <v>0.34626400200663199</v>
      </c>
      <c r="D113">
        <v>-3452631.15</v>
      </c>
      <c r="E113">
        <v>2.6043836908829802E-3</v>
      </c>
      <c r="F113">
        <v>0.77948107478846695</v>
      </c>
      <c r="G113">
        <v>56.7</v>
      </c>
      <c r="H113">
        <v>31.278224250000001</v>
      </c>
      <c r="I113">
        <v>289.10417410000002</v>
      </c>
      <c r="J113">
        <v>-9.0632988999999995</v>
      </c>
      <c r="K113">
        <v>17819.822135326802</v>
      </c>
      <c r="L113">
        <v>3070.6247856999998</v>
      </c>
      <c r="M113">
        <v>3681.6991979846598</v>
      </c>
      <c r="N113">
        <v>0.119888746018207</v>
      </c>
      <c r="O113">
        <v>0.12999373590316601</v>
      </c>
      <c r="P113">
        <v>2.82361258379E-2</v>
      </c>
      <c r="Q113">
        <v>14862.155918509699</v>
      </c>
      <c r="R113">
        <v>204.66499999999999</v>
      </c>
      <c r="S113">
        <v>88943.216705347804</v>
      </c>
      <c r="T113">
        <v>16.595900618083199</v>
      </c>
      <c r="U113">
        <v>15.0031748745511</v>
      </c>
      <c r="V113">
        <v>23.880500000000001</v>
      </c>
      <c r="W113">
        <v>128.582935269362</v>
      </c>
      <c r="X113">
        <v>0.116041031933553</v>
      </c>
      <c r="Y113">
        <v>0.14640698958855999</v>
      </c>
      <c r="Z113">
        <v>0.268245011928475</v>
      </c>
      <c r="AA113">
        <v>183.93147630092099</v>
      </c>
      <c r="AB113">
        <v>8.2541247241979292</v>
      </c>
      <c r="AC113">
        <v>1.59033608302493</v>
      </c>
      <c r="AD113">
        <v>3.6156242623846602</v>
      </c>
      <c r="AE113">
        <v>0.841413818435089</v>
      </c>
      <c r="AF113">
        <v>14.85</v>
      </c>
      <c r="AG113">
        <v>0.13335618689261799</v>
      </c>
      <c r="AH113">
        <v>121.003333333333</v>
      </c>
      <c r="AI113">
        <v>6.2905235732912201</v>
      </c>
      <c r="AJ113">
        <v>8586.4744444442895</v>
      </c>
      <c r="AK113">
        <v>0.31393574798789198</v>
      </c>
      <c r="AL113">
        <v>54717987.5255</v>
      </c>
      <c r="AM113">
        <v>3070.6247856999998</v>
      </c>
    </row>
    <row r="114" spans="1:39" ht="15" x14ac:dyDescent="0.25">
      <c r="A114" t="s">
        <v>263</v>
      </c>
      <c r="B114">
        <v>-2860597.42857143</v>
      </c>
      <c r="C114">
        <v>0.322168826472359</v>
      </c>
      <c r="D114">
        <v>-2833986.3809523801</v>
      </c>
      <c r="E114">
        <v>4.3207696037306604E-3</v>
      </c>
      <c r="F114">
        <v>0.75047594468422396</v>
      </c>
      <c r="G114">
        <v>58.5</v>
      </c>
      <c r="H114">
        <v>57.876921476190503</v>
      </c>
      <c r="I114">
        <v>119.724717190476</v>
      </c>
      <c r="J114">
        <v>29.922436857142898</v>
      </c>
      <c r="K114">
        <v>16481.8346301411</v>
      </c>
      <c r="L114">
        <v>1485.35462938095</v>
      </c>
      <c r="M114">
        <v>1891.5274111461499</v>
      </c>
      <c r="N114">
        <v>0.56115134109966303</v>
      </c>
      <c r="O114">
        <v>0.15884539419207999</v>
      </c>
      <c r="P114">
        <v>3.7577434045033303E-2</v>
      </c>
      <c r="Q114">
        <v>12942.645834425</v>
      </c>
      <c r="R114">
        <v>106.18</v>
      </c>
      <c r="S114">
        <v>72524.676129483603</v>
      </c>
      <c r="T114">
        <v>16.0343172869072</v>
      </c>
      <c r="U114">
        <v>13.9890245750702</v>
      </c>
      <c r="V114">
        <v>13.4028571428571</v>
      </c>
      <c r="W114">
        <v>110.82373060825699</v>
      </c>
      <c r="X114">
        <v>0.11184852757965</v>
      </c>
      <c r="Y114">
        <v>0.174079707979959</v>
      </c>
      <c r="Z114">
        <v>0.29084888542526499</v>
      </c>
      <c r="AA114">
        <v>192.06271179437701</v>
      </c>
      <c r="AB114">
        <v>8.6045802270975393</v>
      </c>
      <c r="AC114">
        <v>1.6355024014731701</v>
      </c>
      <c r="AD114">
        <v>3.7677481870021001</v>
      </c>
      <c r="AE114">
        <v>1.2870564271348099</v>
      </c>
      <c r="AF114">
        <v>36.428571428571402</v>
      </c>
      <c r="AG114">
        <v>7.0148334799978507E-2</v>
      </c>
      <c r="AH114">
        <v>30.100476190476201</v>
      </c>
      <c r="AI114">
        <v>4.4314105822063503</v>
      </c>
      <c r="AJ114">
        <v>-80536.632380952593</v>
      </c>
      <c r="AK114">
        <v>0.498748228042174</v>
      </c>
      <c r="AL114">
        <v>24481369.368571401</v>
      </c>
      <c r="AM114">
        <v>1485.35462938095</v>
      </c>
    </row>
    <row r="115" spans="1:39" ht="15" x14ac:dyDescent="0.25">
      <c r="A115" t="s">
        <v>264</v>
      </c>
      <c r="B115">
        <v>-5672471.9500000002</v>
      </c>
      <c r="C115">
        <v>0.290047831338684</v>
      </c>
      <c r="D115">
        <v>-5878883.7000000002</v>
      </c>
      <c r="E115">
        <v>2.2323731544224398E-3</v>
      </c>
      <c r="F115">
        <v>0.76334324246228002</v>
      </c>
      <c r="G115">
        <v>136.68421052631601</v>
      </c>
      <c r="H115">
        <v>97.767946249999994</v>
      </c>
      <c r="I115">
        <v>192.08364270000001</v>
      </c>
      <c r="J115">
        <v>-54.1420466</v>
      </c>
      <c r="K115">
        <v>14711.148281633899</v>
      </c>
      <c r="L115">
        <v>2726.6134332000001</v>
      </c>
      <c r="M115">
        <v>3540.3186457318402</v>
      </c>
      <c r="N115">
        <v>0.573052055738695</v>
      </c>
      <c r="O115">
        <v>0.172372596708147</v>
      </c>
      <c r="P115">
        <v>3.9846024239121001E-2</v>
      </c>
      <c r="Q115">
        <v>11329.944712987401</v>
      </c>
      <c r="R115">
        <v>177.49100000000001</v>
      </c>
      <c r="S115">
        <v>73168.408015054301</v>
      </c>
      <c r="T115">
        <v>15.480784941208301</v>
      </c>
      <c r="U115">
        <v>15.361981357928</v>
      </c>
      <c r="V115">
        <v>21.786000000000001</v>
      </c>
      <c r="W115">
        <v>125.154385072983</v>
      </c>
      <c r="X115">
        <v>0.113438047880371</v>
      </c>
      <c r="Y115">
        <v>0.176239282021668</v>
      </c>
      <c r="Z115">
        <v>0.29523308102165302</v>
      </c>
      <c r="AA115">
        <v>174.051185335442</v>
      </c>
      <c r="AB115">
        <v>7.4614762870748503</v>
      </c>
      <c r="AC115">
        <v>1.44048892650889</v>
      </c>
      <c r="AD115">
        <v>3.7002462543484098</v>
      </c>
      <c r="AE115">
        <v>1.40005541764862</v>
      </c>
      <c r="AF115">
        <v>53.6</v>
      </c>
      <c r="AG115">
        <v>5.4405475447123403E-2</v>
      </c>
      <c r="AH115">
        <v>31.522105263157901</v>
      </c>
      <c r="AI115">
        <v>4.2957557246154403</v>
      </c>
      <c r="AJ115">
        <v>-100749.379</v>
      </c>
      <c r="AK115">
        <v>0.51997235612794601</v>
      </c>
      <c r="AL115">
        <v>40111614.522500001</v>
      </c>
      <c r="AM115">
        <v>2726.6134332000001</v>
      </c>
    </row>
    <row r="116" spans="1:39" ht="15" x14ac:dyDescent="0.25">
      <c r="A116" t="s">
        <v>265</v>
      </c>
      <c r="B116">
        <v>-2769607.3333333302</v>
      </c>
      <c r="C116">
        <v>0.26090735695558698</v>
      </c>
      <c r="D116">
        <v>-2764970.3809523801</v>
      </c>
      <c r="E116">
        <v>3.6312841831289701E-3</v>
      </c>
      <c r="F116">
        <v>0.766052645274507</v>
      </c>
      <c r="G116">
        <v>84.25</v>
      </c>
      <c r="H116">
        <v>78.975813142857106</v>
      </c>
      <c r="I116">
        <v>126.85146423809501</v>
      </c>
      <c r="J116">
        <v>2.0896460476190599</v>
      </c>
      <c r="K116">
        <v>15267.015309997099</v>
      </c>
      <c r="L116">
        <v>1932.25585795238</v>
      </c>
      <c r="M116">
        <v>2496.9858611853101</v>
      </c>
      <c r="N116">
        <v>0.63160891022350396</v>
      </c>
      <c r="O116">
        <v>0.160610336190803</v>
      </c>
      <c r="P116">
        <v>3.6286155596695097E-2</v>
      </c>
      <c r="Q116">
        <v>11814.1557085898</v>
      </c>
      <c r="R116">
        <v>130.895238095238</v>
      </c>
      <c r="S116">
        <v>72772.853601571594</v>
      </c>
      <c r="T116">
        <v>15.7686990686845</v>
      </c>
      <c r="U116">
        <v>14.761849904321901</v>
      </c>
      <c r="V116">
        <v>16.46</v>
      </c>
      <c r="W116">
        <v>117.3909998756</v>
      </c>
      <c r="X116">
        <v>0.112274267126315</v>
      </c>
      <c r="Y116">
        <v>0.17339304915975701</v>
      </c>
      <c r="Z116">
        <v>0.29086348933446199</v>
      </c>
      <c r="AA116">
        <v>178.51128501998701</v>
      </c>
      <c r="AB116">
        <v>8.0902740477384008</v>
      </c>
      <c r="AC116">
        <v>1.55484705707267</v>
      </c>
      <c r="AD116">
        <v>3.8807510907336602</v>
      </c>
      <c r="AE116">
        <v>1.4394453053684</v>
      </c>
      <c r="AF116">
        <v>38.571428571428598</v>
      </c>
      <c r="AG116">
        <v>5.2453017077819603E-2</v>
      </c>
      <c r="AH116">
        <v>33.175714285714299</v>
      </c>
      <c r="AI116">
        <v>4.1883232431634996</v>
      </c>
      <c r="AJ116">
        <v>-100968.908095238</v>
      </c>
      <c r="AK116">
        <v>0.514106716352983</v>
      </c>
      <c r="AL116">
        <v>29499779.766190499</v>
      </c>
      <c r="AM116">
        <v>1932.25585795238</v>
      </c>
    </row>
    <row r="117" spans="1:39" ht="15" x14ac:dyDescent="0.25">
      <c r="A117" t="s">
        <v>267</v>
      </c>
      <c r="B117">
        <v>-4481367.45</v>
      </c>
      <c r="C117">
        <v>0.31651112569527901</v>
      </c>
      <c r="D117">
        <v>-4165192.75</v>
      </c>
      <c r="E117">
        <v>3.9178317574007099E-3</v>
      </c>
      <c r="F117">
        <v>0.74586375167563002</v>
      </c>
      <c r="G117">
        <v>84.65</v>
      </c>
      <c r="H117">
        <v>574.37525870000002</v>
      </c>
      <c r="I117">
        <v>386.83627485</v>
      </c>
      <c r="J117">
        <v>-139.48788465000001</v>
      </c>
      <c r="K117">
        <v>18878.0187669607</v>
      </c>
      <c r="L117">
        <v>3068.6259392000002</v>
      </c>
      <c r="M117">
        <v>4495.32611784031</v>
      </c>
      <c r="N117">
        <v>0.99687254817297699</v>
      </c>
      <c r="O117">
        <v>0.212362734660938</v>
      </c>
      <c r="P117">
        <v>5.16848633696122E-2</v>
      </c>
      <c r="Q117">
        <v>12886.624140370701</v>
      </c>
      <c r="R117">
        <v>223.89150000000001</v>
      </c>
      <c r="S117">
        <v>72298.136204366805</v>
      </c>
      <c r="T117">
        <v>14.117552475194501</v>
      </c>
      <c r="U117">
        <v>13.705861719627601</v>
      </c>
      <c r="V117">
        <v>35.138500000000001</v>
      </c>
      <c r="W117">
        <v>87.329451718200801</v>
      </c>
      <c r="X117">
        <v>0.111877538636908</v>
      </c>
      <c r="Y117">
        <v>0.15889428932226901</v>
      </c>
      <c r="Z117">
        <v>0.27728196119177201</v>
      </c>
      <c r="AA117">
        <v>199.81646904798501</v>
      </c>
      <c r="AB117">
        <v>10.1282893460456</v>
      </c>
      <c r="AC117">
        <v>1.72488152315375</v>
      </c>
      <c r="AD117">
        <v>3.8229259583927302</v>
      </c>
      <c r="AE117">
        <v>1.04135134246584</v>
      </c>
      <c r="AF117">
        <v>10.3</v>
      </c>
      <c r="AG117">
        <v>0.105694439685108</v>
      </c>
      <c r="AH117">
        <v>119.8425</v>
      </c>
      <c r="AI117">
        <v>4.01767149629387</v>
      </c>
      <c r="AJ117">
        <v>-114587.0545</v>
      </c>
      <c r="AK117">
        <v>0.68667297407690497</v>
      </c>
      <c r="AL117">
        <v>57929578.068999998</v>
      </c>
      <c r="AM117">
        <v>3068.6259392000002</v>
      </c>
    </row>
    <row r="118" spans="1:39" ht="15" x14ac:dyDescent="0.25">
      <c r="A118" t="s">
        <v>269</v>
      </c>
      <c r="B118">
        <v>-9722309.5</v>
      </c>
      <c r="C118">
        <v>0.34166757164190298</v>
      </c>
      <c r="D118">
        <v>-9258733.3499999996</v>
      </c>
      <c r="E118">
        <v>2.45627454677788E-3</v>
      </c>
      <c r="F118">
        <v>0.78420017745211901</v>
      </c>
      <c r="G118">
        <v>244.1</v>
      </c>
      <c r="H118">
        <v>360.91431445000001</v>
      </c>
      <c r="I118">
        <v>720.02605189999997</v>
      </c>
      <c r="J118">
        <v>-41.329442649999997</v>
      </c>
      <c r="K118">
        <v>15669.7175472859</v>
      </c>
      <c r="L118">
        <v>6359.2879308000001</v>
      </c>
      <c r="M118">
        <v>8644.91480611103</v>
      </c>
      <c r="N118">
        <v>0.63309390732265902</v>
      </c>
      <c r="O118">
        <v>0.1750018134436</v>
      </c>
      <c r="P118">
        <v>7.9219028023570698E-2</v>
      </c>
      <c r="Q118">
        <v>11526.8048225368</v>
      </c>
      <c r="R118">
        <v>418.74400000000003</v>
      </c>
      <c r="S118">
        <v>77492.405837456798</v>
      </c>
      <c r="T118">
        <v>15.260158951531199</v>
      </c>
      <c r="U118">
        <v>15.1865768364442</v>
      </c>
      <c r="V118">
        <v>45.412999999999997</v>
      </c>
      <c r="W118">
        <v>140.03232402175601</v>
      </c>
      <c r="X118">
        <v>0.11538873566289699</v>
      </c>
      <c r="Y118">
        <v>0.16738905643909999</v>
      </c>
      <c r="Z118">
        <v>0.28828551623148402</v>
      </c>
      <c r="AA118">
        <v>163.005302052677</v>
      </c>
      <c r="AB118">
        <v>7.41161624281128</v>
      </c>
      <c r="AC118">
        <v>1.3789622820387499</v>
      </c>
      <c r="AD118">
        <v>3.99367961957081</v>
      </c>
      <c r="AE118">
        <v>0.84821930880899099</v>
      </c>
      <c r="AF118">
        <v>29.5</v>
      </c>
      <c r="AG118">
        <v>9.9650118372044599E-2</v>
      </c>
      <c r="AH118">
        <v>121.13200000000001</v>
      </c>
      <c r="AI118">
        <v>3.9045291464668002</v>
      </c>
      <c r="AJ118">
        <v>-123431.5235</v>
      </c>
      <c r="AK118">
        <v>0.53051978338888295</v>
      </c>
      <c r="AL118">
        <v>99648245.677499995</v>
      </c>
      <c r="AM118">
        <v>6359.2879308000001</v>
      </c>
    </row>
    <row r="119" spans="1:39" ht="15" x14ac:dyDescent="0.25">
      <c r="A119" t="s">
        <v>270</v>
      </c>
      <c r="B119">
        <v>-1901536.8</v>
      </c>
      <c r="C119">
        <v>0.27424695467051302</v>
      </c>
      <c r="D119">
        <v>-2035173.4</v>
      </c>
      <c r="E119">
        <v>4.58860712989736E-3</v>
      </c>
      <c r="F119">
        <v>0.75016443878002004</v>
      </c>
      <c r="G119">
        <v>134.73684210526301</v>
      </c>
      <c r="H119">
        <v>121.78762145</v>
      </c>
      <c r="I119">
        <v>148.2955595</v>
      </c>
      <c r="J119">
        <v>-93.110921250000004</v>
      </c>
      <c r="K119">
        <v>15085.775602067901</v>
      </c>
      <c r="L119">
        <v>2382.5383771500001</v>
      </c>
      <c r="M119">
        <v>3266.8790866262798</v>
      </c>
      <c r="N119">
        <v>0.84245276197858798</v>
      </c>
      <c r="O119">
        <v>0.18505459466193599</v>
      </c>
      <c r="P119">
        <v>3.1612210058120802E-2</v>
      </c>
      <c r="Q119">
        <v>11002.0721208013</v>
      </c>
      <c r="R119">
        <v>161.70500000000001</v>
      </c>
      <c r="S119">
        <v>70805.215021180498</v>
      </c>
      <c r="T119">
        <v>15.558269688630499</v>
      </c>
      <c r="U119">
        <v>14.733857191490699</v>
      </c>
      <c r="V119">
        <v>18.736999999999998</v>
      </c>
      <c r="W119">
        <v>127.15687554838</v>
      </c>
      <c r="X119">
        <v>0.10987696186223</v>
      </c>
      <c r="Y119">
        <v>0.18386987838958499</v>
      </c>
      <c r="Z119">
        <v>0.30639126027853603</v>
      </c>
      <c r="AA119">
        <v>187.44354940221999</v>
      </c>
      <c r="AB119">
        <v>6.9077853438528596</v>
      </c>
      <c r="AC119">
        <v>1.37642572758614</v>
      </c>
      <c r="AD119">
        <v>3.6993062216036598</v>
      </c>
      <c r="AE119">
        <v>1.1660266840467299</v>
      </c>
      <c r="AF119">
        <v>41.25</v>
      </c>
      <c r="AG119">
        <v>3.0110219195107299E-2</v>
      </c>
      <c r="AH119">
        <v>33.8035</v>
      </c>
      <c r="AI119">
        <v>3.8547480346725802</v>
      </c>
      <c r="AJ119">
        <v>-162818.215</v>
      </c>
      <c r="AK119">
        <v>0.56429591210820695</v>
      </c>
      <c r="AL119">
        <v>35942439.321000002</v>
      </c>
      <c r="AM119">
        <v>2382.5383771500001</v>
      </c>
    </row>
    <row r="120" spans="1:39" ht="15" x14ac:dyDescent="0.25">
      <c r="A120" t="s">
        <v>272</v>
      </c>
      <c r="B120">
        <v>-2255060.4</v>
      </c>
      <c r="C120">
        <v>0.29412825738474502</v>
      </c>
      <c r="D120">
        <v>-2344032.4</v>
      </c>
      <c r="E120">
        <v>4.0576314699031996E-3</v>
      </c>
      <c r="F120">
        <v>0.75086074130909297</v>
      </c>
      <c r="G120">
        <v>97.263157894736807</v>
      </c>
      <c r="H120">
        <v>76.13695285</v>
      </c>
      <c r="I120">
        <v>147.21252820000001</v>
      </c>
      <c r="J120">
        <v>-44.158198349999999</v>
      </c>
      <c r="K120">
        <v>14487.267561799799</v>
      </c>
      <c r="L120">
        <v>1844.8518721</v>
      </c>
      <c r="M120">
        <v>2395.3730804699399</v>
      </c>
      <c r="N120">
        <v>0.70265606458930596</v>
      </c>
      <c r="O120">
        <v>0.157334718461487</v>
      </c>
      <c r="P120">
        <v>3.9890042481422E-2</v>
      </c>
      <c r="Q120">
        <v>11157.7035330783</v>
      </c>
      <c r="R120">
        <v>124.15600000000001</v>
      </c>
      <c r="S120">
        <v>68982.629880956199</v>
      </c>
      <c r="T120">
        <v>15.810351493282599</v>
      </c>
      <c r="U120">
        <v>14.859143916524401</v>
      </c>
      <c r="V120">
        <v>16.081</v>
      </c>
      <c r="W120">
        <v>114.722459554754</v>
      </c>
      <c r="X120">
        <v>0.109728273445639</v>
      </c>
      <c r="Y120">
        <v>0.18166751458677199</v>
      </c>
      <c r="Z120">
        <v>0.29649808685151402</v>
      </c>
      <c r="AA120">
        <v>181.46234668636501</v>
      </c>
      <c r="AB120">
        <v>7.9991647846596097</v>
      </c>
      <c r="AC120">
        <v>1.5644730781012599</v>
      </c>
      <c r="AD120">
        <v>3.5399063210793398</v>
      </c>
      <c r="AE120">
        <v>1.47883519308819</v>
      </c>
      <c r="AF120">
        <v>50.65</v>
      </c>
      <c r="AG120">
        <v>5.7751138558620498E-2</v>
      </c>
      <c r="AH120">
        <v>22.9145</v>
      </c>
      <c r="AI120">
        <v>4.1218401487947798</v>
      </c>
      <c r="AJ120">
        <v>-94038.182499999893</v>
      </c>
      <c r="AK120">
        <v>0.53332014431418495</v>
      </c>
      <c r="AL120">
        <v>26726862.682999998</v>
      </c>
      <c r="AM120">
        <v>1844.8518721</v>
      </c>
    </row>
    <row r="121" spans="1:39" ht="15" x14ac:dyDescent="0.25">
      <c r="A121" t="s">
        <v>274</v>
      </c>
      <c r="B121">
        <v>-1767480.05</v>
      </c>
      <c r="C121">
        <v>0.28745884347523698</v>
      </c>
      <c r="D121">
        <v>-1692662</v>
      </c>
      <c r="E121">
        <v>5.4433068165037797E-3</v>
      </c>
      <c r="F121">
        <v>0.76282368520808197</v>
      </c>
      <c r="G121">
        <v>72.8</v>
      </c>
      <c r="H121">
        <v>216.47330145000001</v>
      </c>
      <c r="I121">
        <v>146.95708070000001</v>
      </c>
      <c r="J121">
        <v>-100.02787309999999</v>
      </c>
      <c r="K121">
        <v>17536.043584904099</v>
      </c>
      <c r="L121">
        <v>2137.0751086499999</v>
      </c>
      <c r="M121">
        <v>3055.8331829625199</v>
      </c>
      <c r="N121">
        <v>0.99700047900794198</v>
      </c>
      <c r="O121">
        <v>0.201129297941018</v>
      </c>
      <c r="P121">
        <v>2.3525823424034899E-2</v>
      </c>
      <c r="Q121">
        <v>12263.7068209229</v>
      </c>
      <c r="R121">
        <v>155.53800000000001</v>
      </c>
      <c r="S121">
        <v>67725.823711890305</v>
      </c>
      <c r="T121">
        <v>14.4787768905348</v>
      </c>
      <c r="U121">
        <v>13.739890628978101</v>
      </c>
      <c r="V121">
        <v>21.777999999999999</v>
      </c>
      <c r="W121">
        <v>98.129998560473894</v>
      </c>
      <c r="X121">
        <v>0.107511125238664</v>
      </c>
      <c r="Y121">
        <v>0.194147215616436</v>
      </c>
      <c r="Z121">
        <v>0.30510049146625201</v>
      </c>
      <c r="AA121">
        <v>208.86558838915499</v>
      </c>
      <c r="AB121">
        <v>10.2612885913423</v>
      </c>
      <c r="AC121">
        <v>1.6504973906236799</v>
      </c>
      <c r="AD121">
        <v>4.0164512504384096</v>
      </c>
      <c r="AE121">
        <v>1.10268954389273</v>
      </c>
      <c r="AF121">
        <v>15.1</v>
      </c>
      <c r="AG121">
        <v>5.7625982394685603E-2</v>
      </c>
      <c r="AH121">
        <v>90.502499999999998</v>
      </c>
      <c r="AI121">
        <v>3.9724481264775702</v>
      </c>
      <c r="AJ121">
        <v>-85476.656500000507</v>
      </c>
      <c r="AK121">
        <v>0.67053198852119</v>
      </c>
      <c r="AL121">
        <v>37475842.249499999</v>
      </c>
      <c r="AM121">
        <v>2137.0751086499999</v>
      </c>
    </row>
    <row r="122" spans="1:39" ht="15" x14ac:dyDescent="0.25">
      <c r="A122" t="s">
        <v>275</v>
      </c>
      <c r="B122">
        <v>-3758849.95</v>
      </c>
      <c r="C122">
        <v>0.35347469040739998</v>
      </c>
      <c r="D122">
        <v>-3665723.95</v>
      </c>
      <c r="E122">
        <v>1.84264019790118E-3</v>
      </c>
      <c r="F122">
        <v>0.77316447100017605</v>
      </c>
      <c r="G122">
        <v>209.25</v>
      </c>
      <c r="H122">
        <v>395.45640580000003</v>
      </c>
      <c r="I122">
        <v>712.41312589999995</v>
      </c>
      <c r="J122">
        <v>-47.708881650000002</v>
      </c>
      <c r="K122">
        <v>15986.625057626999</v>
      </c>
      <c r="L122">
        <v>5143.0068393499996</v>
      </c>
      <c r="M122">
        <v>7094.1349734964697</v>
      </c>
      <c r="N122">
        <v>0.67946838942793497</v>
      </c>
      <c r="O122">
        <v>0.16820362454725701</v>
      </c>
      <c r="P122">
        <v>8.1806616011262004E-2</v>
      </c>
      <c r="Q122">
        <v>11589.760036518799</v>
      </c>
      <c r="R122">
        <v>342.54500000000002</v>
      </c>
      <c r="S122">
        <v>75809.595818067697</v>
      </c>
      <c r="T122">
        <v>14.6434774993067</v>
      </c>
      <c r="U122">
        <v>15.0141057068414</v>
      </c>
      <c r="V122">
        <v>39.609499999999997</v>
      </c>
      <c r="W122">
        <v>129.84276093740101</v>
      </c>
      <c r="X122">
        <v>0.113606496282496</v>
      </c>
      <c r="Y122">
        <v>0.16263255429211201</v>
      </c>
      <c r="Z122">
        <v>0.28351466006086101</v>
      </c>
      <c r="AA122">
        <v>168.420590727714</v>
      </c>
      <c r="AB122">
        <v>7.1442265667999996</v>
      </c>
      <c r="AC122">
        <v>1.30471835250594</v>
      </c>
      <c r="AD122">
        <v>3.6003448938495799</v>
      </c>
      <c r="AE122">
        <v>0.828319695889145</v>
      </c>
      <c r="AF122">
        <v>26.7</v>
      </c>
      <c r="AG122">
        <v>0.108671275213076</v>
      </c>
      <c r="AH122">
        <v>115.34</v>
      </c>
      <c r="AI122">
        <v>4.0125571797135597</v>
      </c>
      <c r="AJ122">
        <v>-206612.071</v>
      </c>
      <c r="AK122">
        <v>0.56493114105783004</v>
      </c>
      <c r="AL122">
        <v>82219322.009499997</v>
      </c>
      <c r="AM122">
        <v>5143.0068393499996</v>
      </c>
    </row>
    <row r="123" spans="1:39" ht="15" x14ac:dyDescent="0.25">
      <c r="A123" t="s">
        <v>276</v>
      </c>
      <c r="B123">
        <v>-1624390.15</v>
      </c>
      <c r="C123">
        <v>0.278077814382375</v>
      </c>
      <c r="D123">
        <v>-1587911.35</v>
      </c>
      <c r="E123">
        <v>3.3595405844076601E-3</v>
      </c>
      <c r="F123">
        <v>0.77169508104707596</v>
      </c>
      <c r="G123">
        <v>96.35</v>
      </c>
      <c r="H123">
        <v>239.5753369</v>
      </c>
      <c r="I123">
        <v>170.70923925</v>
      </c>
      <c r="J123">
        <v>-112.00455555000001</v>
      </c>
      <c r="K123">
        <v>16891.322536501699</v>
      </c>
      <c r="L123">
        <v>2237.1384072999999</v>
      </c>
      <c r="M123">
        <v>3175.0800428839598</v>
      </c>
      <c r="N123">
        <v>0.98911633586435699</v>
      </c>
      <c r="O123">
        <v>0.19761128525058499</v>
      </c>
      <c r="P123">
        <v>2.2371216566972399E-2</v>
      </c>
      <c r="Q123">
        <v>11901.5035482937</v>
      </c>
      <c r="R123">
        <v>158.13650000000001</v>
      </c>
      <c r="S123">
        <v>67407.451688889007</v>
      </c>
      <c r="T123">
        <v>14.4568142079785</v>
      </c>
      <c r="U123">
        <v>14.1468820120592</v>
      </c>
      <c r="V123">
        <v>20.584499999999998</v>
      </c>
      <c r="W123">
        <v>108.68072614345699</v>
      </c>
      <c r="X123">
        <v>0.10452759078129301</v>
      </c>
      <c r="Y123">
        <v>0.19585016129020499</v>
      </c>
      <c r="Z123">
        <v>0.30400570703809898</v>
      </c>
      <c r="AA123">
        <v>205.47434548530299</v>
      </c>
      <c r="AB123">
        <v>9.4551022870419903</v>
      </c>
      <c r="AC123">
        <v>1.53499659052258</v>
      </c>
      <c r="AD123">
        <v>3.7139054739924098</v>
      </c>
      <c r="AE123">
        <v>1.07951444609186</v>
      </c>
      <c r="AF123">
        <v>19.5</v>
      </c>
      <c r="AG123">
        <v>6.0836565124800797E-2</v>
      </c>
      <c r="AH123">
        <v>72.795500000000004</v>
      </c>
      <c r="AI123">
        <v>3.9781567695712399</v>
      </c>
      <c r="AJ123">
        <v>-113652.51</v>
      </c>
      <c r="AK123">
        <v>0.666477787288559</v>
      </c>
      <c r="AL123">
        <v>37788226.396499999</v>
      </c>
      <c r="AM123">
        <v>2237.1384072999999</v>
      </c>
    </row>
    <row r="124" spans="1:39" ht="15" x14ac:dyDescent="0.25">
      <c r="A124" t="s">
        <v>277</v>
      </c>
      <c r="B124">
        <v>-2936088.2857142901</v>
      </c>
      <c r="C124">
        <v>0.31921462113290699</v>
      </c>
      <c r="D124">
        <v>-2844643.6190476199</v>
      </c>
      <c r="E124">
        <v>4.1868043949296599E-3</v>
      </c>
      <c r="F124">
        <v>0.77682173818134304</v>
      </c>
      <c r="G124">
        <v>71.047619047619094</v>
      </c>
      <c r="H124">
        <v>106.24915547619</v>
      </c>
      <c r="I124">
        <v>217.92647095238101</v>
      </c>
      <c r="J124">
        <v>82.932091047619096</v>
      </c>
      <c r="K124">
        <v>16639.378690187099</v>
      </c>
      <c r="L124">
        <v>2023.19356490476</v>
      </c>
      <c r="M124">
        <v>2718.4793678777401</v>
      </c>
      <c r="N124">
        <v>0.75362304659656698</v>
      </c>
      <c r="O124">
        <v>0.17444596787043501</v>
      </c>
      <c r="P124">
        <v>3.82359769082267E-2</v>
      </c>
      <c r="Q124">
        <v>12383.6451686155</v>
      </c>
      <c r="R124">
        <v>146.76380952381001</v>
      </c>
      <c r="S124">
        <v>74765.588379774403</v>
      </c>
      <c r="T124">
        <v>16.783688725649199</v>
      </c>
      <c r="U124">
        <v>13.7853710084879</v>
      </c>
      <c r="V124">
        <v>18.5880952380952</v>
      </c>
      <c r="W124">
        <v>108.843511881645</v>
      </c>
      <c r="X124">
        <v>0.11544548653539299</v>
      </c>
      <c r="Y124">
        <v>0.16472404214188699</v>
      </c>
      <c r="Z124">
        <v>0.29265915685100502</v>
      </c>
      <c r="AA124">
        <v>188.49099192479599</v>
      </c>
      <c r="AB124">
        <v>7.5818080787130704</v>
      </c>
      <c r="AC124">
        <v>1.5040714289906301</v>
      </c>
      <c r="AD124">
        <v>3.91759765991557</v>
      </c>
      <c r="AE124">
        <v>0.68325783457100098</v>
      </c>
      <c r="AF124">
        <v>10.952380952381001</v>
      </c>
      <c r="AG124">
        <v>9.4244830167274807E-2</v>
      </c>
      <c r="AH124">
        <v>86.646190476190498</v>
      </c>
      <c r="AI124">
        <v>4.2055499036986896</v>
      </c>
      <c r="AJ124">
        <v>-177729.872368421</v>
      </c>
      <c r="AK124">
        <v>0.50609494815007605</v>
      </c>
      <c r="AL124">
        <v>33664683.890000001</v>
      </c>
      <c r="AM124">
        <v>2023.19356490476</v>
      </c>
    </row>
    <row r="125" spans="1:39" ht="15" x14ac:dyDescent="0.25">
      <c r="A125" t="s">
        <v>278</v>
      </c>
      <c r="B125">
        <v>-3672165.55</v>
      </c>
      <c r="C125">
        <v>0.33457801808698601</v>
      </c>
      <c r="D125">
        <v>-3610635.65</v>
      </c>
      <c r="E125">
        <v>1.74139736273269E-3</v>
      </c>
      <c r="F125">
        <v>0.79252360216635198</v>
      </c>
      <c r="G125">
        <v>116.95</v>
      </c>
      <c r="H125">
        <v>66.716262650000004</v>
      </c>
      <c r="I125">
        <v>517.29694325000003</v>
      </c>
      <c r="J125">
        <v>-24.824116350000001</v>
      </c>
      <c r="K125">
        <v>15967.538357355599</v>
      </c>
      <c r="L125">
        <v>3731.0336087000001</v>
      </c>
      <c r="M125">
        <v>4482.2129408176097</v>
      </c>
      <c r="N125">
        <v>0.191355453106937</v>
      </c>
      <c r="O125">
        <v>0.12969699923679001</v>
      </c>
      <c r="P125">
        <v>3.3935632328467899E-2</v>
      </c>
      <c r="Q125">
        <v>13291.519846585599</v>
      </c>
      <c r="R125">
        <v>238.37100000000001</v>
      </c>
      <c r="S125">
        <v>84225.922287107096</v>
      </c>
      <c r="T125">
        <v>17.026819537611502</v>
      </c>
      <c r="U125">
        <v>15.652212763717101</v>
      </c>
      <c r="V125">
        <v>25.498999999999999</v>
      </c>
      <c r="W125">
        <v>146.320781548296</v>
      </c>
      <c r="X125">
        <v>0.115546980030552</v>
      </c>
      <c r="Y125">
        <v>0.15750999962801701</v>
      </c>
      <c r="Z125">
        <v>0.27963625156813798</v>
      </c>
      <c r="AA125">
        <v>172.56089532367699</v>
      </c>
      <c r="AB125">
        <v>9.8454632360535896</v>
      </c>
      <c r="AC125">
        <v>1.4834643698923899</v>
      </c>
      <c r="AD125">
        <v>3.7299027554612598</v>
      </c>
      <c r="AE125">
        <v>0.98560839644220599</v>
      </c>
      <c r="AF125">
        <v>20.45</v>
      </c>
      <c r="AG125">
        <v>0.10401227794093799</v>
      </c>
      <c r="AH125">
        <v>104.65210526315801</v>
      </c>
      <c r="AI125">
        <v>5.29783259204362</v>
      </c>
      <c r="AJ125">
        <v>-8195.9169999998994</v>
      </c>
      <c r="AK125">
        <v>0.37849736480420898</v>
      </c>
      <c r="AL125">
        <v>59575422.259499997</v>
      </c>
      <c r="AM125">
        <v>3731.0336087000001</v>
      </c>
    </row>
    <row r="126" spans="1:39" ht="15" x14ac:dyDescent="0.25">
      <c r="A126" t="s">
        <v>279</v>
      </c>
      <c r="B126">
        <v>-2361070.2999999998</v>
      </c>
      <c r="C126">
        <v>0.36439431313098503</v>
      </c>
      <c r="D126">
        <v>-2414100.4500000002</v>
      </c>
      <c r="E126">
        <v>6.1896275568768602E-3</v>
      </c>
      <c r="F126">
        <v>0.72935466668992699</v>
      </c>
      <c r="G126">
        <v>39.299999999999997</v>
      </c>
      <c r="H126">
        <v>174.56817185</v>
      </c>
      <c r="I126">
        <v>189.1523368</v>
      </c>
      <c r="J126">
        <v>-17.849056050000002</v>
      </c>
      <c r="K126">
        <v>19719.247993270601</v>
      </c>
      <c r="L126">
        <v>1444.8726181</v>
      </c>
      <c r="M126">
        <v>2052.2563280675699</v>
      </c>
      <c r="N126">
        <v>0.91933034740233899</v>
      </c>
      <c r="O126">
        <v>0.195593693042386</v>
      </c>
      <c r="P126">
        <v>7.4327587362837899E-2</v>
      </c>
      <c r="Q126">
        <v>13883.1592746644</v>
      </c>
      <c r="R126">
        <v>109.3965</v>
      </c>
      <c r="S126">
        <v>74237.827393929401</v>
      </c>
      <c r="T126">
        <v>14.417737313350999</v>
      </c>
      <c r="U126">
        <v>13.207667686809</v>
      </c>
      <c r="V126">
        <v>16.519500000000001</v>
      </c>
      <c r="W126">
        <v>87.464670123187702</v>
      </c>
      <c r="X126">
        <v>0.11648021307505201</v>
      </c>
      <c r="Y126">
        <v>0.149363023067831</v>
      </c>
      <c r="Z126">
        <v>0.27124922700124598</v>
      </c>
      <c r="AA126">
        <v>233.93882323307099</v>
      </c>
      <c r="AB126">
        <v>8.2894942173616393</v>
      </c>
      <c r="AC126">
        <v>1.7272420948026099</v>
      </c>
      <c r="AD126">
        <v>3.5870625404201899</v>
      </c>
      <c r="AE126">
        <v>0.63321900735549896</v>
      </c>
      <c r="AF126">
        <v>6.6</v>
      </c>
      <c r="AG126">
        <v>0.13242623213091001</v>
      </c>
      <c r="AH126">
        <v>74.904210526315794</v>
      </c>
      <c r="AI126">
        <v>4.1752758839102002</v>
      </c>
      <c r="AJ126">
        <v>-18806.999411764798</v>
      </c>
      <c r="AK126">
        <v>0.52291134063521105</v>
      </c>
      <c r="AL126">
        <v>28491801.475000001</v>
      </c>
      <c r="AM126">
        <v>1444.8726181</v>
      </c>
    </row>
    <row r="127" spans="1:39" ht="15" x14ac:dyDescent="0.25">
      <c r="A127" t="s">
        <v>280</v>
      </c>
      <c r="B127">
        <v>-2745861.55</v>
      </c>
      <c r="C127">
        <v>0.389745854508739</v>
      </c>
      <c r="D127">
        <v>-2758644.4</v>
      </c>
      <c r="E127">
        <v>1.99752843657321E-3</v>
      </c>
      <c r="F127">
        <v>0.75076168235408203</v>
      </c>
      <c r="G127">
        <v>101.5</v>
      </c>
      <c r="H127">
        <v>62.396117400000001</v>
      </c>
      <c r="I127">
        <v>74.942656650000004</v>
      </c>
      <c r="J127">
        <v>-12.81768115</v>
      </c>
      <c r="K127">
        <v>15105.332342064599</v>
      </c>
      <c r="L127">
        <v>1796.9867544000001</v>
      </c>
      <c r="M127">
        <v>2267.7183946945202</v>
      </c>
      <c r="N127">
        <v>0.55993947792673904</v>
      </c>
      <c r="O127">
        <v>0.15964051615716199</v>
      </c>
      <c r="P127">
        <v>1.1091857884425601E-2</v>
      </c>
      <c r="Q127">
        <v>11969.776407425799</v>
      </c>
      <c r="R127">
        <v>120.182</v>
      </c>
      <c r="S127">
        <v>68728.320909121205</v>
      </c>
      <c r="T127">
        <v>15.789802133430999</v>
      </c>
      <c r="U127">
        <v>14.952212098317601</v>
      </c>
      <c r="V127">
        <v>13.95</v>
      </c>
      <c r="W127">
        <v>128.816254795699</v>
      </c>
      <c r="X127">
        <v>0.111149221470528</v>
      </c>
      <c r="Y127">
        <v>0.17045917801268301</v>
      </c>
      <c r="Z127">
        <v>0.29055154608835898</v>
      </c>
      <c r="AA127">
        <v>193.04443905922199</v>
      </c>
      <c r="AB127">
        <v>8.9059083872708502</v>
      </c>
      <c r="AC127">
        <v>1.4898286558337099</v>
      </c>
      <c r="AD127">
        <v>3.3184997966262699</v>
      </c>
      <c r="AE127">
        <v>1.2875315805568299</v>
      </c>
      <c r="AF127">
        <v>85.35</v>
      </c>
      <c r="AG127">
        <v>2.9288319551073499E-2</v>
      </c>
      <c r="AH127">
        <v>12.356842105263199</v>
      </c>
      <c r="AI127">
        <v>4.4585512503703004</v>
      </c>
      <c r="AJ127">
        <v>-84847.244999999893</v>
      </c>
      <c r="AK127">
        <v>0.51998775662823604</v>
      </c>
      <c r="AL127">
        <v>27144082.1395</v>
      </c>
      <c r="AM127">
        <v>1796.9867544000001</v>
      </c>
    </row>
    <row r="128" spans="1:39" ht="15" x14ac:dyDescent="0.25">
      <c r="A128" t="s">
        <v>282</v>
      </c>
      <c r="B128">
        <v>-2428160.65</v>
      </c>
      <c r="C128">
        <v>0.25625542187738998</v>
      </c>
      <c r="D128">
        <v>-2399488.2000000002</v>
      </c>
      <c r="E128">
        <v>4.5634330834758699E-3</v>
      </c>
      <c r="F128">
        <v>0.76676649318240997</v>
      </c>
      <c r="G128">
        <v>94.1</v>
      </c>
      <c r="H128">
        <v>117.59593855</v>
      </c>
      <c r="I128">
        <v>111.06453140000001</v>
      </c>
      <c r="J128">
        <v>-83.267700950000005</v>
      </c>
      <c r="K128">
        <v>16118.803289183599</v>
      </c>
      <c r="L128">
        <v>1921.3463807999999</v>
      </c>
      <c r="M128">
        <v>2663.3758566648598</v>
      </c>
      <c r="N128">
        <v>0.89356521645782006</v>
      </c>
      <c r="O128">
        <v>0.19426637910265099</v>
      </c>
      <c r="P128">
        <v>1.6373478678478201E-2</v>
      </c>
      <c r="Q128">
        <v>11628.0262453385</v>
      </c>
      <c r="R128">
        <v>140.93100000000001</v>
      </c>
      <c r="S128">
        <v>69181.8912730343</v>
      </c>
      <c r="T128">
        <v>14.953416920336901</v>
      </c>
      <c r="U128">
        <v>13.633241662941399</v>
      </c>
      <c r="V128">
        <v>16.556999999999999</v>
      </c>
      <c r="W128">
        <v>116.044354701939</v>
      </c>
      <c r="X128">
        <v>0.109850964510128</v>
      </c>
      <c r="Y128">
        <v>0.180877911446162</v>
      </c>
      <c r="Z128">
        <v>0.30626598205941502</v>
      </c>
      <c r="AA128">
        <v>207.21026878778201</v>
      </c>
      <c r="AB128">
        <v>6.9536118601124697</v>
      </c>
      <c r="AC128">
        <v>1.4958311985224699</v>
      </c>
      <c r="AD128">
        <v>3.5612570107155399</v>
      </c>
      <c r="AE128">
        <v>1.1660266840467299</v>
      </c>
      <c r="AF128">
        <v>27.9</v>
      </c>
      <c r="AG128">
        <v>3.6595620910213698E-2</v>
      </c>
      <c r="AH128">
        <v>52.361499999999999</v>
      </c>
      <c r="AI128">
        <v>4.1831736214996704</v>
      </c>
      <c r="AJ128">
        <v>-89308.737000000197</v>
      </c>
      <c r="AK128">
        <v>0.60280255115569403</v>
      </c>
      <c r="AL128">
        <v>30969804.362500001</v>
      </c>
      <c r="AM128">
        <v>1921.3463807999999</v>
      </c>
    </row>
    <row r="129" spans="1:39" ht="15" x14ac:dyDescent="0.25">
      <c r="A129" t="s">
        <v>283</v>
      </c>
      <c r="B129">
        <v>-5625539.3499999996</v>
      </c>
      <c r="C129">
        <v>0.32841271126940902</v>
      </c>
      <c r="D129">
        <v>-5287959.9000000004</v>
      </c>
      <c r="E129">
        <v>3.1166985945813401E-3</v>
      </c>
      <c r="F129">
        <v>0.76480939630232103</v>
      </c>
      <c r="G129">
        <v>111.7</v>
      </c>
      <c r="H129">
        <v>805.57752500000004</v>
      </c>
      <c r="I129">
        <v>543.81360604999998</v>
      </c>
      <c r="J129">
        <v>-221.38760485</v>
      </c>
      <c r="K129">
        <v>19443.094517250898</v>
      </c>
      <c r="L129">
        <v>3816.7659025500002</v>
      </c>
      <c r="M129">
        <v>5569.8853894077301</v>
      </c>
      <c r="N129">
        <v>0.99825500277720702</v>
      </c>
      <c r="O129">
        <v>0.20570773112530799</v>
      </c>
      <c r="P129">
        <v>7.68527778331978E-2</v>
      </c>
      <c r="Q129">
        <v>13323.387288116401</v>
      </c>
      <c r="R129">
        <v>279.53500000000003</v>
      </c>
      <c r="S129">
        <v>71859.497111274104</v>
      </c>
      <c r="T129">
        <v>13.8211672956875</v>
      </c>
      <c r="U129">
        <v>13.653982158048199</v>
      </c>
      <c r="V129">
        <v>46.019500000000001</v>
      </c>
      <c r="W129">
        <v>82.938013288931899</v>
      </c>
      <c r="X129">
        <v>0.113489015502807</v>
      </c>
      <c r="Y129">
        <v>0.1655130916591</v>
      </c>
      <c r="Z129">
        <v>0.28543053172705202</v>
      </c>
      <c r="AA129">
        <v>203.80359180014199</v>
      </c>
      <c r="AB129">
        <v>9.8915031330403806</v>
      </c>
      <c r="AC129">
        <v>1.7372403931964999</v>
      </c>
      <c r="AD129">
        <v>4.2276214739315296</v>
      </c>
      <c r="AE129">
        <v>1.05251029635386</v>
      </c>
      <c r="AF129">
        <v>13.55</v>
      </c>
      <c r="AG129">
        <v>0.139044202894927</v>
      </c>
      <c r="AH129">
        <v>130.7885</v>
      </c>
      <c r="AI129">
        <v>4.2041770468282298</v>
      </c>
      <c r="AJ129">
        <v>-200791.66149999999</v>
      </c>
      <c r="AK129">
        <v>0.68679495218824604</v>
      </c>
      <c r="AL129">
        <v>74209740.193499997</v>
      </c>
      <c r="AM129">
        <v>3816.7659025500002</v>
      </c>
    </row>
    <row r="130" spans="1:39" ht="15" x14ac:dyDescent="0.25">
      <c r="A130" t="s">
        <v>284</v>
      </c>
      <c r="B130">
        <v>-9943924.3499999996</v>
      </c>
      <c r="C130">
        <v>0.337804007108293</v>
      </c>
      <c r="D130">
        <v>-9862973.0500000007</v>
      </c>
      <c r="E130">
        <v>1.4141906112591499E-3</v>
      </c>
      <c r="F130">
        <v>0.80877873912981801</v>
      </c>
      <c r="G130">
        <v>176.15</v>
      </c>
      <c r="H130">
        <v>173.27211360000001</v>
      </c>
      <c r="I130">
        <v>771.95682365000005</v>
      </c>
      <c r="J130">
        <v>-15.730568</v>
      </c>
      <c r="K130">
        <v>16243.457600129699</v>
      </c>
      <c r="L130">
        <v>7368.1028587500005</v>
      </c>
      <c r="M130">
        <v>9313.5265788220804</v>
      </c>
      <c r="N130">
        <v>0.36506418427719001</v>
      </c>
      <c r="O130">
        <v>0.144398592391597</v>
      </c>
      <c r="P130">
        <v>7.8407996003195105E-2</v>
      </c>
      <c r="Q130">
        <v>12850.4992568172</v>
      </c>
      <c r="R130">
        <v>459.66500000000002</v>
      </c>
      <c r="S130">
        <v>86437.511293006901</v>
      </c>
      <c r="T130">
        <v>15.5711224478696</v>
      </c>
      <c r="U130">
        <v>16.029288413844899</v>
      </c>
      <c r="V130">
        <v>48.331499999999998</v>
      </c>
      <c r="W130">
        <v>152.44928998168899</v>
      </c>
      <c r="X130">
        <v>0.115927646792695</v>
      </c>
      <c r="Y130">
        <v>0.15730751939447901</v>
      </c>
      <c r="Z130">
        <v>0.279013606170182</v>
      </c>
      <c r="AA130">
        <v>163.787995788747</v>
      </c>
      <c r="AB130">
        <v>8.9065415843695899</v>
      </c>
      <c r="AC130">
        <v>1.5111737997333099</v>
      </c>
      <c r="AD130">
        <v>4.1459722902621996</v>
      </c>
      <c r="AE130">
        <v>0.49579721565537099</v>
      </c>
      <c r="AF130">
        <v>27.9</v>
      </c>
      <c r="AG130">
        <v>0.10680940885155001</v>
      </c>
      <c r="AH130">
        <v>141.68</v>
      </c>
      <c r="AI130">
        <v>4.6725959381090103</v>
      </c>
      <c r="AJ130">
        <v>-175107.965</v>
      </c>
      <c r="AK130">
        <v>0.41795441379513398</v>
      </c>
      <c r="AL130">
        <v>119683466.3795</v>
      </c>
      <c r="AM130">
        <v>7368.1028587500005</v>
      </c>
    </row>
    <row r="131" spans="1:39" ht="15" x14ac:dyDescent="0.25">
      <c r="A131" t="s">
        <v>285</v>
      </c>
      <c r="B131">
        <v>-3028209.5</v>
      </c>
      <c r="C131">
        <v>0.23084121385086301</v>
      </c>
      <c r="D131">
        <v>-2999071.3</v>
      </c>
      <c r="E131">
        <v>8.4657508680946493E-3</v>
      </c>
      <c r="F131">
        <v>0.751656206147436</v>
      </c>
      <c r="G131">
        <v>73.105263157894697</v>
      </c>
      <c r="H131">
        <v>84.845016849999993</v>
      </c>
      <c r="I131">
        <v>160.68424924999999</v>
      </c>
      <c r="J131">
        <v>34.996060100000001</v>
      </c>
      <c r="K131">
        <v>15693.065021148201</v>
      </c>
      <c r="L131">
        <v>1852.0353911</v>
      </c>
      <c r="M131">
        <v>2381.7204971456199</v>
      </c>
      <c r="N131">
        <v>0.58357296498965405</v>
      </c>
      <c r="O131">
        <v>0.16720488392831101</v>
      </c>
      <c r="P131">
        <v>3.2127532381905299E-2</v>
      </c>
      <c r="Q131">
        <v>12202.9901698507</v>
      </c>
      <c r="R131">
        <v>126.4635</v>
      </c>
      <c r="S131">
        <v>74005.443709054394</v>
      </c>
      <c r="T131">
        <v>16.7700561822186</v>
      </c>
      <c r="U131">
        <v>14.644821557998901</v>
      </c>
      <c r="V131">
        <v>15.378500000000001</v>
      </c>
      <c r="W131">
        <v>120.430171414637</v>
      </c>
      <c r="X131">
        <v>0.11198653502905601</v>
      </c>
      <c r="Y131">
        <v>0.16876522953834</v>
      </c>
      <c r="Z131">
        <v>0.295416818294087</v>
      </c>
      <c r="AA131">
        <v>187.50170848179499</v>
      </c>
      <c r="AB131">
        <v>7.7072687682248304</v>
      </c>
      <c r="AC131">
        <v>1.5468907385767099</v>
      </c>
      <c r="AD131">
        <v>3.6389307601974101</v>
      </c>
      <c r="AE131">
        <v>1.40005541764862</v>
      </c>
      <c r="AF131">
        <v>21.8</v>
      </c>
      <c r="AG131">
        <v>7.6593486600496197E-2</v>
      </c>
      <c r="AH131">
        <v>50.961500000000001</v>
      </c>
      <c r="AI131">
        <v>4.29086422396096</v>
      </c>
      <c r="AJ131">
        <v>-110937.1335</v>
      </c>
      <c r="AK131">
        <v>0.49896139734014999</v>
      </c>
      <c r="AL131">
        <v>29064111.813999999</v>
      </c>
      <c r="AM131">
        <v>1852.0353911</v>
      </c>
    </row>
    <row r="132" spans="1:39" ht="15" x14ac:dyDescent="0.25">
      <c r="A132" t="s">
        <v>286</v>
      </c>
      <c r="B132">
        <v>-1510991.05</v>
      </c>
      <c r="C132">
        <v>0.36276641525008801</v>
      </c>
      <c r="D132">
        <v>-1568279.65</v>
      </c>
      <c r="E132">
        <v>2.67514185213891E-3</v>
      </c>
      <c r="F132">
        <v>0.74370728477850601</v>
      </c>
      <c r="G132">
        <v>93.2</v>
      </c>
      <c r="H132">
        <v>62.165132399999997</v>
      </c>
      <c r="I132">
        <v>69.387478049999999</v>
      </c>
      <c r="J132">
        <v>-44.465541250000001</v>
      </c>
      <c r="K132">
        <v>15390.426047684001</v>
      </c>
      <c r="L132">
        <v>1623.6742764999999</v>
      </c>
      <c r="M132">
        <v>2137.7323796977598</v>
      </c>
      <c r="N132">
        <v>0.72451373894756699</v>
      </c>
      <c r="O132">
        <v>0.17262538743558201</v>
      </c>
      <c r="P132">
        <v>8.4505159369629296E-3</v>
      </c>
      <c r="Q132">
        <v>11689.5075900628</v>
      </c>
      <c r="R132">
        <v>114.10599999999999</v>
      </c>
      <c r="S132">
        <v>66982.050729146606</v>
      </c>
      <c r="T132">
        <v>15.9908330850262</v>
      </c>
      <c r="U132">
        <v>14.2295258487722</v>
      </c>
      <c r="V132">
        <v>13.134</v>
      </c>
      <c r="W132">
        <v>123.62374573625701</v>
      </c>
      <c r="X132">
        <v>0.109801298507051</v>
      </c>
      <c r="Y132">
        <v>0.18388984675485101</v>
      </c>
      <c r="Z132">
        <v>0.300145743405203</v>
      </c>
      <c r="AA132">
        <v>217.19156058823</v>
      </c>
      <c r="AB132">
        <v>7.5987329374999204</v>
      </c>
      <c r="AC132">
        <v>1.53059114412417</v>
      </c>
      <c r="AD132">
        <v>3.2411447267511702</v>
      </c>
      <c r="AE132">
        <v>1.5293350363704601</v>
      </c>
      <c r="AF132">
        <v>80.599999999999994</v>
      </c>
      <c r="AG132">
        <v>2.9238344478986201E-2</v>
      </c>
      <c r="AH132">
        <v>11.6195</v>
      </c>
      <c r="AI132">
        <v>4.1848559437346697</v>
      </c>
      <c r="AJ132">
        <v>-106522.47500000001</v>
      </c>
      <c r="AK132">
        <v>0.57006678690076396</v>
      </c>
      <c r="AL132">
        <v>24989038.877999999</v>
      </c>
      <c r="AM132">
        <v>1623.6742764999999</v>
      </c>
    </row>
    <row r="133" spans="1:39" ht="15" x14ac:dyDescent="0.25">
      <c r="A133" t="s">
        <v>287</v>
      </c>
      <c r="B133">
        <v>-2646672.7000000002</v>
      </c>
      <c r="C133">
        <v>0.26031677390333502</v>
      </c>
      <c r="D133">
        <v>-2612213.7999999998</v>
      </c>
      <c r="E133">
        <v>3.4139843480954601E-3</v>
      </c>
      <c r="F133">
        <v>0.74461582893322098</v>
      </c>
      <c r="G133">
        <v>150.31578947368399</v>
      </c>
      <c r="H133">
        <v>143.68554929999999</v>
      </c>
      <c r="I133">
        <v>166.1245619</v>
      </c>
      <c r="J133">
        <v>-45.251028099999999</v>
      </c>
      <c r="K133">
        <v>15423.4820439788</v>
      </c>
      <c r="L133">
        <v>2497.1299569500002</v>
      </c>
      <c r="M133">
        <v>3380.6687792930702</v>
      </c>
      <c r="N133">
        <v>0.81213007595207298</v>
      </c>
      <c r="O133">
        <v>0.18180048390612899</v>
      </c>
      <c r="P133">
        <v>2.9314602228155399E-2</v>
      </c>
      <c r="Q133">
        <v>11392.5502812949</v>
      </c>
      <c r="R133">
        <v>172.4265</v>
      </c>
      <c r="S133">
        <v>71993.353704331996</v>
      </c>
      <c r="T133">
        <v>15.1479035995047</v>
      </c>
      <c r="U133">
        <v>14.482286405801901</v>
      </c>
      <c r="V133">
        <v>19.904499999999999</v>
      </c>
      <c r="W133">
        <v>125.455548089628</v>
      </c>
      <c r="X133">
        <v>0.11376905898121301</v>
      </c>
      <c r="Y133">
        <v>0.16686133304916101</v>
      </c>
      <c r="Z133">
        <v>0.29579928512380199</v>
      </c>
      <c r="AA133">
        <v>188.53001570451599</v>
      </c>
      <c r="AB133">
        <v>7.3175328534458304</v>
      </c>
      <c r="AC133">
        <v>1.4159473490971799</v>
      </c>
      <c r="AD133">
        <v>3.4840463528971202</v>
      </c>
      <c r="AE133">
        <v>1.1660266840467299</v>
      </c>
      <c r="AF133">
        <v>53.1</v>
      </c>
      <c r="AG133">
        <v>3.8575564064299503E-2</v>
      </c>
      <c r="AH133">
        <v>32.149500000000003</v>
      </c>
      <c r="AI133">
        <v>3.83025461657361</v>
      </c>
      <c r="AJ133">
        <v>-79738.333499999702</v>
      </c>
      <c r="AK133">
        <v>0.57951451486452699</v>
      </c>
      <c r="AL133">
        <v>38514439.052500002</v>
      </c>
      <c r="AM133">
        <v>2497.1299569500002</v>
      </c>
    </row>
    <row r="134" spans="1:39" ht="15" x14ac:dyDescent="0.25">
      <c r="A134" t="s">
        <v>289</v>
      </c>
      <c r="B134">
        <v>-4192131.95</v>
      </c>
      <c r="C134">
        <v>0.36971061354925799</v>
      </c>
      <c r="D134">
        <v>-3764958.15</v>
      </c>
      <c r="E134">
        <v>2.0385321563511699E-3</v>
      </c>
      <c r="F134">
        <v>0.77237855918488996</v>
      </c>
      <c r="G134">
        <v>136.6</v>
      </c>
      <c r="H134">
        <v>199.86775574999999</v>
      </c>
      <c r="I134">
        <v>668.83910990000004</v>
      </c>
      <c r="J134">
        <v>-13.2510265</v>
      </c>
      <c r="K134">
        <v>17191.770339350202</v>
      </c>
      <c r="L134">
        <v>4180.2604705000003</v>
      </c>
      <c r="M134">
        <v>5746.5978549000802</v>
      </c>
      <c r="N134">
        <v>0.62537737402935301</v>
      </c>
      <c r="O134">
        <v>0.16083641626991299</v>
      </c>
      <c r="P134">
        <v>0.101349601954188</v>
      </c>
      <c r="Q134">
        <v>12505.847769775701</v>
      </c>
      <c r="R134">
        <v>293.43049999999999</v>
      </c>
      <c r="S134">
        <v>79029.659355452197</v>
      </c>
      <c r="T134">
        <v>14.938801521995799</v>
      </c>
      <c r="U134">
        <v>14.2461689241575</v>
      </c>
      <c r="V134">
        <v>35.945</v>
      </c>
      <c r="W134">
        <v>116.296020879121</v>
      </c>
      <c r="X134">
        <v>0.116560388137867</v>
      </c>
      <c r="Y134">
        <v>0.15421253482328701</v>
      </c>
      <c r="Z134">
        <v>0.27743653423979298</v>
      </c>
      <c r="AA134">
        <v>190.76372288940601</v>
      </c>
      <c r="AB134">
        <v>7.5682648199953801</v>
      </c>
      <c r="AC134">
        <v>1.4311233468312801</v>
      </c>
      <c r="AD134">
        <v>3.5492263456636102</v>
      </c>
      <c r="AE134">
        <v>0.95917656207650104</v>
      </c>
      <c r="AF134">
        <v>19.25</v>
      </c>
      <c r="AG134">
        <v>0.14223889281449401</v>
      </c>
      <c r="AH134">
        <v>122.948947368421</v>
      </c>
      <c r="AI134">
        <v>3.9676241707255802</v>
      </c>
      <c r="AJ134">
        <v>-248162.31198830399</v>
      </c>
      <c r="AK134">
        <v>0.51641392622695004</v>
      </c>
      <c r="AL134">
        <v>71866077.967500001</v>
      </c>
      <c r="AM134">
        <v>4180.2604705000003</v>
      </c>
    </row>
    <row r="135" spans="1:39" ht="15" x14ac:dyDescent="0.25">
      <c r="A135" t="s">
        <v>290</v>
      </c>
      <c r="B135">
        <v>-8512065.3499999996</v>
      </c>
      <c r="C135">
        <v>0.26760118804517602</v>
      </c>
      <c r="D135">
        <v>-7717882.5499999998</v>
      </c>
      <c r="E135">
        <v>2.4584782684276699E-3</v>
      </c>
      <c r="F135">
        <v>0.81361718668044702</v>
      </c>
      <c r="G135">
        <v>374.55</v>
      </c>
      <c r="H135">
        <v>2332.5104323</v>
      </c>
      <c r="I135">
        <v>1974.5457425500001</v>
      </c>
      <c r="J135">
        <v>-149.65173575</v>
      </c>
      <c r="K135">
        <v>19204.234908415001</v>
      </c>
      <c r="L135">
        <v>11322.4329457</v>
      </c>
      <c r="M135">
        <v>16183.7450448576</v>
      </c>
      <c r="N135">
        <v>0.81925715555885004</v>
      </c>
      <c r="O135">
        <v>0.189852799028178</v>
      </c>
      <c r="P135">
        <v>0.10976000300995099</v>
      </c>
      <c r="Q135">
        <v>13435.620829499599</v>
      </c>
      <c r="R135">
        <v>759.24950000000001</v>
      </c>
      <c r="S135">
        <v>81195.719199024796</v>
      </c>
      <c r="T135">
        <v>13.8404437539965</v>
      </c>
      <c r="U135">
        <v>14.9126643424856</v>
      </c>
      <c r="V135">
        <v>93.113</v>
      </c>
      <c r="W135">
        <v>121.59884168376099</v>
      </c>
      <c r="X135">
        <v>0.11389779534788801</v>
      </c>
      <c r="Y135">
        <v>0.16043124471617101</v>
      </c>
      <c r="Z135">
        <v>0.281933447828348</v>
      </c>
      <c r="AA135">
        <v>178.647390512318</v>
      </c>
      <c r="AB135">
        <v>10.6976572272794</v>
      </c>
      <c r="AC135">
        <v>1.60651125208389</v>
      </c>
      <c r="AD135">
        <v>4.1833851244888596</v>
      </c>
      <c r="AE135">
        <v>0.73569640660852598</v>
      </c>
      <c r="AF135">
        <v>42.35</v>
      </c>
      <c r="AG135">
        <v>0.122467588062704</v>
      </c>
      <c r="AH135">
        <v>107.1</v>
      </c>
      <c r="AI135">
        <v>4.2423725222212498</v>
      </c>
      <c r="AJ135">
        <v>-338259.20750000002</v>
      </c>
      <c r="AK135">
        <v>0.56797495416174004</v>
      </c>
      <c r="AL135">
        <v>217438662.02399999</v>
      </c>
      <c r="AM135">
        <v>11322.4329457</v>
      </c>
    </row>
    <row r="136" spans="1:39" ht="15" x14ac:dyDescent="0.25">
      <c r="A136" t="s">
        <v>291</v>
      </c>
      <c r="B136">
        <v>-7280458.1500000004</v>
      </c>
      <c r="C136">
        <v>0.28530585734318598</v>
      </c>
      <c r="D136">
        <v>-7018479.75</v>
      </c>
      <c r="E136">
        <v>2.40428366199147E-3</v>
      </c>
      <c r="F136">
        <v>0.779249800862715</v>
      </c>
      <c r="G136">
        <v>141.44999999999999</v>
      </c>
      <c r="H136">
        <v>1345.7635875000001</v>
      </c>
      <c r="I136">
        <v>867.34748609999997</v>
      </c>
      <c r="J136">
        <v>-378.66243014999998</v>
      </c>
      <c r="K136">
        <v>19372.150443554499</v>
      </c>
      <c r="L136">
        <v>5562.62608</v>
      </c>
      <c r="M136">
        <v>8144.0232836683899</v>
      </c>
      <c r="N136">
        <v>0.99742872111224101</v>
      </c>
      <c r="O136">
        <v>0.206679513374733</v>
      </c>
      <c r="P136">
        <v>9.3775698698410404E-2</v>
      </c>
      <c r="Q136">
        <v>13231.7928779866</v>
      </c>
      <c r="R136">
        <v>404.44600000000003</v>
      </c>
      <c r="S136">
        <v>73538.980298976894</v>
      </c>
      <c r="T136">
        <v>13.7577080747492</v>
      </c>
      <c r="U136">
        <v>13.7536929033789</v>
      </c>
      <c r="V136">
        <v>63.611499999999999</v>
      </c>
      <c r="W136">
        <v>87.446862281191301</v>
      </c>
      <c r="X136">
        <v>0.112311808501006</v>
      </c>
      <c r="Y136">
        <v>0.16169519189270301</v>
      </c>
      <c r="Z136">
        <v>0.28145159100870398</v>
      </c>
      <c r="AA136">
        <v>206.038484973989</v>
      </c>
      <c r="AB136">
        <v>9.7938641216691096</v>
      </c>
      <c r="AC136">
        <v>1.62266126075214</v>
      </c>
      <c r="AD136">
        <v>4.3900306474467801</v>
      </c>
      <c r="AE136">
        <v>0.84037889139621103</v>
      </c>
      <c r="AF136">
        <v>19.2</v>
      </c>
      <c r="AG136">
        <v>0.16625228728425601</v>
      </c>
      <c r="AH136">
        <v>135.191</v>
      </c>
      <c r="AI136">
        <v>4.1093844373955104</v>
      </c>
      <c r="AJ136">
        <v>-110166.98050000099</v>
      </c>
      <c r="AK136">
        <v>0.66660576457641596</v>
      </c>
      <c r="AL136">
        <v>107760029.28300001</v>
      </c>
      <c r="AM136">
        <v>5562.62608</v>
      </c>
    </row>
    <row r="137" spans="1:39" ht="15" x14ac:dyDescent="0.25">
      <c r="A137" t="s">
        <v>293</v>
      </c>
      <c r="B137">
        <v>-5053139.0999999996</v>
      </c>
      <c r="C137">
        <v>0.31384110974482599</v>
      </c>
      <c r="D137">
        <v>-5041323.6500000004</v>
      </c>
      <c r="E137">
        <v>4.5286052087291397E-3</v>
      </c>
      <c r="F137">
        <v>0.75817537703911497</v>
      </c>
      <c r="G137">
        <v>105.6</v>
      </c>
      <c r="H137">
        <v>446.15555834999998</v>
      </c>
      <c r="I137">
        <v>314.03837485000003</v>
      </c>
      <c r="J137">
        <v>-195.22140874999999</v>
      </c>
      <c r="K137">
        <v>18376.945053671701</v>
      </c>
      <c r="L137">
        <v>2973.5268121499998</v>
      </c>
      <c r="M137">
        <v>4321.4556483146098</v>
      </c>
      <c r="N137">
        <v>0.98310838012464996</v>
      </c>
      <c r="O137">
        <v>0.211899544011314</v>
      </c>
      <c r="P137">
        <v>4.7457955170737302E-2</v>
      </c>
      <c r="Q137">
        <v>12644.891742395101</v>
      </c>
      <c r="R137">
        <v>216.26650000000001</v>
      </c>
      <c r="S137">
        <v>71889.861913426299</v>
      </c>
      <c r="T137">
        <v>14.6035100212007</v>
      </c>
      <c r="U137">
        <v>13.7493639197472</v>
      </c>
      <c r="V137">
        <v>29.380500000000001</v>
      </c>
      <c r="W137">
        <v>101.207495180477</v>
      </c>
      <c r="X137">
        <v>0.109789685014406</v>
      </c>
      <c r="Y137">
        <v>0.17059545813039301</v>
      </c>
      <c r="Z137">
        <v>0.28668934483807801</v>
      </c>
      <c r="AA137">
        <v>201.075755415061</v>
      </c>
      <c r="AB137">
        <v>9.7474476134678092</v>
      </c>
      <c r="AC137">
        <v>1.6578268205698199</v>
      </c>
      <c r="AD137">
        <v>3.9621470657127902</v>
      </c>
      <c r="AE137">
        <v>0.97677262836898204</v>
      </c>
      <c r="AF137">
        <v>14.5</v>
      </c>
      <c r="AG137">
        <v>9.1710064675006503E-2</v>
      </c>
      <c r="AH137">
        <v>114.4605</v>
      </c>
      <c r="AI137">
        <v>4.0243766219115003</v>
      </c>
      <c r="AJ137">
        <v>-140486.507000001</v>
      </c>
      <c r="AK137">
        <v>0.67969876435674303</v>
      </c>
      <c r="AL137">
        <v>54644338.842500001</v>
      </c>
      <c r="AM137">
        <v>2973.5268121499998</v>
      </c>
    </row>
    <row r="138" spans="1:39" ht="15" x14ac:dyDescent="0.25">
      <c r="A138" t="s">
        <v>295</v>
      </c>
      <c r="B138">
        <v>-559682.75</v>
      </c>
      <c r="C138">
        <v>0.35488112126575999</v>
      </c>
      <c r="D138">
        <v>-157067.75</v>
      </c>
      <c r="E138">
        <v>9.4110832129907997E-4</v>
      </c>
      <c r="F138">
        <v>0.80941115504473204</v>
      </c>
      <c r="G138">
        <v>177.9</v>
      </c>
      <c r="H138">
        <v>120.24301275000001</v>
      </c>
      <c r="I138">
        <v>683.39667095000004</v>
      </c>
      <c r="J138">
        <v>-31.659800350000001</v>
      </c>
      <c r="K138">
        <v>15601.0946930798</v>
      </c>
      <c r="L138">
        <v>5189.8589155999998</v>
      </c>
      <c r="M138">
        <v>6471.5248679509004</v>
      </c>
      <c r="N138">
        <v>0.31652769261456598</v>
      </c>
      <c r="O138">
        <v>0.154040561082878</v>
      </c>
      <c r="P138">
        <v>3.1275463676305897E-2</v>
      </c>
      <c r="Q138">
        <v>12511.3450134415</v>
      </c>
      <c r="R138">
        <v>335.053</v>
      </c>
      <c r="S138">
        <v>82718.039619104995</v>
      </c>
      <c r="T138">
        <v>15.953296941081</v>
      </c>
      <c r="U138">
        <v>15.489665562164801</v>
      </c>
      <c r="V138">
        <v>34.372999999999998</v>
      </c>
      <c r="W138">
        <v>150.986498577372</v>
      </c>
      <c r="X138">
        <v>0.114805605899453</v>
      </c>
      <c r="Y138">
        <v>0.167099980041611</v>
      </c>
      <c r="Z138">
        <v>0.28761640564566698</v>
      </c>
      <c r="AA138">
        <v>168.11837550677001</v>
      </c>
      <c r="AB138">
        <v>8.25227622837612</v>
      </c>
      <c r="AC138">
        <v>1.34273057125435</v>
      </c>
      <c r="AD138">
        <v>3.99351259551961</v>
      </c>
      <c r="AE138">
        <v>1.2968950708612901</v>
      </c>
      <c r="AF138">
        <v>28.1</v>
      </c>
      <c r="AG138">
        <v>9.7876448139807504E-2</v>
      </c>
      <c r="AH138">
        <v>98.391499999999994</v>
      </c>
      <c r="AI138">
        <v>4.9307404145136999</v>
      </c>
      <c r="AJ138">
        <v>-12586.467499999801</v>
      </c>
      <c r="AK138">
        <v>0.413097560149705</v>
      </c>
      <c r="AL138">
        <v>80967480.386000007</v>
      </c>
      <c r="AM138">
        <v>5189.8589155999998</v>
      </c>
    </row>
    <row r="139" spans="1:39" ht="15" x14ac:dyDescent="0.25">
      <c r="A139" t="s">
        <v>296</v>
      </c>
      <c r="B139">
        <v>-6080648.7000000002</v>
      </c>
      <c r="C139">
        <v>0.31925403234869099</v>
      </c>
      <c r="D139">
        <v>-5827064.25</v>
      </c>
      <c r="E139">
        <v>1.0569065751841601E-3</v>
      </c>
      <c r="F139">
        <v>0.80302965737899301</v>
      </c>
      <c r="G139">
        <v>178.75</v>
      </c>
      <c r="H139">
        <v>109.75597310000001</v>
      </c>
      <c r="I139">
        <v>606.20653700000003</v>
      </c>
      <c r="J139">
        <v>-11.530694799999999</v>
      </c>
      <c r="K139">
        <v>16052.8199168183</v>
      </c>
      <c r="L139">
        <v>5385.9243564999997</v>
      </c>
      <c r="M139">
        <v>6683.6332135872599</v>
      </c>
      <c r="N139">
        <v>0.27163086821566701</v>
      </c>
      <c r="O139">
        <v>0.149507947577875</v>
      </c>
      <c r="P139">
        <v>4.1926657311381801E-2</v>
      </c>
      <c r="Q139">
        <v>12935.969257668999</v>
      </c>
      <c r="R139">
        <v>340.91699999999997</v>
      </c>
      <c r="S139">
        <v>84655.097554536798</v>
      </c>
      <c r="T139">
        <v>15.6567434302191</v>
      </c>
      <c r="U139">
        <v>15.798344924131101</v>
      </c>
      <c r="V139">
        <v>34.4495</v>
      </c>
      <c r="W139">
        <v>156.34259877501901</v>
      </c>
      <c r="X139">
        <v>0.11784235943212799</v>
      </c>
      <c r="Y139">
        <v>0.15774239246176799</v>
      </c>
      <c r="Z139">
        <v>0.281834751647629</v>
      </c>
      <c r="AA139">
        <v>169.252144973009</v>
      </c>
      <c r="AB139">
        <v>9.2684750272672396</v>
      </c>
      <c r="AC139">
        <v>1.3585110290739899</v>
      </c>
      <c r="AD139">
        <v>3.9703331915464299</v>
      </c>
      <c r="AE139">
        <v>0.96121762058931304</v>
      </c>
      <c r="AF139">
        <v>27.85</v>
      </c>
      <c r="AG139">
        <v>8.0536102140723806E-2</v>
      </c>
      <c r="AH139">
        <v>108.4755</v>
      </c>
      <c r="AI139">
        <v>4.6752909697462703</v>
      </c>
      <c r="AJ139">
        <v>-31000.682000000499</v>
      </c>
      <c r="AK139">
        <v>0.44166915634376103</v>
      </c>
      <c r="AL139">
        <v>86459273.780499995</v>
      </c>
      <c r="AM139">
        <v>5385.9243564999997</v>
      </c>
    </row>
    <row r="140" spans="1:39" ht="15" x14ac:dyDescent="0.25">
      <c r="A140" t="s">
        <v>297</v>
      </c>
      <c r="B140">
        <v>-2554052.75</v>
      </c>
      <c r="C140">
        <v>0.28097654610518302</v>
      </c>
      <c r="D140">
        <v>-2496564.5499999998</v>
      </c>
      <c r="E140">
        <v>3.7908097595813501E-3</v>
      </c>
      <c r="F140">
        <v>0.77017446763741704</v>
      </c>
      <c r="G140">
        <v>79.2</v>
      </c>
      <c r="H140">
        <v>162.59098280000001</v>
      </c>
      <c r="I140">
        <v>152.62107205000001</v>
      </c>
      <c r="J140">
        <v>-66.056722399999998</v>
      </c>
      <c r="K140">
        <v>16774.338057534598</v>
      </c>
      <c r="L140">
        <v>2071.61749005</v>
      </c>
      <c r="M140">
        <v>2924.5637871921099</v>
      </c>
      <c r="N140">
        <v>0.93785624855055005</v>
      </c>
      <c r="O140">
        <v>0.193633186858409</v>
      </c>
      <c r="P140">
        <v>2.7093501005654001E-2</v>
      </c>
      <c r="Q140">
        <v>11882.118029425401</v>
      </c>
      <c r="R140">
        <v>148.59100000000001</v>
      </c>
      <c r="S140">
        <v>70313.056278644101</v>
      </c>
      <c r="T140">
        <v>14.508617614795</v>
      </c>
      <c r="U140">
        <v>13.9417427034612</v>
      </c>
      <c r="V140">
        <v>18.073</v>
      </c>
      <c r="W140">
        <v>114.62499253306</v>
      </c>
      <c r="X140">
        <v>0.107964375517486</v>
      </c>
      <c r="Y140">
        <v>0.188535990904249</v>
      </c>
      <c r="Z140">
        <v>0.300519513921155</v>
      </c>
      <c r="AA140">
        <v>194.426047247882</v>
      </c>
      <c r="AB140">
        <v>9.8223439146384894</v>
      </c>
      <c r="AC140">
        <v>1.6007505256018</v>
      </c>
      <c r="AD140">
        <v>3.9558305749790699</v>
      </c>
      <c r="AE140">
        <v>0.76469484035595903</v>
      </c>
      <c r="AF140">
        <v>11.6</v>
      </c>
      <c r="AG140">
        <v>6.65095878739905E-2</v>
      </c>
      <c r="AH140">
        <v>91.88</v>
      </c>
      <c r="AI140">
        <v>4.0864414714643296</v>
      </c>
      <c r="AJ140">
        <v>-89611.489000000103</v>
      </c>
      <c r="AK140">
        <v>0.627332402830028</v>
      </c>
      <c r="AL140">
        <v>34750012.104000002</v>
      </c>
      <c r="AM140">
        <v>2071.61749005</v>
      </c>
    </row>
    <row r="141" spans="1:39" ht="15" x14ac:dyDescent="0.25">
      <c r="A141" t="s">
        <v>298</v>
      </c>
      <c r="B141">
        <v>-4761687.9000000004</v>
      </c>
      <c r="C141">
        <v>0.336190078045565</v>
      </c>
      <c r="D141">
        <v>-5484497.8499999996</v>
      </c>
      <c r="E141">
        <v>1.1948981168290701E-3</v>
      </c>
      <c r="F141">
        <v>0.80091611020908904</v>
      </c>
      <c r="G141">
        <v>142.85</v>
      </c>
      <c r="H141">
        <v>82.837857600000007</v>
      </c>
      <c r="I141">
        <v>530.74077775000001</v>
      </c>
      <c r="J141">
        <v>-15.089274550000001</v>
      </c>
      <c r="K141">
        <v>16690.6679004984</v>
      </c>
      <c r="L141">
        <v>5653.6405844000001</v>
      </c>
      <c r="M141">
        <v>6961.1617458720802</v>
      </c>
      <c r="N141">
        <v>0.198677265636476</v>
      </c>
      <c r="O141">
        <v>0.13598262456253901</v>
      </c>
      <c r="P141">
        <v>6.0455583512525897E-2</v>
      </c>
      <c r="Q141">
        <v>13555.6450012035</v>
      </c>
      <c r="R141">
        <v>358.45850000000002</v>
      </c>
      <c r="S141">
        <v>89448.020627213496</v>
      </c>
      <c r="T141">
        <v>16.591878836741198</v>
      </c>
      <c r="U141">
        <v>15.772092402328299</v>
      </c>
      <c r="V141">
        <v>36.152000000000001</v>
      </c>
      <c r="W141">
        <v>156.38527839123699</v>
      </c>
      <c r="X141">
        <v>0.114736338929</v>
      </c>
      <c r="Y141">
        <v>0.155396856932002</v>
      </c>
      <c r="Z141">
        <v>0.27569442733702598</v>
      </c>
      <c r="AA141">
        <v>163.84543484352201</v>
      </c>
      <c r="AB141">
        <v>8.0869529792625308</v>
      </c>
      <c r="AC141">
        <v>1.55841990301009</v>
      </c>
      <c r="AD141">
        <v>3.5446199582392</v>
      </c>
      <c r="AE141">
        <v>0.78396091925917799</v>
      </c>
      <c r="AF141">
        <v>23.75</v>
      </c>
      <c r="AG141">
        <v>0.132359687892113</v>
      </c>
      <c r="AH141">
        <v>132.57315789473699</v>
      </c>
      <c r="AI141">
        <v>5.2850417525364604</v>
      </c>
      <c r="AJ141">
        <v>887.19049999955996</v>
      </c>
      <c r="AK141">
        <v>0.379046026716505</v>
      </c>
      <c r="AL141">
        <v>94363037.422999993</v>
      </c>
      <c r="AM141">
        <v>5653.6405844000001</v>
      </c>
    </row>
    <row r="142" spans="1:39" ht="15" x14ac:dyDescent="0.25">
      <c r="A142" t="s">
        <v>299</v>
      </c>
      <c r="B142">
        <v>-6832088.2000000002</v>
      </c>
      <c r="C142">
        <v>0.34323291574006798</v>
      </c>
      <c r="D142">
        <v>-6244726.7000000002</v>
      </c>
      <c r="E142">
        <v>4.8115204191425699E-4</v>
      </c>
      <c r="F142">
        <v>0.81419763287704805</v>
      </c>
      <c r="G142">
        <v>224.7</v>
      </c>
      <c r="H142">
        <v>182.07800355000001</v>
      </c>
      <c r="I142">
        <v>777.56906170000002</v>
      </c>
      <c r="J142">
        <v>-23.486388099999999</v>
      </c>
      <c r="K142">
        <v>15828.404812765701</v>
      </c>
      <c r="L142">
        <v>7197.8055189500001</v>
      </c>
      <c r="M142">
        <v>9160.9854141488995</v>
      </c>
      <c r="N142">
        <v>0.37660790867623201</v>
      </c>
      <c r="O142">
        <v>0.158009854671082</v>
      </c>
      <c r="P142">
        <v>6.1550592980543301E-2</v>
      </c>
      <c r="Q142">
        <v>12436.4109718523</v>
      </c>
      <c r="R142">
        <v>451.73849999999999</v>
      </c>
      <c r="S142">
        <v>85622.759463716298</v>
      </c>
      <c r="T142">
        <v>15.574607876016801</v>
      </c>
      <c r="U142">
        <v>15.9335666961085</v>
      </c>
      <c r="V142">
        <v>45.066499999999998</v>
      </c>
      <c r="W142">
        <v>159.71521016608801</v>
      </c>
      <c r="X142">
        <v>0.11623018806976</v>
      </c>
      <c r="Y142">
        <v>0.15975102261002899</v>
      </c>
      <c r="Z142">
        <v>0.28148294564225301</v>
      </c>
      <c r="AA142">
        <v>161.56602827602401</v>
      </c>
      <c r="AB142">
        <v>7.4644666866192999</v>
      </c>
      <c r="AC142">
        <v>1.3861392522973499</v>
      </c>
      <c r="AD142">
        <v>4.0273167855748699</v>
      </c>
      <c r="AE142">
        <v>1.0171450098108501</v>
      </c>
      <c r="AF142">
        <v>32.049999999999997</v>
      </c>
      <c r="AG142">
        <v>9.7496782914357899E-2</v>
      </c>
      <c r="AH142">
        <v>119.268</v>
      </c>
      <c r="AI142">
        <v>4.5199768662618096</v>
      </c>
      <c r="AJ142">
        <v>-135263.22349999999</v>
      </c>
      <c r="AK142">
        <v>0.45023128420048802</v>
      </c>
      <c r="AL142">
        <v>113929779.5175</v>
      </c>
      <c r="AM142">
        <v>7197.8055189500001</v>
      </c>
    </row>
    <row r="143" spans="1:39" ht="15" x14ac:dyDescent="0.25">
      <c r="A143" t="s">
        <v>300</v>
      </c>
      <c r="B143">
        <v>-4099815.8571428601</v>
      </c>
      <c r="C143">
        <v>0.32851637696305702</v>
      </c>
      <c r="D143">
        <v>-3339029.0952380998</v>
      </c>
      <c r="E143">
        <v>2.18117316930771E-3</v>
      </c>
      <c r="F143">
        <v>0.79873559878965905</v>
      </c>
      <c r="G143">
        <v>113.333333333333</v>
      </c>
      <c r="H143">
        <v>95.223812809523807</v>
      </c>
      <c r="I143">
        <v>274.52233057142899</v>
      </c>
      <c r="J143">
        <v>-4.4461090952381301</v>
      </c>
      <c r="K143">
        <v>15668.8184704658</v>
      </c>
      <c r="L143">
        <v>2882.2863924285698</v>
      </c>
      <c r="M143">
        <v>3636.6531053449698</v>
      </c>
      <c r="N143">
        <v>0.45665522443783002</v>
      </c>
      <c r="O143">
        <v>0.15842955636737899</v>
      </c>
      <c r="P143">
        <v>3.50855196825786E-2</v>
      </c>
      <c r="Q143">
        <v>12418.5675550083</v>
      </c>
      <c r="R143">
        <v>190.08428571428601</v>
      </c>
      <c r="S143">
        <v>77616.329325086394</v>
      </c>
      <c r="T143">
        <v>16.428802260651299</v>
      </c>
      <c r="U143">
        <v>15.163201848052401</v>
      </c>
      <c r="V143">
        <v>22.357619047619</v>
      </c>
      <c r="W143">
        <v>128.917412283018</v>
      </c>
      <c r="X143">
        <v>0.114770193212181</v>
      </c>
      <c r="Y143">
        <v>0.17010198901113199</v>
      </c>
      <c r="Z143">
        <v>0.29102524703948601</v>
      </c>
      <c r="AA143">
        <v>171.119507716876</v>
      </c>
      <c r="AB143">
        <v>8.0222979661934595</v>
      </c>
      <c r="AC143">
        <v>1.4515589111837901</v>
      </c>
      <c r="AD143">
        <v>3.9519224440126801</v>
      </c>
      <c r="AE143">
        <v>1.1790783804810701</v>
      </c>
      <c r="AF143">
        <v>26</v>
      </c>
      <c r="AG143">
        <v>7.3816112433025702E-2</v>
      </c>
      <c r="AH143">
        <v>71.956666666666706</v>
      </c>
      <c r="AI143">
        <v>4.4036366783790299</v>
      </c>
      <c r="AJ143">
        <v>-93636.274285714404</v>
      </c>
      <c r="AK143">
        <v>0.46434394088594699</v>
      </c>
      <c r="AL143">
        <v>45162022.262857102</v>
      </c>
      <c r="AM143">
        <v>2882.2863924285698</v>
      </c>
    </row>
    <row r="144" spans="1:39" ht="15" x14ac:dyDescent="0.25">
      <c r="A144" t="s">
        <v>301</v>
      </c>
      <c r="B144">
        <v>-1596123.05</v>
      </c>
      <c r="C144">
        <v>0.266582243317389</v>
      </c>
      <c r="D144">
        <v>-1245943.6000000001</v>
      </c>
      <c r="E144">
        <v>4.5682867208333804E-3</v>
      </c>
      <c r="F144">
        <v>0.75176778846205805</v>
      </c>
      <c r="G144">
        <v>96.8</v>
      </c>
      <c r="H144">
        <v>60.687195549999998</v>
      </c>
      <c r="I144">
        <v>133.61067894999999</v>
      </c>
      <c r="J144">
        <v>25.610410000000002</v>
      </c>
      <c r="K144">
        <v>14542.5054436832</v>
      </c>
      <c r="L144">
        <v>2026.1314090000001</v>
      </c>
      <c r="M144">
        <v>2462.8456446335199</v>
      </c>
      <c r="N144">
        <v>0.40617125276004201</v>
      </c>
      <c r="O144">
        <v>0.141592283020573</v>
      </c>
      <c r="P144">
        <v>1.5611773777107501E-2</v>
      </c>
      <c r="Q144">
        <v>11963.813935803701</v>
      </c>
      <c r="R144">
        <v>130.20949999999999</v>
      </c>
      <c r="S144">
        <v>72495.653731102604</v>
      </c>
      <c r="T144">
        <v>17.361252443178099</v>
      </c>
      <c r="U144">
        <v>15.560549798593801</v>
      </c>
      <c r="V144">
        <v>16.254999999999999</v>
      </c>
      <c r="W144">
        <v>124.646656967087</v>
      </c>
      <c r="X144">
        <v>0.11615673734378799</v>
      </c>
      <c r="Y144">
        <v>0.17288504193515999</v>
      </c>
      <c r="Z144">
        <v>0.29259020337626901</v>
      </c>
      <c r="AA144">
        <v>184.39228489350199</v>
      </c>
      <c r="AB144">
        <v>7.1139779364726703</v>
      </c>
      <c r="AC144">
        <v>1.4009517254947099</v>
      </c>
      <c r="AD144">
        <v>3.4255133698069899</v>
      </c>
      <c r="AE144">
        <v>1.03203296117175</v>
      </c>
      <c r="AF144">
        <v>38.4</v>
      </c>
      <c r="AG144">
        <v>3.3409571430034798E-2</v>
      </c>
      <c r="AH144">
        <v>33.96</v>
      </c>
      <c r="AI144">
        <v>4.6439941175132899</v>
      </c>
      <c r="AJ144">
        <v>-49892.149000000201</v>
      </c>
      <c r="AK144">
        <v>0.44526946299584502</v>
      </c>
      <c r="AL144">
        <v>29465027.045000002</v>
      </c>
      <c r="AM144">
        <v>2026.1314090000001</v>
      </c>
    </row>
    <row r="145" spans="1:39" ht="15" x14ac:dyDescent="0.25">
      <c r="A145" t="s">
        <v>302</v>
      </c>
      <c r="B145">
        <v>-15609849.25</v>
      </c>
      <c r="C145">
        <v>0.27700056896056002</v>
      </c>
      <c r="D145">
        <v>-13695609.9</v>
      </c>
      <c r="E145">
        <v>1.37351620693658E-3</v>
      </c>
      <c r="F145">
        <v>0.80227786274178903</v>
      </c>
      <c r="G145">
        <v>317.2</v>
      </c>
      <c r="H145">
        <v>3489.0287242499999</v>
      </c>
      <c r="I145">
        <v>1916.7158828500001</v>
      </c>
      <c r="J145">
        <v>-192.65704965</v>
      </c>
      <c r="K145">
        <v>20407.5145035561</v>
      </c>
      <c r="L145">
        <v>12693.676209949999</v>
      </c>
      <c r="M145">
        <v>18759.7289539134</v>
      </c>
      <c r="N145">
        <v>0.91248114282849002</v>
      </c>
      <c r="O145">
        <v>0.20325320257323301</v>
      </c>
      <c r="P145">
        <v>0.135889751075256</v>
      </c>
      <c r="Q145">
        <v>13808.642011534001</v>
      </c>
      <c r="R145">
        <v>860.50850000000003</v>
      </c>
      <c r="S145">
        <v>80665.896902819703</v>
      </c>
      <c r="T145">
        <v>13.316254284530601</v>
      </c>
      <c r="U145">
        <v>14.7513664419933</v>
      </c>
      <c r="V145">
        <v>128.74850000000001</v>
      </c>
      <c r="W145">
        <v>98.592808537186897</v>
      </c>
      <c r="X145">
        <v>0.11501321665981</v>
      </c>
      <c r="Y145">
        <v>0.15683891612210499</v>
      </c>
      <c r="Z145">
        <v>0.27935431226784502</v>
      </c>
      <c r="AA145">
        <v>197.01181191621501</v>
      </c>
      <c r="AB145">
        <v>10.363311698958899</v>
      </c>
      <c r="AC145">
        <v>1.61041977217608</v>
      </c>
      <c r="AD145">
        <v>4.3585978774067504</v>
      </c>
      <c r="AE145">
        <v>0.84037889139621103</v>
      </c>
      <c r="AF145">
        <v>43.1</v>
      </c>
      <c r="AG145">
        <v>0.187901009967234</v>
      </c>
      <c r="AH145">
        <v>129.66</v>
      </c>
      <c r="AI145">
        <v>4.0332982818968803</v>
      </c>
      <c r="AJ145">
        <v>46658.062999999202</v>
      </c>
      <c r="AK145">
        <v>0.62334446277867905</v>
      </c>
      <c r="AL145">
        <v>259046381.35800001</v>
      </c>
      <c r="AM145">
        <v>12693.676209949999</v>
      </c>
    </row>
    <row r="146" spans="1:39" ht="15" x14ac:dyDescent="0.25">
      <c r="A146" t="s">
        <v>303</v>
      </c>
      <c r="B146">
        <v>-2412759.6666666698</v>
      </c>
      <c r="C146">
        <v>0.324445483670249</v>
      </c>
      <c r="D146">
        <v>-2364956.8095238102</v>
      </c>
      <c r="E146">
        <v>9.0688463935406898E-3</v>
      </c>
      <c r="F146">
        <v>0.73055595800523199</v>
      </c>
      <c r="G146">
        <v>42.142857142857103</v>
      </c>
      <c r="H146">
        <v>55.450082142857099</v>
      </c>
      <c r="I146">
        <v>57.958673285714298</v>
      </c>
      <c r="J146">
        <v>53.528645428571402</v>
      </c>
      <c r="K146">
        <v>16361.002587422599</v>
      </c>
      <c r="L146">
        <v>1194.20706261905</v>
      </c>
      <c r="M146">
        <v>1563.4127638955099</v>
      </c>
      <c r="N146">
        <v>0.68616986760278198</v>
      </c>
      <c r="O146">
        <v>0.17240071103143501</v>
      </c>
      <c r="P146">
        <v>1.1967646721793301E-2</v>
      </c>
      <c r="Q146">
        <v>12497.291369647801</v>
      </c>
      <c r="R146">
        <v>86.784285714285701</v>
      </c>
      <c r="S146">
        <v>67353.027627340896</v>
      </c>
      <c r="T146">
        <v>16.517693021009901</v>
      </c>
      <c r="U146">
        <v>13.7606371106246</v>
      </c>
      <c r="V146">
        <v>12.5647619047619</v>
      </c>
      <c r="W146">
        <v>95.044145815963006</v>
      </c>
      <c r="X146">
        <v>0.11237471660124</v>
      </c>
      <c r="Y146">
        <v>0.17013728745032899</v>
      </c>
      <c r="Z146">
        <v>0.300392261677558</v>
      </c>
      <c r="AA146">
        <v>209.088570512583</v>
      </c>
      <c r="AB146">
        <v>7.8955344938854903</v>
      </c>
      <c r="AC146">
        <v>1.63579737454983</v>
      </c>
      <c r="AD146">
        <v>3.7213001192311501</v>
      </c>
      <c r="AE146">
        <v>1.07185238362747</v>
      </c>
      <c r="AF146">
        <v>16.6666666666667</v>
      </c>
      <c r="AG146">
        <v>4.53664262539007E-2</v>
      </c>
      <c r="AH146">
        <v>40.247619047618997</v>
      </c>
      <c r="AI146">
        <v>4.2574826856967203</v>
      </c>
      <c r="AJ146">
        <v>-72852.676500000103</v>
      </c>
      <c r="AK146">
        <v>0.52838784588212395</v>
      </c>
      <c r="AL146">
        <v>19538424.8414286</v>
      </c>
      <c r="AM146">
        <v>1194.20706261905</v>
      </c>
    </row>
    <row r="147" spans="1:39" ht="15" x14ac:dyDescent="0.25">
      <c r="A147" t="s">
        <v>304</v>
      </c>
      <c r="B147">
        <v>-3229522.35</v>
      </c>
      <c r="C147">
        <v>0.29575552565222701</v>
      </c>
      <c r="D147">
        <v>-2999458.35</v>
      </c>
      <c r="E147">
        <v>3.9649946892121703E-3</v>
      </c>
      <c r="F147">
        <v>0.79042283595018903</v>
      </c>
      <c r="G147">
        <v>161.19999999999999</v>
      </c>
      <c r="H147">
        <v>152.38555894999999</v>
      </c>
      <c r="I147">
        <v>427.26459970000002</v>
      </c>
      <c r="J147">
        <v>-68.758902449999994</v>
      </c>
      <c r="K147">
        <v>15412.2918928323</v>
      </c>
      <c r="L147">
        <v>4010.3515913000001</v>
      </c>
      <c r="M147">
        <v>5174.5016419869698</v>
      </c>
      <c r="N147">
        <v>0.52693290533037496</v>
      </c>
      <c r="O147">
        <v>0.16460055569243001</v>
      </c>
      <c r="P147">
        <v>3.3787187984701497E-2</v>
      </c>
      <c r="Q147">
        <v>11944.862248466899</v>
      </c>
      <c r="R147">
        <v>256.72500000000002</v>
      </c>
      <c r="S147">
        <v>76549.654501898898</v>
      </c>
      <c r="T147">
        <v>15.781283474535</v>
      </c>
      <c r="U147">
        <v>15.621196187749501</v>
      </c>
      <c r="V147">
        <v>27.811</v>
      </c>
      <c r="W147">
        <v>144.20019385494899</v>
      </c>
      <c r="X147">
        <v>0.116914586005884</v>
      </c>
      <c r="Y147">
        <v>0.16899028381904399</v>
      </c>
      <c r="Z147">
        <v>0.29153139830165098</v>
      </c>
      <c r="AA147">
        <v>170.31454336366301</v>
      </c>
      <c r="AB147">
        <v>7.4863767420396297</v>
      </c>
      <c r="AC147">
        <v>1.3685095755446499</v>
      </c>
      <c r="AD147">
        <v>3.8591713383127799</v>
      </c>
      <c r="AE147">
        <v>1.01807662968347</v>
      </c>
      <c r="AF147">
        <v>33.25</v>
      </c>
      <c r="AG147">
        <v>6.5053803060919596E-2</v>
      </c>
      <c r="AH147">
        <v>74.635999999999996</v>
      </c>
      <c r="AI147">
        <v>4.3312886451597201</v>
      </c>
      <c r="AJ147">
        <v>-118944.84050000001</v>
      </c>
      <c r="AK147">
        <v>0.48481590153843901</v>
      </c>
      <c r="AL147">
        <v>61808709.318000004</v>
      </c>
      <c r="AM147">
        <v>4010.3515913000001</v>
      </c>
    </row>
    <row r="148" spans="1:39" ht="15" x14ac:dyDescent="0.25">
      <c r="A148" t="s">
        <v>305</v>
      </c>
      <c r="B148">
        <v>-6479308.2000000002</v>
      </c>
      <c r="C148">
        <v>0.36097974548548001</v>
      </c>
      <c r="D148">
        <v>-6442160.0666666701</v>
      </c>
      <c r="E148">
        <v>3.83782789434441E-3</v>
      </c>
      <c r="F148">
        <v>0.80546970076110203</v>
      </c>
      <c r="G148">
        <v>76.266666666666694</v>
      </c>
      <c r="H148">
        <v>34.661219066666703</v>
      </c>
      <c r="I148">
        <v>267.14591826666702</v>
      </c>
      <c r="J148">
        <v>-8.7475634666666693</v>
      </c>
      <c r="K148">
        <v>17632.001005420901</v>
      </c>
      <c r="L148">
        <v>4189.47152513333</v>
      </c>
      <c r="M148">
        <v>5041.4995106534197</v>
      </c>
      <c r="N148">
        <v>0.12379861999821699</v>
      </c>
      <c r="O148">
        <v>0.12915633825265799</v>
      </c>
      <c r="P148">
        <v>3.5558762540722197E-2</v>
      </c>
      <c r="Q148">
        <v>14652.141885016101</v>
      </c>
      <c r="R148">
        <v>286.171333333333</v>
      </c>
      <c r="S148">
        <v>89823.983960657599</v>
      </c>
      <c r="T148">
        <v>15.398234624013099</v>
      </c>
      <c r="U148">
        <v>14.6397316472416</v>
      </c>
      <c r="V148">
        <v>31.706666666666699</v>
      </c>
      <c r="W148">
        <v>132.13219696593799</v>
      </c>
      <c r="X148">
        <v>0.115919518330933</v>
      </c>
      <c r="Y148">
        <v>0.143355538841381</v>
      </c>
      <c r="Z148">
        <v>0.27135015139358099</v>
      </c>
      <c r="AA148">
        <v>170.601453917409</v>
      </c>
      <c r="AB148">
        <v>8.3877819407591598</v>
      </c>
      <c r="AC148">
        <v>1.4965807383283001</v>
      </c>
      <c r="AD148">
        <v>3.7441286718181401</v>
      </c>
      <c r="AE148">
        <v>0.82136798995710703</v>
      </c>
      <c r="AF148">
        <v>18.933333333333302</v>
      </c>
      <c r="AG148">
        <v>0.14529698229156099</v>
      </c>
      <c r="AH148">
        <v>113.51846153846201</v>
      </c>
      <c r="AI148">
        <v>5.8358972053208502</v>
      </c>
      <c r="AJ148">
        <v>-34519.098461538102</v>
      </c>
      <c r="AK148">
        <v>0.36516857177699602</v>
      </c>
      <c r="AL148">
        <v>73868766.143333301</v>
      </c>
      <c r="AM148">
        <v>4189.47152513333</v>
      </c>
    </row>
    <row r="149" spans="1:39" ht="15" x14ac:dyDescent="0.25">
      <c r="A149" t="s">
        <v>306</v>
      </c>
      <c r="B149">
        <v>-844624.2</v>
      </c>
      <c r="C149">
        <v>0.32374946260751403</v>
      </c>
      <c r="D149">
        <v>-914049.1</v>
      </c>
      <c r="E149">
        <v>2.9659605887666402E-3</v>
      </c>
      <c r="F149">
        <v>0.73321742655214395</v>
      </c>
      <c r="G149">
        <v>114.73684210526299</v>
      </c>
      <c r="H149">
        <v>88.163993250000004</v>
      </c>
      <c r="I149">
        <v>145.57829699999999</v>
      </c>
      <c r="J149">
        <v>-76.672182550000002</v>
      </c>
      <c r="K149">
        <v>14861.33305207</v>
      </c>
      <c r="L149">
        <v>2052.0995612000002</v>
      </c>
      <c r="M149">
        <v>2749.8076532144</v>
      </c>
      <c r="N149">
        <v>0.78992469434674495</v>
      </c>
      <c r="O149">
        <v>0.17888923151727201</v>
      </c>
      <c r="P149">
        <v>2.9911308233069599E-2</v>
      </c>
      <c r="Q149">
        <v>11090.5702801978</v>
      </c>
      <c r="R149">
        <v>139.2595</v>
      </c>
      <c r="S149">
        <v>67143.031714173907</v>
      </c>
      <c r="T149">
        <v>14.970253375891801</v>
      </c>
      <c r="U149">
        <v>14.7357958430125</v>
      </c>
      <c r="V149">
        <v>17.248999999999999</v>
      </c>
      <c r="W149">
        <v>118.969190167546</v>
      </c>
      <c r="X149">
        <v>0.109338665896142</v>
      </c>
      <c r="Y149">
        <v>0.17863775725749201</v>
      </c>
      <c r="Z149">
        <v>0.29601248775880401</v>
      </c>
      <c r="AA149">
        <v>189.73445897153201</v>
      </c>
      <c r="AB149">
        <v>7.8595966601087897</v>
      </c>
      <c r="AC149">
        <v>1.57825008090324</v>
      </c>
      <c r="AD149">
        <v>3.51684819983871</v>
      </c>
      <c r="AE149">
        <v>1.47883519308819</v>
      </c>
      <c r="AF149">
        <v>57.2</v>
      </c>
      <c r="AG149">
        <v>2.7186868387027999E-2</v>
      </c>
      <c r="AH149">
        <v>22.08</v>
      </c>
      <c r="AI149">
        <v>4.0264233644948604</v>
      </c>
      <c r="AJ149">
        <v>-97477.262000000104</v>
      </c>
      <c r="AK149">
        <v>0.54859329286014002</v>
      </c>
      <c r="AL149">
        <v>30496935.035</v>
      </c>
      <c r="AM149">
        <v>2052.0995612000002</v>
      </c>
    </row>
    <row r="150" spans="1:39" ht="15" x14ac:dyDescent="0.25">
      <c r="A150" t="s">
        <v>308</v>
      </c>
      <c r="B150">
        <v>-5961832.6666666698</v>
      </c>
      <c r="C150">
        <v>0.31297635061294699</v>
      </c>
      <c r="D150">
        <v>-5231196.9047619002</v>
      </c>
      <c r="E150">
        <v>9.5365028937470096E-4</v>
      </c>
      <c r="F150">
        <v>0.80452032827735498</v>
      </c>
      <c r="G150">
        <v>123</v>
      </c>
      <c r="H150">
        <v>101.49438523809501</v>
      </c>
      <c r="I150">
        <v>262.208664142857</v>
      </c>
      <c r="J150">
        <v>-13.356286238095301</v>
      </c>
      <c r="K150">
        <v>15439.588275218201</v>
      </c>
      <c r="L150">
        <v>2854.9290493333301</v>
      </c>
      <c r="M150">
        <v>3607.1116824231699</v>
      </c>
      <c r="N150">
        <v>0.45400064664530898</v>
      </c>
      <c r="O150">
        <v>0.158647740012031</v>
      </c>
      <c r="P150">
        <v>3.4673466937161099E-2</v>
      </c>
      <c r="Q150">
        <v>12220.0067415311</v>
      </c>
      <c r="R150">
        <v>187.585714285714</v>
      </c>
      <c r="S150">
        <v>76667.0681517021</v>
      </c>
      <c r="T150">
        <v>15.837331505597399</v>
      </c>
      <c r="U150">
        <v>15.2193308547204</v>
      </c>
      <c r="V150">
        <v>21.4890476190476</v>
      </c>
      <c r="W150">
        <v>132.85507575509101</v>
      </c>
      <c r="X150">
        <v>0.113241236239792</v>
      </c>
      <c r="Y150">
        <v>0.16809741863081801</v>
      </c>
      <c r="Z150">
        <v>0.28675604485740003</v>
      </c>
      <c r="AA150">
        <v>169.189376800611</v>
      </c>
      <c r="AB150">
        <v>7.9541697473760804</v>
      </c>
      <c r="AC150">
        <v>1.43222266048878</v>
      </c>
      <c r="AD150">
        <v>3.8652065663350599</v>
      </c>
      <c r="AE150">
        <v>1.1790783804810701</v>
      </c>
      <c r="AF150">
        <v>32.190476190476197</v>
      </c>
      <c r="AG150">
        <v>7.6963956047758506E-2</v>
      </c>
      <c r="AH150">
        <v>59.7019047619048</v>
      </c>
      <c r="AI150">
        <v>4.4683247973273197</v>
      </c>
      <c r="AJ150">
        <v>-58965.968095237899</v>
      </c>
      <c r="AK150">
        <v>0.49951435488775198</v>
      </c>
      <c r="AL150">
        <v>44078929.076666698</v>
      </c>
      <c r="AM150">
        <v>2854.9290493333301</v>
      </c>
    </row>
    <row r="151" spans="1:39" ht="15" x14ac:dyDescent="0.25">
      <c r="A151" t="s">
        <v>309</v>
      </c>
      <c r="B151">
        <v>-1669125.55</v>
      </c>
      <c r="C151">
        <v>0.37967137884685997</v>
      </c>
      <c r="D151">
        <v>-1683573.4</v>
      </c>
      <c r="E151">
        <v>8.0403065211367593E-3</v>
      </c>
      <c r="F151">
        <v>0.73999729469492803</v>
      </c>
      <c r="G151">
        <v>100.1</v>
      </c>
      <c r="H151">
        <v>69.022370100000003</v>
      </c>
      <c r="I151">
        <v>88.539378999999997</v>
      </c>
      <c r="J151">
        <v>-38.588470749999999</v>
      </c>
      <c r="K151">
        <v>15480.3134379684</v>
      </c>
      <c r="L151">
        <v>1814.9007946500001</v>
      </c>
      <c r="M151">
        <v>2393.0102194723399</v>
      </c>
      <c r="N151">
        <v>0.69145398145137105</v>
      </c>
      <c r="O151">
        <v>0.18210825868514599</v>
      </c>
      <c r="P151">
        <v>1.16930843617227E-2</v>
      </c>
      <c r="Q151">
        <v>11740.540400280801</v>
      </c>
      <c r="R151">
        <v>127.63500000000001</v>
      </c>
      <c r="S151">
        <v>68931.012786461404</v>
      </c>
      <c r="T151">
        <v>16.1922670113997</v>
      </c>
      <c r="U151">
        <v>14.2194601375015</v>
      </c>
      <c r="V151">
        <v>15.477499999999999</v>
      </c>
      <c r="W151">
        <v>117.26059083508299</v>
      </c>
      <c r="X151">
        <v>0.113371608492914</v>
      </c>
      <c r="Y151">
        <v>0.186166308784871</v>
      </c>
      <c r="Z151">
        <v>0.30537649005254902</v>
      </c>
      <c r="AA151">
        <v>201.16645002098201</v>
      </c>
      <c r="AB151">
        <v>7.1237083581726104</v>
      </c>
      <c r="AC151">
        <v>1.4683083762773801</v>
      </c>
      <c r="AD151">
        <v>3.1998719108051099</v>
      </c>
      <c r="AE151">
        <v>1.09813247241127</v>
      </c>
      <c r="AF151">
        <v>82.7</v>
      </c>
      <c r="AG151">
        <v>2.8331476815846999E-2</v>
      </c>
      <c r="AH151">
        <v>14.0857894736842</v>
      </c>
      <c r="AI151">
        <v>4.19848760156734</v>
      </c>
      <c r="AJ151">
        <v>-98024.356499999994</v>
      </c>
      <c r="AK151">
        <v>0.57419988817311796</v>
      </c>
      <c r="AL151">
        <v>28095233.16</v>
      </c>
      <c r="AM151">
        <v>1814.9007946500001</v>
      </c>
    </row>
    <row r="152" spans="1:39" ht="15" x14ac:dyDescent="0.25">
      <c r="A152" t="s">
        <v>311</v>
      </c>
      <c r="B152">
        <v>-735672.5</v>
      </c>
      <c r="C152">
        <v>0.34031299983607399</v>
      </c>
      <c r="D152">
        <v>-261752.4</v>
      </c>
      <c r="E152">
        <v>2.0841566696006798E-3</v>
      </c>
      <c r="F152">
        <v>0.79494351302385002</v>
      </c>
      <c r="G152">
        <v>172.45</v>
      </c>
      <c r="H152">
        <v>93.841747799999993</v>
      </c>
      <c r="I152">
        <v>489.40660389999999</v>
      </c>
      <c r="J152">
        <v>-30.885582100000001</v>
      </c>
      <c r="K152">
        <v>14892.8246046534</v>
      </c>
      <c r="L152">
        <v>4220.8309476000004</v>
      </c>
      <c r="M152">
        <v>5163.8704027867498</v>
      </c>
      <c r="N152">
        <v>0.290116080803065</v>
      </c>
      <c r="O152">
        <v>0.14708663847411599</v>
      </c>
      <c r="P152">
        <v>2.1832034093286001E-2</v>
      </c>
      <c r="Q152">
        <v>12173.058207382001</v>
      </c>
      <c r="R152">
        <v>265.69049999999999</v>
      </c>
      <c r="S152">
        <v>80319.961507844695</v>
      </c>
      <c r="T152">
        <v>16.0963602386988</v>
      </c>
      <c r="U152">
        <v>15.886269729628999</v>
      </c>
      <c r="V152">
        <v>29.139500000000002</v>
      </c>
      <c r="W152">
        <v>144.84912052711999</v>
      </c>
      <c r="X152">
        <v>0.11451899886115099</v>
      </c>
      <c r="Y152">
        <v>0.16961750646032001</v>
      </c>
      <c r="Z152">
        <v>0.28954002177368798</v>
      </c>
      <c r="AA152">
        <v>163.356092333443</v>
      </c>
      <c r="AB152">
        <v>7.69790398005971</v>
      </c>
      <c r="AC152">
        <v>1.3360663747685</v>
      </c>
      <c r="AD152">
        <v>3.69280039643309</v>
      </c>
      <c r="AE152">
        <v>1.0296326034657</v>
      </c>
      <c r="AF152">
        <v>35.65</v>
      </c>
      <c r="AG152">
        <v>7.6532088281444199E-2</v>
      </c>
      <c r="AH152">
        <v>76.456999999999994</v>
      </c>
      <c r="AI152">
        <v>4.8138118933001799</v>
      </c>
      <c r="AJ152">
        <v>-77772.540000000299</v>
      </c>
      <c r="AK152">
        <v>0.42735094902030002</v>
      </c>
      <c r="AL152">
        <v>62860094.988499999</v>
      </c>
      <c r="AM152">
        <v>4220.8309476000004</v>
      </c>
    </row>
    <row r="153" spans="1:39" ht="15" x14ac:dyDescent="0.25">
      <c r="A153" t="s">
        <v>312</v>
      </c>
      <c r="B153">
        <v>-2110171.15</v>
      </c>
      <c r="C153">
        <v>0.35785230225204001</v>
      </c>
      <c r="D153">
        <v>-2187330.9</v>
      </c>
      <c r="E153">
        <v>3.68108037164986E-3</v>
      </c>
      <c r="F153">
        <v>0.73879213111412401</v>
      </c>
      <c r="G153">
        <v>127.25</v>
      </c>
      <c r="H153">
        <v>77.704128049999994</v>
      </c>
      <c r="I153">
        <v>87.378439599999993</v>
      </c>
      <c r="J153">
        <v>-23.390625700000001</v>
      </c>
      <c r="K153">
        <v>15063.459935368899</v>
      </c>
      <c r="L153">
        <v>1998.5715832000001</v>
      </c>
      <c r="M153">
        <v>2561.5368971180201</v>
      </c>
      <c r="N153">
        <v>0.64416058992927605</v>
      </c>
      <c r="O153">
        <v>0.161253105697615</v>
      </c>
      <c r="P153">
        <v>9.4418102201704497E-3</v>
      </c>
      <c r="Q153">
        <v>11752.8671967878</v>
      </c>
      <c r="R153">
        <v>135.61349999999999</v>
      </c>
      <c r="S153">
        <v>68634.572251287696</v>
      </c>
      <c r="T153">
        <v>16.490614872413101</v>
      </c>
      <c r="U153">
        <v>14.7372612844591</v>
      </c>
      <c r="V153">
        <v>15.705</v>
      </c>
      <c r="W153">
        <v>127.257025354983</v>
      </c>
      <c r="X153">
        <v>0.112334700596686</v>
      </c>
      <c r="Y153">
        <v>0.18102137692873499</v>
      </c>
      <c r="Z153">
        <v>0.299053403436148</v>
      </c>
      <c r="AA153">
        <v>191.55305880364301</v>
      </c>
      <c r="AB153">
        <v>8.2339391313433392</v>
      </c>
      <c r="AC153">
        <v>1.3829793473647101</v>
      </c>
      <c r="AD153">
        <v>3.4894554420013999</v>
      </c>
      <c r="AE153">
        <v>1.31384331563634</v>
      </c>
      <c r="AF153">
        <v>91.95</v>
      </c>
      <c r="AG153">
        <v>3.2961629573413399E-2</v>
      </c>
      <c r="AH153">
        <v>14.407368421052601</v>
      </c>
      <c r="AI153">
        <v>4.3428581605290297</v>
      </c>
      <c r="AJ153">
        <v>-167433.33199999999</v>
      </c>
      <c r="AK153">
        <v>0.53943429628343098</v>
      </c>
      <c r="AL153">
        <v>30105402.971500002</v>
      </c>
      <c r="AM153">
        <v>1998.5715832000001</v>
      </c>
    </row>
    <row r="154" spans="1:39" ht="15" x14ac:dyDescent="0.25">
      <c r="A154" t="s">
        <v>313</v>
      </c>
      <c r="B154">
        <v>-2836731.25</v>
      </c>
      <c r="C154">
        <v>0.33383741928939897</v>
      </c>
      <c r="D154">
        <v>-2574788.2000000002</v>
      </c>
      <c r="E154">
        <v>1.2356971533348301E-3</v>
      </c>
      <c r="F154">
        <v>0.78250348423720195</v>
      </c>
      <c r="G154">
        <v>120.5</v>
      </c>
      <c r="H154">
        <v>846.29713240000001</v>
      </c>
      <c r="I154">
        <v>575.07674440000005</v>
      </c>
      <c r="J154">
        <v>-278.43084829999998</v>
      </c>
      <c r="K154">
        <v>18708.0064444407</v>
      </c>
      <c r="L154">
        <v>4288.1764395500004</v>
      </c>
      <c r="M154">
        <v>6247.3928661400296</v>
      </c>
      <c r="N154">
        <v>0.99857437338780797</v>
      </c>
      <c r="O154">
        <v>0.20614288699668401</v>
      </c>
      <c r="P154">
        <v>8.0773317127395994E-2</v>
      </c>
      <c r="Q154">
        <v>12841.073738262599</v>
      </c>
      <c r="R154">
        <v>314.6465</v>
      </c>
      <c r="S154">
        <v>71887.069597151101</v>
      </c>
      <c r="T154">
        <v>13.377234451996101</v>
      </c>
      <c r="U154">
        <v>13.628552803066301</v>
      </c>
      <c r="V154">
        <v>50.235999999999997</v>
      </c>
      <c r="W154">
        <v>85.360626633290906</v>
      </c>
      <c r="X154">
        <v>0.114119169096326</v>
      </c>
      <c r="Y154">
        <v>0.165972564298348</v>
      </c>
      <c r="Z154">
        <v>0.28598080570192402</v>
      </c>
      <c r="AA154">
        <v>201.19187308685801</v>
      </c>
      <c r="AB154">
        <v>9.4041542904417099</v>
      </c>
      <c r="AC154">
        <v>1.6881941410930501</v>
      </c>
      <c r="AD154">
        <v>4.15790595670512</v>
      </c>
      <c r="AE154">
        <v>1.05251029635386</v>
      </c>
      <c r="AF154">
        <v>14.95</v>
      </c>
      <c r="AG154">
        <v>0.142633937632689</v>
      </c>
      <c r="AH154">
        <v>133.5915</v>
      </c>
      <c r="AI154">
        <v>4.1027423365553402</v>
      </c>
      <c r="AJ154">
        <v>-155707.38949999999</v>
      </c>
      <c r="AK154">
        <v>0.66391028554394205</v>
      </c>
      <c r="AL154">
        <v>80223232.466000006</v>
      </c>
      <c r="AM154">
        <v>4288.1764395500004</v>
      </c>
    </row>
    <row r="155" spans="1:39" ht="15" x14ac:dyDescent="0.25">
      <c r="A155" t="s">
        <v>314</v>
      </c>
      <c r="B155">
        <v>-3633346.75</v>
      </c>
      <c r="C155">
        <v>0.29500024217923698</v>
      </c>
      <c r="D155">
        <v>-3459309.85</v>
      </c>
      <c r="E155">
        <v>1.97817249194917E-3</v>
      </c>
      <c r="F155">
        <v>0.75937382895282801</v>
      </c>
      <c r="G155">
        <v>75.349999999999994</v>
      </c>
      <c r="H155">
        <v>578.46108924999999</v>
      </c>
      <c r="I155">
        <v>413.52976460000002</v>
      </c>
      <c r="J155">
        <v>-152.45189970000001</v>
      </c>
      <c r="K155">
        <v>20078.4311375574</v>
      </c>
      <c r="L155">
        <v>2720.09683455</v>
      </c>
      <c r="M155">
        <v>3971.3797731304699</v>
      </c>
      <c r="N155">
        <v>0.99482494008257305</v>
      </c>
      <c r="O155">
        <v>0.209554729655167</v>
      </c>
      <c r="P155">
        <v>5.82387679504092E-2</v>
      </c>
      <c r="Q155">
        <v>13752.217138616599</v>
      </c>
      <c r="R155">
        <v>203.155</v>
      </c>
      <c r="S155">
        <v>70835.1589033005</v>
      </c>
      <c r="T155">
        <v>13.1067411582289</v>
      </c>
      <c r="U155">
        <v>13.389268462750101</v>
      </c>
      <c r="V155">
        <v>35.142000000000003</v>
      </c>
      <c r="W155">
        <v>77.403017316885794</v>
      </c>
      <c r="X155">
        <v>0.11343031915084301</v>
      </c>
      <c r="Y155">
        <v>0.16289186541387499</v>
      </c>
      <c r="Z155">
        <v>0.28390095581102098</v>
      </c>
      <c r="AA155">
        <v>226.68963184246701</v>
      </c>
      <c r="AB155">
        <v>9.7904426080825608</v>
      </c>
      <c r="AC155">
        <v>1.76005994475508</v>
      </c>
      <c r="AD155">
        <v>3.95811169480606</v>
      </c>
      <c r="AE155">
        <v>0.779558878868292</v>
      </c>
      <c r="AF155">
        <v>11.85</v>
      </c>
      <c r="AG155">
        <v>0.12137266291141301</v>
      </c>
      <c r="AH155">
        <v>110.7445</v>
      </c>
      <c r="AI155">
        <v>4.1428987234166703</v>
      </c>
      <c r="AJ155">
        <v>-146104.24250000101</v>
      </c>
      <c r="AK155">
        <v>0.68473818395321895</v>
      </c>
      <c r="AL155">
        <v>54615276.979999997</v>
      </c>
      <c r="AM155">
        <v>2720.09683455</v>
      </c>
    </row>
    <row r="156" spans="1:39" ht="15" x14ac:dyDescent="0.25">
      <c r="A156" t="s">
        <v>315</v>
      </c>
      <c r="B156">
        <v>-4114927.35</v>
      </c>
      <c r="C156">
        <v>0.28507909386786001</v>
      </c>
      <c r="D156">
        <v>-4207714.95</v>
      </c>
      <c r="E156">
        <v>3.9097673381559804E-3</v>
      </c>
      <c r="F156">
        <v>0.76372639079008697</v>
      </c>
      <c r="G156">
        <v>105.9</v>
      </c>
      <c r="H156">
        <v>148.0212946</v>
      </c>
      <c r="I156">
        <v>154.75493915000001</v>
      </c>
      <c r="J156">
        <v>-33.670074300000003</v>
      </c>
      <c r="K156">
        <v>16075.824708092799</v>
      </c>
      <c r="L156">
        <v>2269.3377149500002</v>
      </c>
      <c r="M156">
        <v>3166.8131749450599</v>
      </c>
      <c r="N156">
        <v>0.89536576480630503</v>
      </c>
      <c r="O156">
        <v>0.19506404995774401</v>
      </c>
      <c r="P156">
        <v>2.02026920885198E-2</v>
      </c>
      <c r="Q156">
        <v>11519.9329084618</v>
      </c>
      <c r="R156">
        <v>163.64150000000001</v>
      </c>
      <c r="S156">
        <v>70570.576901336201</v>
      </c>
      <c r="T156">
        <v>15.0679992544678</v>
      </c>
      <c r="U156">
        <v>13.867739631756001</v>
      </c>
      <c r="V156">
        <v>17.9055</v>
      </c>
      <c r="W156">
        <v>126.739700927089</v>
      </c>
      <c r="X156">
        <v>0.109879076543689</v>
      </c>
      <c r="Y156">
        <v>0.18091650010867499</v>
      </c>
      <c r="Z156">
        <v>0.30463168420543002</v>
      </c>
      <c r="AA156">
        <v>194.444175097016</v>
      </c>
      <c r="AB156">
        <v>7.76279616076254</v>
      </c>
      <c r="AC156">
        <v>1.47538794632184</v>
      </c>
      <c r="AD156">
        <v>3.9136128117354998</v>
      </c>
      <c r="AE156">
        <v>1.09342424964388</v>
      </c>
      <c r="AF156">
        <v>18.850000000000001</v>
      </c>
      <c r="AG156">
        <v>6.27549488919006E-2</v>
      </c>
      <c r="AH156">
        <v>74.276499999999999</v>
      </c>
      <c r="AI156">
        <v>3.9181804778245199</v>
      </c>
      <c r="AJ156">
        <v>-66556.555499999798</v>
      </c>
      <c r="AK156">
        <v>0.58961744754706602</v>
      </c>
      <c r="AL156">
        <v>36481475.309</v>
      </c>
      <c r="AM156">
        <v>2269.3377149500002</v>
      </c>
    </row>
    <row r="157" spans="1:39" ht="15" x14ac:dyDescent="0.25">
      <c r="A157" t="s">
        <v>317</v>
      </c>
      <c r="B157">
        <v>-2092298.25</v>
      </c>
      <c r="C157">
        <v>0.318666913213002</v>
      </c>
      <c r="D157">
        <v>-2189025.25</v>
      </c>
      <c r="E157">
        <v>1.0539253043209899E-2</v>
      </c>
      <c r="F157">
        <v>0.78644477714343097</v>
      </c>
      <c r="G157">
        <v>63.3888888888889</v>
      </c>
      <c r="H157">
        <v>44.260021950000002</v>
      </c>
      <c r="I157">
        <v>36.7612156</v>
      </c>
      <c r="J157">
        <v>-3.2598045499999801</v>
      </c>
      <c r="K157">
        <v>18290.574809219699</v>
      </c>
      <c r="L157">
        <v>1414.5380444499999</v>
      </c>
      <c r="M157">
        <v>2012.0909306542801</v>
      </c>
      <c r="N157">
        <v>0.99764569050435503</v>
      </c>
      <c r="O157">
        <v>0.20089771308377499</v>
      </c>
      <c r="P157">
        <v>1.1670940604795799E-3</v>
      </c>
      <c r="Q157">
        <v>12858.6206161602</v>
      </c>
      <c r="R157">
        <v>107.9015</v>
      </c>
      <c r="S157">
        <v>67535.381574862302</v>
      </c>
      <c r="T157">
        <v>14.535942503116299</v>
      </c>
      <c r="U157">
        <v>13.109530863333701</v>
      </c>
      <c r="V157">
        <v>19.798500000000001</v>
      </c>
      <c r="W157">
        <v>71.446728007172297</v>
      </c>
      <c r="X157">
        <v>0.103376073826867</v>
      </c>
      <c r="Y157">
        <v>0.20822664211512901</v>
      </c>
      <c r="Z157">
        <v>0.31447932522250899</v>
      </c>
      <c r="AA157">
        <v>208.24947137744701</v>
      </c>
      <c r="AB157">
        <v>11.3238845336768</v>
      </c>
      <c r="AC157">
        <v>1.5184456922609</v>
      </c>
      <c r="AD157">
        <v>4.5163349727473401</v>
      </c>
      <c r="AE157">
        <v>1.2833923687572899</v>
      </c>
      <c r="AF157">
        <v>131.55000000000001</v>
      </c>
      <c r="AG157">
        <v>2.0701370329281699E-2</v>
      </c>
      <c r="AH157">
        <v>7.8434999999999997</v>
      </c>
      <c r="AI157">
        <v>4.2068681623344197</v>
      </c>
      <c r="AJ157">
        <v>-128075.7605</v>
      </c>
      <c r="AK157">
        <v>0.63555908130385996</v>
      </c>
      <c r="AL157">
        <v>25872713.922499999</v>
      </c>
      <c r="AM157">
        <v>1414.5380444499999</v>
      </c>
    </row>
    <row r="158" spans="1:39" ht="15" x14ac:dyDescent="0.25">
      <c r="A158" t="s">
        <v>318</v>
      </c>
      <c r="B158">
        <v>-1319074.75</v>
      </c>
      <c r="C158">
        <v>0.40874902284645998</v>
      </c>
      <c r="D158">
        <v>-1278385.8</v>
      </c>
      <c r="E158">
        <v>5.9042107679868399E-3</v>
      </c>
      <c r="F158">
        <v>0.71687788011600595</v>
      </c>
      <c r="G158">
        <v>34.35</v>
      </c>
      <c r="H158">
        <v>34.211120100000002</v>
      </c>
      <c r="I158">
        <v>16.413187749999999</v>
      </c>
      <c r="J158">
        <v>36.113847499999999</v>
      </c>
      <c r="K158">
        <v>17834.800567971499</v>
      </c>
      <c r="L158">
        <v>863.68470004999995</v>
      </c>
      <c r="M158">
        <v>1190.9925413496401</v>
      </c>
      <c r="N158">
        <v>0.91935186550604897</v>
      </c>
      <c r="O158">
        <v>0.19069201525795901</v>
      </c>
      <c r="P158">
        <v>2.4805780973959301E-3</v>
      </c>
      <c r="Q158">
        <v>12933.4515911783</v>
      </c>
      <c r="R158">
        <v>69.185500000000005</v>
      </c>
      <c r="S158">
        <v>64838.2787650592</v>
      </c>
      <c r="T158">
        <v>15.107211771252601</v>
      </c>
      <c r="U158">
        <v>12.4836085603197</v>
      </c>
      <c r="V158">
        <v>10.581</v>
      </c>
      <c r="W158">
        <v>81.625999437671297</v>
      </c>
      <c r="X158">
        <v>0.111286261439834</v>
      </c>
      <c r="Y158">
        <v>0.191884279085513</v>
      </c>
      <c r="Z158">
        <v>0.30796459855268199</v>
      </c>
      <c r="AA158">
        <v>235.634427688968</v>
      </c>
      <c r="AB158">
        <v>8.5607569976195705</v>
      </c>
      <c r="AC158">
        <v>1.7696758770963299</v>
      </c>
      <c r="AD158">
        <v>3.79745715586433</v>
      </c>
      <c r="AE158">
        <v>0.95978805201030504</v>
      </c>
      <c r="AF158">
        <v>59.15</v>
      </c>
      <c r="AG158">
        <v>1.51943424347478E-2</v>
      </c>
      <c r="AH158">
        <v>10.897500000000001</v>
      </c>
      <c r="AI158">
        <v>4.0734422888187698</v>
      </c>
      <c r="AJ158">
        <v>-88666.465499999904</v>
      </c>
      <c r="AK158">
        <v>0.63122604550736705</v>
      </c>
      <c r="AL158">
        <v>15403644.379000001</v>
      </c>
      <c r="AM158">
        <v>863.68470004999995</v>
      </c>
    </row>
    <row r="159" spans="1:39" ht="15" x14ac:dyDescent="0.25">
      <c r="A159" t="s">
        <v>319</v>
      </c>
      <c r="B159">
        <v>-6904057.2000000002</v>
      </c>
      <c r="C159">
        <v>0.33094643430084503</v>
      </c>
      <c r="D159">
        <v>-6058096.9500000002</v>
      </c>
      <c r="E159">
        <v>2.0488127541888699E-3</v>
      </c>
      <c r="F159">
        <v>0.79983940464219105</v>
      </c>
      <c r="G159">
        <v>198.8</v>
      </c>
      <c r="H159">
        <v>180.7429329</v>
      </c>
      <c r="I159">
        <v>852.99186220000001</v>
      </c>
      <c r="J159">
        <v>-7.9814096499999998</v>
      </c>
      <c r="K159">
        <v>16120.4928439913</v>
      </c>
      <c r="L159">
        <v>7542.0092562999998</v>
      </c>
      <c r="M159">
        <v>9692.2830906240306</v>
      </c>
      <c r="N159">
        <v>0.42879027201519498</v>
      </c>
      <c r="O159">
        <v>0.157188317424791</v>
      </c>
      <c r="P159">
        <v>7.4982464106313595E-2</v>
      </c>
      <c r="Q159">
        <v>12544.093595771399</v>
      </c>
      <c r="R159">
        <v>472.14749999999998</v>
      </c>
      <c r="S159">
        <v>84024.764200805905</v>
      </c>
      <c r="T159">
        <v>14.9794290978984</v>
      </c>
      <c r="U159">
        <v>15.9738413447069</v>
      </c>
      <c r="V159">
        <v>49.954999999999998</v>
      </c>
      <c r="W159">
        <v>150.976063583225</v>
      </c>
      <c r="X159">
        <v>0.115330789734936</v>
      </c>
      <c r="Y159">
        <v>0.16007081790055</v>
      </c>
      <c r="Z159">
        <v>0.28167175530729799</v>
      </c>
      <c r="AA159">
        <v>161.580257804914</v>
      </c>
      <c r="AB159">
        <v>7.81868138559072</v>
      </c>
      <c r="AC159">
        <v>1.4141032198357499</v>
      </c>
      <c r="AD159">
        <v>4.21804822844289</v>
      </c>
      <c r="AE159" t="s">
        <v>943</v>
      </c>
      <c r="AF159">
        <v>29.05</v>
      </c>
      <c r="AG159">
        <v>0.111159605268044</v>
      </c>
      <c r="AH159">
        <v>133.73578947368401</v>
      </c>
      <c r="AI159">
        <v>4.5326201493851999</v>
      </c>
      <c r="AJ159">
        <v>-179135.18650000001</v>
      </c>
      <c r="AK159">
        <v>0.430669939042231</v>
      </c>
      <c r="AL159">
        <v>121580906.2455</v>
      </c>
      <c r="AM159">
        <v>7542.0092562999998</v>
      </c>
    </row>
    <row r="160" spans="1:39" ht="15" x14ac:dyDescent="0.25">
      <c r="A160" t="s">
        <v>320</v>
      </c>
      <c r="B160">
        <v>-4628474.95</v>
      </c>
      <c r="C160">
        <v>0.371451080558452</v>
      </c>
      <c r="D160">
        <v>-4533496</v>
      </c>
      <c r="E160">
        <v>1.84103655450232E-3</v>
      </c>
      <c r="F160">
        <v>0.75771961172491398</v>
      </c>
      <c r="G160">
        <v>132.6</v>
      </c>
      <c r="H160">
        <v>363.54576900000001</v>
      </c>
      <c r="I160">
        <v>378.12387009999998</v>
      </c>
      <c r="J160">
        <v>1.3814131999999999</v>
      </c>
      <c r="K160">
        <v>16091.1423306385</v>
      </c>
      <c r="L160">
        <v>3977.1598845499998</v>
      </c>
      <c r="M160">
        <v>5546.5142203934902</v>
      </c>
      <c r="N160">
        <v>0.85536197820845505</v>
      </c>
      <c r="O160">
        <v>0.18857769129763299</v>
      </c>
      <c r="P160">
        <v>6.7711683278347798E-2</v>
      </c>
      <c r="Q160">
        <v>11538.246046263601</v>
      </c>
      <c r="R160">
        <v>269.66899999999998</v>
      </c>
      <c r="S160">
        <v>75016.256065769499</v>
      </c>
      <c r="T160">
        <v>13.906121949501101</v>
      </c>
      <c r="U160">
        <v>14.748302120562601</v>
      </c>
      <c r="V160">
        <v>32.540999999999997</v>
      </c>
      <c r="W160">
        <v>122.219965107096</v>
      </c>
      <c r="X160">
        <v>0.112604199814932</v>
      </c>
      <c r="Y160">
        <v>0.16611329086343701</v>
      </c>
      <c r="Z160">
        <v>0.282900708512346</v>
      </c>
      <c r="AA160">
        <v>166.40687556238001</v>
      </c>
      <c r="AB160">
        <v>8.2657814632001507</v>
      </c>
      <c r="AC160">
        <v>1.44550405978604</v>
      </c>
      <c r="AD160">
        <v>4.0564176765293896</v>
      </c>
      <c r="AE160">
        <v>0.72381687844229903</v>
      </c>
      <c r="AF160">
        <v>18</v>
      </c>
      <c r="AG160">
        <v>9.5362930439281401E-2</v>
      </c>
      <c r="AH160">
        <v>113.361</v>
      </c>
      <c r="AI160">
        <v>3.8306333230131102</v>
      </c>
      <c r="AJ160">
        <v>-142611.995</v>
      </c>
      <c r="AK160">
        <v>0.56178056099545304</v>
      </c>
      <c r="AL160">
        <v>63997045.773999996</v>
      </c>
      <c r="AM160">
        <v>3977.1598845499998</v>
      </c>
    </row>
    <row r="161" spans="1:39" ht="15" x14ac:dyDescent="0.25">
      <c r="A161" t="s">
        <v>321</v>
      </c>
      <c r="B161">
        <v>-4668098.3</v>
      </c>
      <c r="C161">
        <v>0.32680297982315898</v>
      </c>
      <c r="D161">
        <v>-5110471.5</v>
      </c>
      <c r="E161">
        <v>1.42598764620954E-3</v>
      </c>
      <c r="F161">
        <v>0.79938211645422796</v>
      </c>
      <c r="G161">
        <v>134.75</v>
      </c>
      <c r="H161">
        <v>80.182476800000003</v>
      </c>
      <c r="I161">
        <v>551.94671174999996</v>
      </c>
      <c r="J161">
        <v>-26.3752651</v>
      </c>
      <c r="K161">
        <v>16227.182313204499</v>
      </c>
      <c r="L161">
        <v>4645.25554835</v>
      </c>
      <c r="M161">
        <v>5619.0806807879599</v>
      </c>
      <c r="N161">
        <v>0.216447758424644</v>
      </c>
      <c r="O161">
        <v>0.13250667966343299</v>
      </c>
      <c r="P161">
        <v>4.1263713977605601E-2</v>
      </c>
      <c r="Q161">
        <v>13414.9005783504</v>
      </c>
      <c r="R161">
        <v>291.80900000000003</v>
      </c>
      <c r="S161">
        <v>85770.825771309304</v>
      </c>
      <c r="T161">
        <v>16.656100394436098</v>
      </c>
      <c r="U161">
        <v>15.9188220663174</v>
      </c>
      <c r="V161">
        <v>28.506499999999999</v>
      </c>
      <c r="W161">
        <v>162.95425774297101</v>
      </c>
      <c r="X161">
        <v>0.11544634711575801</v>
      </c>
      <c r="Y161">
        <v>0.15823638667961301</v>
      </c>
      <c r="Z161">
        <v>0.28021465816100699</v>
      </c>
      <c r="AA161">
        <v>167.26075496018299</v>
      </c>
      <c r="AB161">
        <v>9.7852064577355407</v>
      </c>
      <c r="AC161">
        <v>1.43177181983913</v>
      </c>
      <c r="AD161">
        <v>3.8230383511464701</v>
      </c>
      <c r="AE161">
        <v>0.92273262196266403</v>
      </c>
      <c r="AF161">
        <v>24.55</v>
      </c>
      <c r="AG161">
        <v>9.2896798932413704E-2</v>
      </c>
      <c r="AH161">
        <v>114.1965</v>
      </c>
      <c r="AI161">
        <v>5.0788284445357599</v>
      </c>
      <c r="AJ161">
        <v>6217.6430000001601</v>
      </c>
      <c r="AK161">
        <v>0.37711619799546903</v>
      </c>
      <c r="AL161">
        <v>75379408.674500003</v>
      </c>
      <c r="AM161">
        <v>4645.25554835</v>
      </c>
    </row>
    <row r="162" spans="1:39" ht="15" x14ac:dyDescent="0.25">
      <c r="A162" t="s">
        <v>322</v>
      </c>
      <c r="B162">
        <v>-4952190.1500000004</v>
      </c>
      <c r="C162">
        <v>0.33585397943783601</v>
      </c>
      <c r="D162">
        <v>-4846823.1500000004</v>
      </c>
      <c r="E162">
        <v>2.9406022021132901E-3</v>
      </c>
      <c r="F162">
        <v>0.77413319043863904</v>
      </c>
      <c r="G162">
        <v>108.85</v>
      </c>
      <c r="H162">
        <v>833.06428864999998</v>
      </c>
      <c r="I162">
        <v>531.67692680000005</v>
      </c>
      <c r="J162">
        <v>-292.41341534999998</v>
      </c>
      <c r="K162">
        <v>19752.662795972701</v>
      </c>
      <c r="L162">
        <v>3856.4202553</v>
      </c>
      <c r="M162">
        <v>5620.4744461526598</v>
      </c>
      <c r="N162">
        <v>0.99803649937021399</v>
      </c>
      <c r="O162">
        <v>0.20696148691344099</v>
      </c>
      <c r="P162">
        <v>6.8853287666217802E-2</v>
      </c>
      <c r="Q162">
        <v>13553.0495925737</v>
      </c>
      <c r="R162">
        <v>285.67599999999999</v>
      </c>
      <c r="S162">
        <v>71903.618476875898</v>
      </c>
      <c r="T162">
        <v>13.8749842478892</v>
      </c>
      <c r="U162">
        <v>13.499279797042799</v>
      </c>
      <c r="V162">
        <v>47.794499999999999</v>
      </c>
      <c r="W162">
        <v>80.687532149096597</v>
      </c>
      <c r="X162">
        <v>0.11387300946968799</v>
      </c>
      <c r="Y162">
        <v>0.16555254147685899</v>
      </c>
      <c r="Z162">
        <v>0.28584508077498599</v>
      </c>
      <c r="AA162">
        <v>208.69409885863001</v>
      </c>
      <c r="AB162">
        <v>9.8364501505102808</v>
      </c>
      <c r="AC162">
        <v>1.7274134386514901</v>
      </c>
      <c r="AD162">
        <v>4.2369456841574804</v>
      </c>
      <c r="AE162">
        <v>1.05251029635386</v>
      </c>
      <c r="AF162">
        <v>13.9</v>
      </c>
      <c r="AG162">
        <v>0.14560001573514</v>
      </c>
      <c r="AH162">
        <v>131.0565</v>
      </c>
      <c r="AI162">
        <v>4.2644858153265597</v>
      </c>
      <c r="AJ162">
        <v>-215519.04300000001</v>
      </c>
      <c r="AK162">
        <v>0.678309688532307</v>
      </c>
      <c r="AL162">
        <v>76174568.902500004</v>
      </c>
      <c r="AM162">
        <v>3856.4202553</v>
      </c>
    </row>
    <row r="163" spans="1:39" ht="15" x14ac:dyDescent="0.25">
      <c r="A163" t="s">
        <v>323</v>
      </c>
      <c r="B163">
        <v>-4179929.4761904799</v>
      </c>
      <c r="C163">
        <v>0.29013744895875798</v>
      </c>
      <c r="D163">
        <v>-4002536.1904761898</v>
      </c>
      <c r="E163">
        <v>6.21439694321025E-3</v>
      </c>
      <c r="F163">
        <v>0.77405201538588297</v>
      </c>
      <c r="G163">
        <v>67.476190476190496</v>
      </c>
      <c r="H163">
        <v>94.291464428571402</v>
      </c>
      <c r="I163">
        <v>189.288091095238</v>
      </c>
      <c r="J163">
        <v>58.770447333333401</v>
      </c>
      <c r="K163">
        <v>17023.0799644744</v>
      </c>
      <c r="L163">
        <v>1791.83823714286</v>
      </c>
      <c r="M163">
        <v>2374.3758465936098</v>
      </c>
      <c r="N163">
        <v>0.647215186169529</v>
      </c>
      <c r="O163">
        <v>0.178329465023365</v>
      </c>
      <c r="P163">
        <v>3.7918497685347802E-2</v>
      </c>
      <c r="Q163">
        <v>12846.5784547321</v>
      </c>
      <c r="R163">
        <v>128.97047619047601</v>
      </c>
      <c r="S163">
        <v>76491.372026820507</v>
      </c>
      <c r="T163">
        <v>16.778664736853798</v>
      </c>
      <c r="U163">
        <v>13.893398629439</v>
      </c>
      <c r="V163">
        <v>16.4409523809524</v>
      </c>
      <c r="W163">
        <v>108.986279847072</v>
      </c>
      <c r="X163">
        <v>0.11458881936854701</v>
      </c>
      <c r="Y163">
        <v>0.16266222613579501</v>
      </c>
      <c r="Z163">
        <v>0.29049463550096399</v>
      </c>
      <c r="AA163">
        <v>190.11221340856699</v>
      </c>
      <c r="AB163">
        <v>7.7439394396460504</v>
      </c>
      <c r="AC163">
        <v>1.5207530875466899</v>
      </c>
      <c r="AD163">
        <v>3.9441278998979099</v>
      </c>
      <c r="AE163">
        <v>0.34053926432991199</v>
      </c>
      <c r="AF163">
        <v>13.4285714285714</v>
      </c>
      <c r="AG163">
        <v>9.9011275193956805E-2</v>
      </c>
      <c r="AH163">
        <v>70.812857142857098</v>
      </c>
      <c r="AI163">
        <v>4.3356433926492102</v>
      </c>
      <c r="AJ163">
        <v>-147593.714894737</v>
      </c>
      <c r="AK163">
        <v>0.46868247210879199</v>
      </c>
      <c r="AL163">
        <v>30502605.5942857</v>
      </c>
      <c r="AM163">
        <v>1791.83823714286</v>
      </c>
    </row>
    <row r="164" spans="1:39" ht="15" x14ac:dyDescent="0.25">
      <c r="A164" t="s">
        <v>324</v>
      </c>
      <c r="B164">
        <v>-2243408.9</v>
      </c>
      <c r="C164">
        <v>0.33651094423657102</v>
      </c>
      <c r="D164">
        <v>-2234228.4500000002</v>
      </c>
      <c r="E164">
        <v>6.4682348799204202E-3</v>
      </c>
      <c r="F164">
        <v>0.72117429025851798</v>
      </c>
      <c r="G164">
        <v>91.894736842105303</v>
      </c>
      <c r="H164">
        <v>75.497813899999997</v>
      </c>
      <c r="I164">
        <v>97.095970199999996</v>
      </c>
      <c r="J164">
        <v>-27.5398791</v>
      </c>
      <c r="K164">
        <v>15686.965444311199</v>
      </c>
      <c r="L164">
        <v>1659.607724</v>
      </c>
      <c r="M164">
        <v>2203.5262323760799</v>
      </c>
      <c r="N164">
        <v>0.78006529113984702</v>
      </c>
      <c r="O164">
        <v>0.174539599937413</v>
      </c>
      <c r="P164">
        <v>1.86857071713653E-2</v>
      </c>
      <c r="Q164">
        <v>11814.794230712199</v>
      </c>
      <c r="R164">
        <v>118.024</v>
      </c>
      <c r="S164">
        <v>68919.798918016706</v>
      </c>
      <c r="T164">
        <v>15.6705415847624</v>
      </c>
      <c r="U164">
        <v>14.061612248356299</v>
      </c>
      <c r="V164">
        <v>14.253500000000001</v>
      </c>
      <c r="W164">
        <v>116.435101834637</v>
      </c>
      <c r="X164">
        <v>0.112408913860035</v>
      </c>
      <c r="Y164">
        <v>0.17309787464802701</v>
      </c>
      <c r="Z164">
        <v>0.28962868528104702</v>
      </c>
      <c r="AA164">
        <v>200.720745741721</v>
      </c>
      <c r="AB164">
        <v>7.9658050502870301</v>
      </c>
      <c r="AC164">
        <v>1.63909589763618</v>
      </c>
      <c r="AD164">
        <v>3.55121924472942</v>
      </c>
      <c r="AE164">
        <v>1.08046353237861</v>
      </c>
      <c r="AF164">
        <v>67.05</v>
      </c>
      <c r="AG164">
        <v>2.4632047528407301E-2</v>
      </c>
      <c r="AH164">
        <v>17.642499999999998</v>
      </c>
      <c r="AI164">
        <v>3.9950925035453202</v>
      </c>
      <c r="AJ164">
        <v>-52982.362999999903</v>
      </c>
      <c r="AK164">
        <v>0.59747351878838695</v>
      </c>
      <c r="AL164">
        <v>26034209.017499998</v>
      </c>
      <c r="AM164">
        <v>1659.607724</v>
      </c>
    </row>
    <row r="165" spans="1:39" ht="15" x14ac:dyDescent="0.25">
      <c r="A165" t="s">
        <v>325</v>
      </c>
      <c r="B165">
        <v>-870405.25</v>
      </c>
      <c r="C165">
        <v>0.349794464014544</v>
      </c>
      <c r="D165">
        <v>-671862.95</v>
      </c>
      <c r="E165">
        <v>1.61392486220773E-3</v>
      </c>
      <c r="F165">
        <v>0.81762918211720603</v>
      </c>
      <c r="G165">
        <v>234.25</v>
      </c>
      <c r="H165">
        <v>286.43160085</v>
      </c>
      <c r="I165">
        <v>753.18887800000005</v>
      </c>
      <c r="J165">
        <v>-80.412940599999899</v>
      </c>
      <c r="K165">
        <v>15632.133918010801</v>
      </c>
      <c r="L165">
        <v>5413.3116136500003</v>
      </c>
      <c r="M165">
        <v>7164.9658271872104</v>
      </c>
      <c r="N165">
        <v>0.58590735590620102</v>
      </c>
      <c r="O165">
        <v>0.17312931760417899</v>
      </c>
      <c r="P165">
        <v>5.2642622397984298E-2</v>
      </c>
      <c r="Q165">
        <v>11810.469739214401</v>
      </c>
      <c r="R165">
        <v>352.60199999999998</v>
      </c>
      <c r="S165">
        <v>79152.519103692</v>
      </c>
      <c r="T165">
        <v>15.832723580694401</v>
      </c>
      <c r="U165">
        <v>15.352469962308801</v>
      </c>
      <c r="V165">
        <v>37.11</v>
      </c>
      <c r="W165">
        <v>145.87204563864199</v>
      </c>
      <c r="X165">
        <v>0.113597490397637</v>
      </c>
      <c r="Y165">
        <v>0.171372655934659</v>
      </c>
      <c r="Z165">
        <v>0.29008022475397</v>
      </c>
      <c r="AA165">
        <v>162.82991132034101</v>
      </c>
      <c r="AB165">
        <v>7.3573681745984096</v>
      </c>
      <c r="AC165">
        <v>1.2971481437299199</v>
      </c>
      <c r="AD165">
        <v>4.0667006550180096</v>
      </c>
      <c r="AE165">
        <v>0.87568981743512198</v>
      </c>
      <c r="AF165">
        <v>28.3</v>
      </c>
      <c r="AG165">
        <v>0.113712337644177</v>
      </c>
      <c r="AH165">
        <v>89.916499999999999</v>
      </c>
      <c r="AI165">
        <v>4.3923009161707602</v>
      </c>
      <c r="AJ165">
        <v>-140342.60200000001</v>
      </c>
      <c r="AK165">
        <v>0.48927803043257301</v>
      </c>
      <c r="AL165">
        <v>84621612.0845</v>
      </c>
      <c r="AM165">
        <v>5413.3116136500003</v>
      </c>
    </row>
    <row r="166" spans="1:39" ht="15" x14ac:dyDescent="0.25">
      <c r="A166" t="s">
        <v>326</v>
      </c>
      <c r="B166">
        <v>-2142316.65</v>
      </c>
      <c r="C166">
        <v>0.30230536024271898</v>
      </c>
      <c r="D166">
        <v>-2217212.7999999998</v>
      </c>
      <c r="E166">
        <v>6.6889497957280698E-3</v>
      </c>
      <c r="F166">
        <v>0.73146100905807099</v>
      </c>
      <c r="G166">
        <v>105.842105263158</v>
      </c>
      <c r="H166">
        <v>74.195346599999993</v>
      </c>
      <c r="I166">
        <v>98.184713049999999</v>
      </c>
      <c r="J166">
        <v>-47.859674099999999</v>
      </c>
      <c r="K166">
        <v>14900.826368976501</v>
      </c>
      <c r="L166">
        <v>1861.03621845</v>
      </c>
      <c r="M166">
        <v>2423.2909936466299</v>
      </c>
      <c r="N166">
        <v>0.65505056646094095</v>
      </c>
      <c r="O166">
        <v>0.17159763769454001</v>
      </c>
      <c r="P166">
        <v>2.6417359244597E-2</v>
      </c>
      <c r="Q166">
        <v>11443.519424701801</v>
      </c>
      <c r="R166">
        <v>128.00149999999999</v>
      </c>
      <c r="S166">
        <v>67215.380147888907</v>
      </c>
      <c r="T166">
        <v>15.6646601797635</v>
      </c>
      <c r="U166">
        <v>14.539175075682699</v>
      </c>
      <c r="V166">
        <v>15.388999999999999</v>
      </c>
      <c r="W166">
        <v>120.93288832607701</v>
      </c>
      <c r="X166">
        <v>0.11209556816795101</v>
      </c>
      <c r="Y166">
        <v>0.17623320728066899</v>
      </c>
      <c r="Z166">
        <v>0.29472149560864402</v>
      </c>
      <c r="AA166">
        <v>191.01645979575599</v>
      </c>
      <c r="AB166">
        <v>8.0460059374626791</v>
      </c>
      <c r="AC166">
        <v>1.61750828402209</v>
      </c>
      <c r="AD166">
        <v>3.5463766174747402</v>
      </c>
      <c r="AE166">
        <v>1.2756829037172499</v>
      </c>
      <c r="AF166">
        <v>83.6</v>
      </c>
      <c r="AG166">
        <v>2.8093173339320501E-2</v>
      </c>
      <c r="AH166">
        <v>13.0794736842105</v>
      </c>
      <c r="AI166">
        <v>4.2355052643612501</v>
      </c>
      <c r="AJ166">
        <v>-37110.697500000002</v>
      </c>
      <c r="AK166">
        <v>0.54252601080298701</v>
      </c>
      <c r="AL166">
        <v>27730977.557500001</v>
      </c>
      <c r="AM166">
        <v>1861.03621845</v>
      </c>
    </row>
    <row r="167" spans="1:39" ht="15" x14ac:dyDescent="0.25">
      <c r="A167" t="s">
        <v>328</v>
      </c>
      <c r="B167">
        <v>-3029501.2</v>
      </c>
      <c r="C167">
        <v>0.27449269173417601</v>
      </c>
      <c r="D167">
        <v>-2878742.05</v>
      </c>
      <c r="E167">
        <v>2.76114021934557E-3</v>
      </c>
      <c r="F167">
        <v>0.79043479689011198</v>
      </c>
      <c r="G167">
        <v>110.55</v>
      </c>
      <c r="H167">
        <v>99.85929075</v>
      </c>
      <c r="I167">
        <v>241.08201965000001</v>
      </c>
      <c r="J167">
        <v>6.5971927499999996</v>
      </c>
      <c r="K167">
        <v>15240.5236457555</v>
      </c>
      <c r="L167">
        <v>2710.8002217500002</v>
      </c>
      <c r="M167">
        <v>3483.5984785918999</v>
      </c>
      <c r="N167">
        <v>0.57371409627375602</v>
      </c>
      <c r="O167">
        <v>0.16152960850332301</v>
      </c>
      <c r="P167">
        <v>4.3823875509833098E-2</v>
      </c>
      <c r="Q167">
        <v>11859.580009691401</v>
      </c>
      <c r="R167">
        <v>180.125</v>
      </c>
      <c r="S167">
        <v>74705.803150589898</v>
      </c>
      <c r="T167">
        <v>15.933934767522601</v>
      </c>
      <c r="U167">
        <v>15.0495501554476</v>
      </c>
      <c r="V167">
        <v>22.681000000000001</v>
      </c>
      <c r="W167">
        <v>119.518549523831</v>
      </c>
      <c r="X167">
        <v>0.11294817568164001</v>
      </c>
      <c r="Y167">
        <v>0.173176003370732</v>
      </c>
      <c r="Z167">
        <v>0.291186342321819</v>
      </c>
      <c r="AA167">
        <v>178.96287454440801</v>
      </c>
      <c r="AB167">
        <v>7.54694296569639</v>
      </c>
      <c r="AC167">
        <v>1.2964645026947299</v>
      </c>
      <c r="AD167">
        <v>3.8457355885792901</v>
      </c>
      <c r="AE167">
        <v>1.1703002623379499</v>
      </c>
      <c r="AF167">
        <v>36.049999999999997</v>
      </c>
      <c r="AG167">
        <v>5.2176363708725297E-2</v>
      </c>
      <c r="AH167">
        <v>53.360999999999997</v>
      </c>
      <c r="AI167">
        <v>4.2083419623543001</v>
      </c>
      <c r="AJ167">
        <v>-81908.692000000301</v>
      </c>
      <c r="AK167">
        <v>0.49369278092209901</v>
      </c>
      <c r="AL167">
        <v>41314014.8785</v>
      </c>
      <c r="AM167">
        <v>2710.8002217500002</v>
      </c>
    </row>
    <row r="168" spans="1:39" ht="15" x14ac:dyDescent="0.25">
      <c r="A168" t="s">
        <v>329</v>
      </c>
      <c r="B168">
        <v>-7199963.9000000004</v>
      </c>
      <c r="C168">
        <v>0.32799425390841702</v>
      </c>
      <c r="D168">
        <v>-7360442.5</v>
      </c>
      <c r="E168">
        <v>1.53966874339189E-3</v>
      </c>
      <c r="F168">
        <v>0.81443674195527904</v>
      </c>
      <c r="G168">
        <v>208.4</v>
      </c>
      <c r="H168">
        <v>190.52364405</v>
      </c>
      <c r="I168">
        <v>836.64762914999994</v>
      </c>
      <c r="J168">
        <v>-21.79388565</v>
      </c>
      <c r="K168">
        <v>16134.2753791671</v>
      </c>
      <c r="L168">
        <v>8183.7330314500005</v>
      </c>
      <c r="M168">
        <v>10324.275448776199</v>
      </c>
      <c r="N168">
        <v>0.33631443648307102</v>
      </c>
      <c r="O168">
        <v>0.142367407547698</v>
      </c>
      <c r="P168">
        <v>7.7544278443741094E-2</v>
      </c>
      <c r="Q168">
        <v>12789.139830112899</v>
      </c>
      <c r="R168">
        <v>506.14299999999997</v>
      </c>
      <c r="S168">
        <v>86623.216897200997</v>
      </c>
      <c r="T168">
        <v>15.5923326016561</v>
      </c>
      <c r="U168">
        <v>16.1688159896512</v>
      </c>
      <c r="V168">
        <v>54.453499999999998</v>
      </c>
      <c r="W168">
        <v>150.28846688367099</v>
      </c>
      <c r="X168">
        <v>0.1161288032935</v>
      </c>
      <c r="Y168">
        <v>0.15454797912427001</v>
      </c>
      <c r="Z168">
        <v>0.27694404442378801</v>
      </c>
      <c r="AA168">
        <v>156.74663934787699</v>
      </c>
      <c r="AB168">
        <v>7.90046573217787</v>
      </c>
      <c r="AC168">
        <v>1.5477907102244499</v>
      </c>
      <c r="AD168">
        <v>4.0549041145365896</v>
      </c>
      <c r="AE168">
        <v>0.98432833847898404</v>
      </c>
      <c r="AF168">
        <v>31.65</v>
      </c>
      <c r="AG168">
        <v>8.2077030432641598E-2</v>
      </c>
      <c r="AH168">
        <v>140.642</v>
      </c>
      <c r="AI168">
        <v>4.6655128568276796</v>
      </c>
      <c r="AJ168">
        <v>-154833.76900000099</v>
      </c>
      <c r="AK168">
        <v>0.41647938636473503</v>
      </c>
      <c r="AL168">
        <v>132038602.359</v>
      </c>
      <c r="AM168">
        <v>8183.7330314500005</v>
      </c>
    </row>
    <row r="169" spans="1:39" ht="15" x14ac:dyDescent="0.25">
      <c r="A169" t="s">
        <v>330</v>
      </c>
      <c r="B169">
        <v>-3902466.75</v>
      </c>
      <c r="C169">
        <v>0.35433332989308902</v>
      </c>
      <c r="D169">
        <v>-3868511.65</v>
      </c>
      <c r="E169">
        <v>3.6339542193913098E-3</v>
      </c>
      <c r="F169">
        <v>0.77605067684500295</v>
      </c>
      <c r="G169">
        <v>58.2</v>
      </c>
      <c r="H169">
        <v>30.753363149999998</v>
      </c>
      <c r="I169">
        <v>258.32318185000003</v>
      </c>
      <c r="J169">
        <v>-7.3712067000000001</v>
      </c>
      <c r="K169">
        <v>17906.545458104301</v>
      </c>
      <c r="L169">
        <v>2983.8590628500001</v>
      </c>
      <c r="M169">
        <v>3568.1607395095002</v>
      </c>
      <c r="N169">
        <v>0.12000810159176099</v>
      </c>
      <c r="O169">
        <v>0.1289943405981</v>
      </c>
      <c r="P169">
        <v>2.8096636548217101E-2</v>
      </c>
      <c r="Q169">
        <v>14974.271578596199</v>
      </c>
      <c r="R169">
        <v>200.0325</v>
      </c>
      <c r="S169">
        <v>88031.010128354101</v>
      </c>
      <c r="T169">
        <v>16.642545586342202</v>
      </c>
      <c r="U169">
        <v>14.9168713226601</v>
      </c>
      <c r="V169">
        <v>23.485499999999998</v>
      </c>
      <c r="W169">
        <v>127.05111932256099</v>
      </c>
      <c r="X169">
        <v>0.116419977768854</v>
      </c>
      <c r="Y169">
        <v>0.14751336020363701</v>
      </c>
      <c r="Z169">
        <v>0.27060604245639502</v>
      </c>
      <c r="AA169">
        <v>183.893454229002</v>
      </c>
      <c r="AB169">
        <v>8.2162907318527605</v>
      </c>
      <c r="AC169">
        <v>1.6333088505512401</v>
      </c>
      <c r="AD169">
        <v>3.6392270063639001</v>
      </c>
      <c r="AE169">
        <v>0.84282291046892099</v>
      </c>
      <c r="AF169">
        <v>16.350000000000001</v>
      </c>
      <c r="AG169">
        <v>0.14462016557558999</v>
      </c>
      <c r="AH169">
        <v>107.424705882353</v>
      </c>
      <c r="AI169">
        <v>6.4602297581696799</v>
      </c>
      <c r="AJ169">
        <v>859.55944444448699</v>
      </c>
      <c r="AK169">
        <v>0.32465852353378299</v>
      </c>
      <c r="AL169">
        <v>53430607.949500002</v>
      </c>
      <c r="AM169">
        <v>2983.8590628500001</v>
      </c>
    </row>
    <row r="170" spans="1:39" ht="15" x14ac:dyDescent="0.25">
      <c r="A170" t="s">
        <v>331</v>
      </c>
      <c r="B170">
        <v>-2686777.5</v>
      </c>
      <c r="C170">
        <v>0.29446547344706597</v>
      </c>
      <c r="D170">
        <v>-2686504.85</v>
      </c>
      <c r="E170">
        <v>1.4495490123392801E-3</v>
      </c>
      <c r="F170">
        <v>0.74608847887765295</v>
      </c>
      <c r="G170">
        <v>137.85</v>
      </c>
      <c r="H170">
        <v>140.9404275</v>
      </c>
      <c r="I170">
        <v>201.0383477</v>
      </c>
      <c r="J170">
        <v>-141.10768155</v>
      </c>
      <c r="K170">
        <v>15165.452050891001</v>
      </c>
      <c r="L170">
        <v>2606.3967622499999</v>
      </c>
      <c r="M170">
        <v>3588.6567590019199</v>
      </c>
      <c r="N170">
        <v>0.91195729916349999</v>
      </c>
      <c r="O170">
        <v>0.17903636430516701</v>
      </c>
      <c r="P170">
        <v>3.3807882044762899E-2</v>
      </c>
      <c r="Q170">
        <v>11014.479170889899</v>
      </c>
      <c r="R170">
        <v>178.77549999999999</v>
      </c>
      <c r="S170">
        <v>69137.422943859798</v>
      </c>
      <c r="T170">
        <v>14.5609996895548</v>
      </c>
      <c r="U170">
        <v>14.5791608036336</v>
      </c>
      <c r="V170">
        <v>21.995000000000001</v>
      </c>
      <c r="W170">
        <v>118.499511809502</v>
      </c>
      <c r="X170">
        <v>0.110330040761121</v>
      </c>
      <c r="Y170">
        <v>0.177104552106641</v>
      </c>
      <c r="Z170">
        <v>0.29364009648936801</v>
      </c>
      <c r="AA170">
        <v>186.55446363440601</v>
      </c>
      <c r="AB170">
        <v>7.7565571859859102</v>
      </c>
      <c r="AC170">
        <v>1.47062494890587</v>
      </c>
      <c r="AD170">
        <v>3.7695956841440501</v>
      </c>
      <c r="AE170">
        <v>1.03485350885462</v>
      </c>
      <c r="AF170">
        <v>55.45</v>
      </c>
      <c r="AG170">
        <v>3.7581429234003802E-2</v>
      </c>
      <c r="AH170">
        <v>33.883499999999998</v>
      </c>
      <c r="AI170">
        <v>3.8454347701310998</v>
      </c>
      <c r="AJ170">
        <v>-104764.5635</v>
      </c>
      <c r="AK170">
        <v>0.60983083394371296</v>
      </c>
      <c r="AL170">
        <v>39527185.123499997</v>
      </c>
      <c r="AM170">
        <v>2606.3967622499999</v>
      </c>
    </row>
    <row r="171" spans="1:39" ht="15" x14ac:dyDescent="0.25">
      <c r="A171" t="s">
        <v>332</v>
      </c>
      <c r="B171">
        <v>-8257235.1500000004</v>
      </c>
      <c r="C171">
        <v>0.32775493677405598</v>
      </c>
      <c r="D171">
        <v>-7937156.2000000002</v>
      </c>
      <c r="E171">
        <v>2.6156261951792402E-3</v>
      </c>
      <c r="F171">
        <v>0.76524961477549303</v>
      </c>
      <c r="G171">
        <v>110.35</v>
      </c>
      <c r="H171">
        <v>1048.2290199500001</v>
      </c>
      <c r="I171">
        <v>599.22744635000004</v>
      </c>
      <c r="J171">
        <v>-239.4168803</v>
      </c>
      <c r="K171">
        <v>19798.857484734599</v>
      </c>
      <c r="L171">
        <v>4237.9109203999997</v>
      </c>
      <c r="M171">
        <v>6187.77530926707</v>
      </c>
      <c r="N171">
        <v>0.99646448519531705</v>
      </c>
      <c r="O171">
        <v>0.20039702330973999</v>
      </c>
      <c r="P171">
        <v>9.27066879482491E-2</v>
      </c>
      <c r="Q171">
        <v>13559.929078281</v>
      </c>
      <c r="R171">
        <v>305.05500000000001</v>
      </c>
      <c r="S171">
        <v>72708.093848650198</v>
      </c>
      <c r="T171">
        <v>13.5026470636443</v>
      </c>
      <c r="U171">
        <v>13.8922847368507</v>
      </c>
      <c r="V171">
        <v>53.137500000000003</v>
      </c>
      <c r="W171">
        <v>79.753675283933205</v>
      </c>
      <c r="X171">
        <v>0.113635471302118</v>
      </c>
      <c r="Y171">
        <v>0.15929421064959901</v>
      </c>
      <c r="Z171">
        <v>0.27930471800627599</v>
      </c>
      <c r="AA171">
        <v>205.292552472501</v>
      </c>
      <c r="AB171">
        <v>10.107075593421699</v>
      </c>
      <c r="AC171">
        <v>1.62687323633807</v>
      </c>
      <c r="AD171">
        <v>4.3671644508627496</v>
      </c>
      <c r="AE171">
        <v>1.05251029635386</v>
      </c>
      <c r="AF171">
        <v>15</v>
      </c>
      <c r="AG171">
        <v>0.13648112447393199</v>
      </c>
      <c r="AH171">
        <v>127.11450000000001</v>
      </c>
      <c r="AI171">
        <v>4.1776175379990503</v>
      </c>
      <c r="AJ171">
        <v>-124101.65399999999</v>
      </c>
      <c r="AK171">
        <v>0.68322473264309802</v>
      </c>
      <c r="AL171">
        <v>83905794.346000001</v>
      </c>
      <c r="AM171">
        <v>4237.9109203999997</v>
      </c>
    </row>
    <row r="172" spans="1:39" ht="15" x14ac:dyDescent="0.25">
      <c r="A172" t="s">
        <v>333</v>
      </c>
      <c r="B172">
        <v>-3249914.2</v>
      </c>
      <c r="C172">
        <v>0.289930918904163</v>
      </c>
      <c r="D172">
        <v>-2968302.45</v>
      </c>
      <c r="E172">
        <v>2.4830270601693899E-3</v>
      </c>
      <c r="F172">
        <v>0.76114564997539602</v>
      </c>
      <c r="G172">
        <v>96.3</v>
      </c>
      <c r="H172">
        <v>362.60859119999998</v>
      </c>
      <c r="I172">
        <v>242.08509455000001</v>
      </c>
      <c r="J172">
        <v>-173.34329224999999</v>
      </c>
      <c r="K172">
        <v>17404.2840990566</v>
      </c>
      <c r="L172">
        <v>2894.9168765999998</v>
      </c>
      <c r="M172">
        <v>4177.6845310283697</v>
      </c>
      <c r="N172">
        <v>0.98469664888892094</v>
      </c>
      <c r="O172">
        <v>0.20500887436430701</v>
      </c>
      <c r="P172">
        <v>5.9884703979344603E-2</v>
      </c>
      <c r="Q172">
        <v>12060.258592837699</v>
      </c>
      <c r="R172">
        <v>208.82650000000001</v>
      </c>
      <c r="S172">
        <v>69872.960651545698</v>
      </c>
      <c r="T172">
        <v>14.190009409725301</v>
      </c>
      <c r="U172">
        <v>13.8627850229736</v>
      </c>
      <c r="V172">
        <v>28.235499999999998</v>
      </c>
      <c r="W172">
        <v>102.52755844947001</v>
      </c>
      <c r="X172">
        <v>0.10970430012838001</v>
      </c>
      <c r="Y172">
        <v>0.18008529502029999</v>
      </c>
      <c r="Z172">
        <v>0.29374996818923299</v>
      </c>
      <c r="AA172">
        <v>203.64344647172999</v>
      </c>
      <c r="AB172">
        <v>9.3718260910349294</v>
      </c>
      <c r="AC172">
        <v>1.63324438746505</v>
      </c>
      <c r="AD172">
        <v>3.8897669027838</v>
      </c>
      <c r="AE172">
        <v>1.0596370678281599</v>
      </c>
      <c r="AF172">
        <v>15.1</v>
      </c>
      <c r="AG172">
        <v>7.4562197613873504E-2</v>
      </c>
      <c r="AH172">
        <v>112.20399999999999</v>
      </c>
      <c r="AI172">
        <v>4.0213334412620503</v>
      </c>
      <c r="AJ172">
        <v>-47979.501999999397</v>
      </c>
      <c r="AK172">
        <v>0.68287894334968502</v>
      </c>
      <c r="AL172">
        <v>50383955.763499998</v>
      </c>
      <c r="AM172">
        <v>2894.9168765999998</v>
      </c>
    </row>
    <row r="173" spans="1:39" ht="15" x14ac:dyDescent="0.25">
      <c r="A173" t="s">
        <v>335</v>
      </c>
      <c r="B173">
        <v>-948529.1</v>
      </c>
      <c r="C173">
        <v>0.35544093229297402</v>
      </c>
      <c r="D173">
        <v>-1005175.55</v>
      </c>
      <c r="E173">
        <v>5.4703316159203704E-3</v>
      </c>
      <c r="F173">
        <v>0.71688690952855605</v>
      </c>
      <c r="G173">
        <v>47.5</v>
      </c>
      <c r="H173">
        <v>46.429240649999997</v>
      </c>
      <c r="I173">
        <v>83.562892349999998</v>
      </c>
      <c r="J173">
        <v>58.237754750000001</v>
      </c>
      <c r="K173">
        <v>15332.1502577635</v>
      </c>
      <c r="L173">
        <v>1172.6585932</v>
      </c>
      <c r="M173">
        <v>1474.6132836357499</v>
      </c>
      <c r="N173">
        <v>0.57770610532204503</v>
      </c>
      <c r="O173">
        <v>0.156751644780426</v>
      </c>
      <c r="P173">
        <v>9.1559474021342992E-3</v>
      </c>
      <c r="Q173">
        <v>12192.605309827901</v>
      </c>
      <c r="R173">
        <v>81.755499999999998</v>
      </c>
      <c r="S173">
        <v>67201.531633957304</v>
      </c>
      <c r="T173">
        <v>16.345689280843501</v>
      </c>
      <c r="U173">
        <v>14.3434826182948</v>
      </c>
      <c r="V173">
        <v>12.4735</v>
      </c>
      <c r="W173">
        <v>94.011992880907499</v>
      </c>
      <c r="X173">
        <v>0.109680067800383</v>
      </c>
      <c r="Y173">
        <v>0.174066409759115</v>
      </c>
      <c r="Z173">
        <v>0.28807703300186299</v>
      </c>
      <c r="AA173">
        <v>187.32370297186301</v>
      </c>
      <c r="AB173">
        <v>9.1580535515730102</v>
      </c>
      <c r="AC173">
        <v>1.68386779519431</v>
      </c>
      <c r="AD173">
        <v>3.9819003080803101</v>
      </c>
      <c r="AE173">
        <v>1.1814496560396299</v>
      </c>
      <c r="AF173">
        <v>49.7</v>
      </c>
      <c r="AG173">
        <v>6.7111868181392698E-2</v>
      </c>
      <c r="AH173">
        <v>15.624000000000001</v>
      </c>
      <c r="AI173">
        <v>4.5518465653140199</v>
      </c>
      <c r="AJ173">
        <v>-78972.543000000107</v>
      </c>
      <c r="AK173">
        <v>0.50857300109196002</v>
      </c>
      <c r="AL173">
        <v>17979377.752</v>
      </c>
      <c r="AM173">
        <v>1172.6585932</v>
      </c>
    </row>
    <row r="174" spans="1:39" ht="15" x14ac:dyDescent="0.25">
      <c r="A174" t="s">
        <v>336</v>
      </c>
      <c r="B174">
        <v>-1673360.55</v>
      </c>
      <c r="C174">
        <v>0.33829506063143899</v>
      </c>
      <c r="D174">
        <v>-491214.85</v>
      </c>
      <c r="E174">
        <v>3.8976222480103999E-3</v>
      </c>
      <c r="F174">
        <v>0.796856406634324</v>
      </c>
      <c r="G174">
        <v>146.75</v>
      </c>
      <c r="H174">
        <v>131.89427585000001</v>
      </c>
      <c r="I174">
        <v>435.93067289999999</v>
      </c>
      <c r="J174">
        <v>-42.469432249999997</v>
      </c>
      <c r="K174">
        <v>15621.9243467009</v>
      </c>
      <c r="L174">
        <v>4036.9222949999998</v>
      </c>
      <c r="M174">
        <v>5155.0231280615299</v>
      </c>
      <c r="N174">
        <v>0.46649355328995801</v>
      </c>
      <c r="O174">
        <v>0.16262429732995401</v>
      </c>
      <c r="P174">
        <v>3.05117873590381E-2</v>
      </c>
      <c r="Q174">
        <v>12233.6007267759</v>
      </c>
      <c r="R174">
        <v>265.99900000000002</v>
      </c>
      <c r="S174">
        <v>78802.804841371602</v>
      </c>
      <c r="T174">
        <v>16.016413595539799</v>
      </c>
      <c r="U174">
        <v>15.1764566596115</v>
      </c>
      <c r="V174">
        <v>31.866499999999998</v>
      </c>
      <c r="W174">
        <v>126.68232454144599</v>
      </c>
      <c r="X174">
        <v>0.11601657963777499</v>
      </c>
      <c r="Y174">
        <v>0.16913763236892501</v>
      </c>
      <c r="Z174">
        <v>0.290562619332629</v>
      </c>
      <c r="AA174">
        <v>163.01103957711899</v>
      </c>
      <c r="AB174">
        <v>7.8396873262419096</v>
      </c>
      <c r="AC174">
        <v>1.3634163291989301</v>
      </c>
      <c r="AD174">
        <v>3.8189847771390899</v>
      </c>
      <c r="AE174">
        <v>1.1310078721993899</v>
      </c>
      <c r="AF174">
        <v>27.85</v>
      </c>
      <c r="AG174">
        <v>7.05046506152852E-2</v>
      </c>
      <c r="AH174">
        <v>88.816000000000003</v>
      </c>
      <c r="AI174">
        <v>4.60242665453851</v>
      </c>
      <c r="AJ174">
        <v>-150657.49549999999</v>
      </c>
      <c r="AK174">
        <v>0.44131013480957298</v>
      </c>
      <c r="AL174">
        <v>63064494.685999997</v>
      </c>
      <c r="AM174">
        <v>4036.9222949999998</v>
      </c>
    </row>
    <row r="175" spans="1:39" ht="15" x14ac:dyDescent="0.25">
      <c r="A175" t="s">
        <v>337</v>
      </c>
      <c r="B175">
        <v>-1793478.65</v>
      </c>
      <c r="C175">
        <v>0.38533570466004902</v>
      </c>
      <c r="D175">
        <v>-1727281.85</v>
      </c>
      <c r="E175">
        <v>1.5519822688950901E-2</v>
      </c>
      <c r="F175">
        <v>0.673495821742921</v>
      </c>
      <c r="G175">
        <v>75.400000000000006</v>
      </c>
      <c r="H175">
        <v>34.997321650000004</v>
      </c>
      <c r="I175">
        <v>24.816535850000001</v>
      </c>
      <c r="J175">
        <v>39.973517149999999</v>
      </c>
      <c r="K175">
        <v>16684.365809835901</v>
      </c>
      <c r="L175">
        <v>1039.6376719499999</v>
      </c>
      <c r="M175">
        <v>1317.31728787778</v>
      </c>
      <c r="N175">
        <v>0.60760866938879099</v>
      </c>
      <c r="O175">
        <v>0.160000667384435</v>
      </c>
      <c r="P175">
        <v>8.5189001312237396E-4</v>
      </c>
      <c r="Q175">
        <v>13167.4391493367</v>
      </c>
      <c r="R175">
        <v>79.731499999999997</v>
      </c>
      <c r="S175">
        <v>64721.005618858297</v>
      </c>
      <c r="T175">
        <v>16.215046750656899</v>
      </c>
      <c r="U175">
        <v>13.0392338279099</v>
      </c>
      <c r="V175">
        <v>10.076000000000001</v>
      </c>
      <c r="W175">
        <v>103.17960221814199</v>
      </c>
      <c r="X175">
        <v>0.11169741790479799</v>
      </c>
      <c r="Y175">
        <v>0.19432487792441899</v>
      </c>
      <c r="Z175">
        <v>0.31478567229489002</v>
      </c>
      <c r="AA175">
        <v>207.58938986426</v>
      </c>
      <c r="AB175">
        <v>8.4975416873727898</v>
      </c>
      <c r="AC175">
        <v>1.5450605638322199</v>
      </c>
      <c r="AD175">
        <v>3.8929252946062101</v>
      </c>
      <c r="AE175">
        <v>0.99857046527549798</v>
      </c>
      <c r="AF175">
        <v>135.30000000000001</v>
      </c>
      <c r="AG175">
        <v>2.43216402489525E-2</v>
      </c>
      <c r="AH175">
        <v>5.0294999999999996</v>
      </c>
      <c r="AI175">
        <v>4.0518807086145197</v>
      </c>
      <c r="AJ175">
        <v>36054.169500000004</v>
      </c>
      <c r="AK175">
        <v>0.53053285709617004</v>
      </c>
      <c r="AL175">
        <v>17345695.228500001</v>
      </c>
      <c r="AM175">
        <v>1039.6376719499999</v>
      </c>
    </row>
    <row r="176" spans="1:39" ht="15" x14ac:dyDescent="0.25">
      <c r="A176" t="s">
        <v>338</v>
      </c>
      <c r="B176">
        <v>-2526952.85</v>
      </c>
      <c r="C176">
        <v>0.32234290621830503</v>
      </c>
      <c r="D176">
        <v>-2813183.35</v>
      </c>
      <c r="E176">
        <v>9.0961928524005897E-4</v>
      </c>
      <c r="F176">
        <v>0.701634074830077</v>
      </c>
      <c r="G176">
        <v>90.1</v>
      </c>
      <c r="H176">
        <v>29.0310889</v>
      </c>
      <c r="I176">
        <v>60.242971699999998</v>
      </c>
      <c r="J176">
        <v>87.566276599999995</v>
      </c>
      <c r="K176">
        <v>14851.417824461199</v>
      </c>
      <c r="L176">
        <v>1218.2234012500001</v>
      </c>
      <c r="M176">
        <v>1456.78957775</v>
      </c>
      <c r="N176">
        <v>0.35241104945077101</v>
      </c>
      <c r="O176">
        <v>0.137197366819997</v>
      </c>
      <c r="P176">
        <v>5.4471029231511403E-3</v>
      </c>
      <c r="Q176">
        <v>12419.326038454699</v>
      </c>
      <c r="R176">
        <v>81.638000000000005</v>
      </c>
      <c r="S176">
        <v>68828.347564859505</v>
      </c>
      <c r="T176">
        <v>16.142605159362098</v>
      </c>
      <c r="U176">
        <v>14.922259257331101</v>
      </c>
      <c r="V176">
        <v>10.644500000000001</v>
      </c>
      <c r="W176">
        <v>114.44627753769601</v>
      </c>
      <c r="X176">
        <v>0.114254010755306</v>
      </c>
      <c r="Y176">
        <v>0.17164098959658999</v>
      </c>
      <c r="Z176">
        <v>0.29067617667544399</v>
      </c>
      <c r="AA176">
        <v>194.03977936842301</v>
      </c>
      <c r="AB176">
        <v>8.0281086457701392</v>
      </c>
      <c r="AC176">
        <v>1.5731028268434599</v>
      </c>
      <c r="AD176">
        <v>3.1137810522548501</v>
      </c>
      <c r="AE176">
        <v>1.4057692944001701</v>
      </c>
      <c r="AF176">
        <v>83.9</v>
      </c>
      <c r="AG176">
        <v>4.1416838598258697E-2</v>
      </c>
      <c r="AH176">
        <v>8.66</v>
      </c>
      <c r="AI176">
        <v>4.4841621315277402</v>
      </c>
      <c r="AJ176">
        <v>-41611.943500000103</v>
      </c>
      <c r="AK176">
        <v>0.45830355133404199</v>
      </c>
      <c r="AL176">
        <v>18092344.7355</v>
      </c>
      <c r="AM176">
        <v>1218.2234012500001</v>
      </c>
    </row>
    <row r="177" spans="1:39" ht="15" x14ac:dyDescent="0.25">
      <c r="A177" t="s">
        <v>339</v>
      </c>
      <c r="B177">
        <v>-971948.65</v>
      </c>
      <c r="C177">
        <v>0.36217415105710898</v>
      </c>
      <c r="D177">
        <v>-996819.35</v>
      </c>
      <c r="E177">
        <v>1.69607083368556E-2</v>
      </c>
      <c r="F177">
        <v>0.68711236529446995</v>
      </c>
      <c r="G177">
        <v>55.35</v>
      </c>
      <c r="H177">
        <v>23.409791049999999</v>
      </c>
      <c r="I177">
        <v>20.358852250000002</v>
      </c>
      <c r="J177">
        <v>21.179221200000001</v>
      </c>
      <c r="K177">
        <v>17309.480828523399</v>
      </c>
      <c r="L177">
        <v>718.75346160000004</v>
      </c>
      <c r="M177">
        <v>916.46256108720195</v>
      </c>
      <c r="N177">
        <v>0.72208043338625605</v>
      </c>
      <c r="O177">
        <v>0.15530970856335699</v>
      </c>
      <c r="P177">
        <v>1.84947930134602E-3</v>
      </c>
      <c r="Q177">
        <v>13575.294608042601</v>
      </c>
      <c r="R177">
        <v>56.225499999999997</v>
      </c>
      <c r="S177">
        <v>62822.465785097498</v>
      </c>
      <c r="T177">
        <v>16.080781851650901</v>
      </c>
      <c r="U177">
        <v>12.7834072013588</v>
      </c>
      <c r="V177">
        <v>8.109</v>
      </c>
      <c r="W177">
        <v>88.636510247872707</v>
      </c>
      <c r="X177">
        <v>0.112126380982373</v>
      </c>
      <c r="Y177">
        <v>0.19266929112717901</v>
      </c>
      <c r="Z177">
        <v>0.310013226125116</v>
      </c>
      <c r="AA177">
        <v>234.70947830214899</v>
      </c>
      <c r="AB177">
        <v>9.4136256600172192</v>
      </c>
      <c r="AC177">
        <v>1.6012574285743899</v>
      </c>
      <c r="AD177">
        <v>3.5318568479518899</v>
      </c>
      <c r="AE177">
        <v>1.0767843498115399</v>
      </c>
      <c r="AF177">
        <v>89.45</v>
      </c>
      <c r="AG177">
        <v>2.0984405047532299E-2</v>
      </c>
      <c r="AH177">
        <v>4.6352631578947401</v>
      </c>
      <c r="AI177">
        <v>4.4142551037302402</v>
      </c>
      <c r="AJ177">
        <v>-98305.076499999996</v>
      </c>
      <c r="AK177">
        <v>0.55399462657079102</v>
      </c>
      <c r="AL177">
        <v>12441249.264</v>
      </c>
      <c r="AM177">
        <v>718.75346160000004</v>
      </c>
    </row>
    <row r="178" spans="1:39" ht="15" x14ac:dyDescent="0.25">
      <c r="A178" t="s">
        <v>340</v>
      </c>
      <c r="B178">
        <v>-1378927.6</v>
      </c>
      <c r="C178">
        <v>0.35771613499781901</v>
      </c>
      <c r="D178">
        <v>-1331345</v>
      </c>
      <c r="E178">
        <v>2.8918103990056101E-3</v>
      </c>
      <c r="F178">
        <v>0.71344863213314702</v>
      </c>
      <c r="G178">
        <v>50.3</v>
      </c>
      <c r="H178">
        <v>46.868539149999997</v>
      </c>
      <c r="I178">
        <v>71.188104999999993</v>
      </c>
      <c r="J178">
        <v>-12.146227</v>
      </c>
      <c r="K178">
        <v>15840.935376113701</v>
      </c>
      <c r="L178">
        <v>1169.3723711499999</v>
      </c>
      <c r="M178">
        <v>1548.9281697254901</v>
      </c>
      <c r="N178">
        <v>0.76371386226760996</v>
      </c>
      <c r="O178">
        <v>0.17438395953331601</v>
      </c>
      <c r="P178">
        <v>4.47021340589675E-3</v>
      </c>
      <c r="Q178">
        <v>11959.2067108463</v>
      </c>
      <c r="R178">
        <v>84.067999999999998</v>
      </c>
      <c r="S178">
        <v>64359.977149450402</v>
      </c>
      <c r="T178">
        <v>15.7830565732502</v>
      </c>
      <c r="U178">
        <v>13.9098393104392</v>
      </c>
      <c r="V178">
        <v>11.656000000000001</v>
      </c>
      <c r="W178">
        <v>100.323641999828</v>
      </c>
      <c r="X178">
        <v>0.111330520790641</v>
      </c>
      <c r="Y178">
        <v>0.19382117411837199</v>
      </c>
      <c r="Z178">
        <v>0.30823510083931099</v>
      </c>
      <c r="AA178">
        <v>221.79141255487301</v>
      </c>
      <c r="AB178">
        <v>8.2220976357854596</v>
      </c>
      <c r="AC178">
        <v>1.6050325700025201</v>
      </c>
      <c r="AD178">
        <v>3.51920141850945</v>
      </c>
      <c r="AE178">
        <v>1.1151141393628301</v>
      </c>
      <c r="AF178">
        <v>34.65</v>
      </c>
      <c r="AG178">
        <v>3.4124272076846297E-2</v>
      </c>
      <c r="AH178">
        <v>19.7545</v>
      </c>
      <c r="AI178">
        <v>4.1319639680824398</v>
      </c>
      <c r="AJ178">
        <v>-49123.0165000001</v>
      </c>
      <c r="AK178">
        <v>0.54776701324076904</v>
      </c>
      <c r="AL178">
        <v>18523952.162</v>
      </c>
      <c r="AM178">
        <v>1169.3723711499999</v>
      </c>
    </row>
    <row r="179" spans="1:39" ht="15" x14ac:dyDescent="0.25">
      <c r="A179" t="s">
        <v>341</v>
      </c>
      <c r="B179">
        <v>-885172.6</v>
      </c>
      <c r="C179">
        <v>0.49189630848813198</v>
      </c>
      <c r="D179">
        <v>-792262.15</v>
      </c>
      <c r="E179">
        <v>7.34627511371391E-3</v>
      </c>
      <c r="F179">
        <v>0.74138427400865003</v>
      </c>
      <c r="G179">
        <v>103.9</v>
      </c>
      <c r="H179">
        <v>44.691591699999996</v>
      </c>
      <c r="I179">
        <v>34.007017300000001</v>
      </c>
      <c r="J179">
        <v>-17.565273249999901</v>
      </c>
      <c r="K179">
        <v>16509.052012306202</v>
      </c>
      <c r="L179">
        <v>1173.4816183</v>
      </c>
      <c r="M179">
        <v>1480.1567535941499</v>
      </c>
      <c r="N179">
        <v>0.60795016975512195</v>
      </c>
      <c r="O179">
        <v>0.16762156933907199</v>
      </c>
      <c r="P179">
        <v>7.5233178452250799E-3</v>
      </c>
      <c r="Q179">
        <v>13088.525269339199</v>
      </c>
      <c r="R179">
        <v>84.628</v>
      </c>
      <c r="S179">
        <v>64390.263328921901</v>
      </c>
      <c r="T179">
        <v>16.225126435695</v>
      </c>
      <c r="U179">
        <v>13.8663517783712</v>
      </c>
      <c r="V179">
        <v>12.2195</v>
      </c>
      <c r="W179">
        <v>96.033521690740201</v>
      </c>
      <c r="X179">
        <v>0.1063558378118</v>
      </c>
      <c r="Y179">
        <v>0.20186699254539001</v>
      </c>
      <c r="Z179">
        <v>0.31223331361977402</v>
      </c>
      <c r="AA179">
        <v>222.99382105285099</v>
      </c>
      <c r="AB179">
        <v>8.2561984991926192</v>
      </c>
      <c r="AC179">
        <v>1.3521304505918801</v>
      </c>
      <c r="AD179">
        <v>3.4399400009515499</v>
      </c>
      <c r="AE179">
        <v>1.64562280484928</v>
      </c>
      <c r="AF179">
        <v>183.3</v>
      </c>
      <c r="AG179">
        <v>1.5045348665024799E-2</v>
      </c>
      <c r="AH179">
        <v>3.98631578947368</v>
      </c>
      <c r="AI179">
        <v>4.3956880063015698</v>
      </c>
      <c r="AJ179">
        <v>-77622.561500000098</v>
      </c>
      <c r="AK179">
        <v>0.53579189877323397</v>
      </c>
      <c r="AL179">
        <v>19373069.072000001</v>
      </c>
      <c r="AM179">
        <v>1173.4816183</v>
      </c>
    </row>
    <row r="180" spans="1:39" ht="15" x14ac:dyDescent="0.25">
      <c r="A180" t="s">
        <v>343</v>
      </c>
      <c r="B180">
        <v>-1477051.25</v>
      </c>
      <c r="C180">
        <v>0.38516589450383998</v>
      </c>
      <c r="D180">
        <v>-1512861.45</v>
      </c>
      <c r="E180">
        <v>1.04594991425471E-2</v>
      </c>
      <c r="F180">
        <v>0.67087476662392798</v>
      </c>
      <c r="G180">
        <v>54.95</v>
      </c>
      <c r="H180">
        <v>26.3005362</v>
      </c>
      <c r="I180">
        <v>17.776986650000001</v>
      </c>
      <c r="J180">
        <v>37.206741899999997</v>
      </c>
      <c r="K180">
        <v>17482.277651674602</v>
      </c>
      <c r="L180">
        <v>805.64577914999995</v>
      </c>
      <c r="M180">
        <v>995.50309400070705</v>
      </c>
      <c r="N180">
        <v>0.58784704681214905</v>
      </c>
      <c r="O180">
        <v>0.148452786317809</v>
      </c>
      <c r="P180">
        <v>1.09721390327723E-3</v>
      </c>
      <c r="Q180">
        <v>14148.146082999499</v>
      </c>
      <c r="R180">
        <v>62.686500000000002</v>
      </c>
      <c r="S180">
        <v>64657.701179679803</v>
      </c>
      <c r="T180">
        <v>16.578529667472299</v>
      </c>
      <c r="U180">
        <v>12.851982151659399</v>
      </c>
      <c r="V180">
        <v>8.7420000000000009</v>
      </c>
      <c r="W180">
        <v>92.158062131091299</v>
      </c>
      <c r="X180">
        <v>0.10954478293054</v>
      </c>
      <c r="Y180">
        <v>0.21117373704956499</v>
      </c>
      <c r="Z180">
        <v>0.32746314493732698</v>
      </c>
      <c r="AA180">
        <v>231.40132403683799</v>
      </c>
      <c r="AB180">
        <v>8.6511125155891708</v>
      </c>
      <c r="AC180">
        <v>1.4795955585951599</v>
      </c>
      <c r="AD180">
        <v>3.6520768582961201</v>
      </c>
      <c r="AE180">
        <v>1.3063006372764601</v>
      </c>
      <c r="AF180">
        <v>117.3</v>
      </c>
      <c r="AG180">
        <v>1.9565510319712501E-2</v>
      </c>
      <c r="AH180">
        <v>4.1340000000000003</v>
      </c>
      <c r="AI180">
        <v>4.3551532986038799</v>
      </c>
      <c r="AJ180">
        <v>-77572.071500000005</v>
      </c>
      <c r="AK180">
        <v>0.51587084227656099</v>
      </c>
      <c r="AL180">
        <v>14084523.199999999</v>
      </c>
      <c r="AM180">
        <v>805.64577914999995</v>
      </c>
    </row>
    <row r="181" spans="1:39" ht="15" x14ac:dyDescent="0.25">
      <c r="A181" t="s">
        <v>345</v>
      </c>
      <c r="B181">
        <v>-2174676.9</v>
      </c>
      <c r="C181">
        <v>0.38416662489362702</v>
      </c>
      <c r="D181">
        <v>-2151251.0499999998</v>
      </c>
      <c r="E181">
        <v>5.8611031248600298E-3</v>
      </c>
      <c r="F181">
        <v>0.65535038838548798</v>
      </c>
      <c r="G181">
        <v>64.5</v>
      </c>
      <c r="H181">
        <v>31.7897772</v>
      </c>
      <c r="I181">
        <v>33.518613500000001</v>
      </c>
      <c r="J181">
        <v>27.64228005</v>
      </c>
      <c r="K181">
        <v>16434.332109220701</v>
      </c>
      <c r="L181">
        <v>852.12976785000001</v>
      </c>
      <c r="M181">
        <v>1056.3447905411001</v>
      </c>
      <c r="N181">
        <v>0.55332711347434005</v>
      </c>
      <c r="O181">
        <v>0.15602547536328301</v>
      </c>
      <c r="P181">
        <v>2.3315403063700201E-3</v>
      </c>
      <c r="Q181">
        <v>13257.208943896499</v>
      </c>
      <c r="R181">
        <v>63.599499999999999</v>
      </c>
      <c r="S181">
        <v>62765.678063506799</v>
      </c>
      <c r="T181">
        <v>14.3405215449807</v>
      </c>
      <c r="U181">
        <v>13.3983721232085</v>
      </c>
      <c r="V181">
        <v>9.0664999999999996</v>
      </c>
      <c r="W181">
        <v>93.986628561186805</v>
      </c>
      <c r="X181">
        <v>0.112471458739276</v>
      </c>
      <c r="Y181">
        <v>0.177742486911727</v>
      </c>
      <c r="Z181">
        <v>0.29533169989895097</v>
      </c>
      <c r="AA181">
        <v>201.04256002256699</v>
      </c>
      <c r="AB181">
        <v>8.7337036623026592</v>
      </c>
      <c r="AC181">
        <v>1.69504708741562</v>
      </c>
      <c r="AD181">
        <v>3.8973093322304901</v>
      </c>
      <c r="AE181">
        <v>1.4202697655424801</v>
      </c>
      <c r="AF181">
        <v>68.849999999999994</v>
      </c>
      <c r="AG181">
        <v>2.6921098040955299E-2</v>
      </c>
      <c r="AH181">
        <v>7.399</v>
      </c>
      <c r="AI181">
        <v>4.4461162859968697</v>
      </c>
      <c r="AJ181">
        <v>-44971.093000000103</v>
      </c>
      <c r="AK181">
        <v>0.50274000320762502</v>
      </c>
      <c r="AL181">
        <v>14004183.605</v>
      </c>
      <c r="AM181">
        <v>852.12976785000001</v>
      </c>
    </row>
    <row r="182" spans="1:39" ht="15" x14ac:dyDescent="0.25">
      <c r="A182" t="s">
        <v>347</v>
      </c>
      <c r="B182">
        <v>-2548053.5499999998</v>
      </c>
      <c r="C182">
        <v>0.42770148468387897</v>
      </c>
      <c r="D182">
        <v>-2558691.9</v>
      </c>
      <c r="E182">
        <v>4.3658911938029401E-3</v>
      </c>
      <c r="F182">
        <v>0.725553174312495</v>
      </c>
      <c r="G182">
        <v>108.7</v>
      </c>
      <c r="H182">
        <v>53.686113749999997</v>
      </c>
      <c r="I182">
        <v>41.902769249999999</v>
      </c>
      <c r="J182">
        <v>2.6375720500000202</v>
      </c>
      <c r="K182">
        <v>15592.430617976301</v>
      </c>
      <c r="L182">
        <v>1418.3372706499999</v>
      </c>
      <c r="M182">
        <v>1811.77800797746</v>
      </c>
      <c r="N182">
        <v>0.66005875560963101</v>
      </c>
      <c r="O182">
        <v>0.15916365949866301</v>
      </c>
      <c r="P182">
        <v>4.4360920566633199E-3</v>
      </c>
      <c r="Q182">
        <v>12206.421199575099</v>
      </c>
      <c r="R182">
        <v>100.279</v>
      </c>
      <c r="S182">
        <v>65260.863869803303</v>
      </c>
      <c r="T182">
        <v>17.109763759112099</v>
      </c>
      <c r="U182">
        <v>14.143911194268</v>
      </c>
      <c r="V182">
        <v>12.7075</v>
      </c>
      <c r="W182">
        <v>111.61418616171601</v>
      </c>
      <c r="X182">
        <v>0.108266724603852</v>
      </c>
      <c r="Y182">
        <v>0.201076578053803</v>
      </c>
      <c r="Z182">
        <v>0.31511385242005102</v>
      </c>
      <c r="AA182">
        <v>204.949172538336</v>
      </c>
      <c r="AB182">
        <v>7.4068329015688796</v>
      </c>
      <c r="AC182">
        <v>1.5030153682456799</v>
      </c>
      <c r="AD182">
        <v>3.5429436485044699</v>
      </c>
      <c r="AE182">
        <v>1.2139943462077301</v>
      </c>
      <c r="AF182">
        <v>176.15</v>
      </c>
      <c r="AG182">
        <v>1.87773018063578E-2</v>
      </c>
      <c r="AH182">
        <v>5.5839999999999996</v>
      </c>
      <c r="AI182">
        <v>4.1220785015458201</v>
      </c>
      <c r="AJ182">
        <v>28768.746500000001</v>
      </c>
      <c r="AK182">
        <v>0.52893605614580896</v>
      </c>
      <c r="AL182">
        <v>22115325.4855</v>
      </c>
      <c r="AM182">
        <v>1418.3372706499999</v>
      </c>
    </row>
    <row r="183" spans="1:39" ht="15" x14ac:dyDescent="0.25">
      <c r="A183" t="s">
        <v>349</v>
      </c>
      <c r="B183">
        <v>-2224175.65</v>
      </c>
      <c r="C183">
        <v>0.32715090277317699</v>
      </c>
      <c r="D183">
        <v>-2222948.9</v>
      </c>
      <c r="E183">
        <v>2.0874027613726402E-3</v>
      </c>
      <c r="F183">
        <v>0.77777761745723595</v>
      </c>
      <c r="G183">
        <v>59.65</v>
      </c>
      <c r="H183">
        <v>30.339330950000001</v>
      </c>
      <c r="I183">
        <v>263.15351045</v>
      </c>
      <c r="J183">
        <v>-9.4765910499999997</v>
      </c>
      <c r="K183">
        <v>16441.813281021899</v>
      </c>
      <c r="L183">
        <v>2752.0451236499998</v>
      </c>
      <c r="M183">
        <v>3233.49386501145</v>
      </c>
      <c r="N183">
        <v>0.119942936059932</v>
      </c>
      <c r="O183">
        <v>0.120312238507507</v>
      </c>
      <c r="P183">
        <v>1.9042203541523299E-2</v>
      </c>
      <c r="Q183">
        <v>13993.7213283811</v>
      </c>
      <c r="R183">
        <v>176.53550000000001</v>
      </c>
      <c r="S183">
        <v>86347.716249706195</v>
      </c>
      <c r="T183">
        <v>17.420009006687</v>
      </c>
      <c r="U183">
        <v>15.589188144310899</v>
      </c>
      <c r="V183">
        <v>19.749500000000001</v>
      </c>
      <c r="W183">
        <v>139.347584680625</v>
      </c>
      <c r="X183">
        <v>0.114736162745758</v>
      </c>
      <c r="Y183">
        <v>0.154671804567759</v>
      </c>
      <c r="Z183">
        <v>0.27447407282618003</v>
      </c>
      <c r="AA183">
        <v>180.000736813137</v>
      </c>
      <c r="AB183">
        <v>8.2051762172185807</v>
      </c>
      <c r="AC183">
        <v>1.5639437701282599</v>
      </c>
      <c r="AD183">
        <v>3.2651054347945698</v>
      </c>
      <c r="AE183">
        <v>0.90284315940068705</v>
      </c>
      <c r="AF183">
        <v>18.5</v>
      </c>
      <c r="AG183">
        <v>0.13349118016175801</v>
      </c>
      <c r="AH183">
        <v>93.162941176470596</v>
      </c>
      <c r="AI183">
        <v>6.1918670525730199</v>
      </c>
      <c r="AJ183">
        <v>-10270.552777778101</v>
      </c>
      <c r="AK183">
        <v>0.31683922107238899</v>
      </c>
      <c r="AL183">
        <v>45248612.064000003</v>
      </c>
      <c r="AM183">
        <v>2752.0451236499998</v>
      </c>
    </row>
    <row r="184" spans="1:39" ht="15" x14ac:dyDescent="0.25">
      <c r="A184" t="s">
        <v>350</v>
      </c>
      <c r="B184">
        <v>-575926.30000000005</v>
      </c>
      <c r="C184">
        <v>0.32425585328128298</v>
      </c>
      <c r="D184">
        <v>-754204.45</v>
      </c>
      <c r="E184">
        <v>9.6444026457495093E-3</v>
      </c>
      <c r="F184">
        <v>0.72517312064974004</v>
      </c>
      <c r="G184">
        <v>83.45</v>
      </c>
      <c r="H184">
        <v>42.779523050000002</v>
      </c>
      <c r="I184">
        <v>43.595360100000001</v>
      </c>
      <c r="J184">
        <v>41.142712400000001</v>
      </c>
      <c r="K184">
        <v>15174.2936006974</v>
      </c>
      <c r="L184">
        <v>1251.7032689499999</v>
      </c>
      <c r="M184">
        <v>1561.28646862852</v>
      </c>
      <c r="N184">
        <v>0.58542762044929297</v>
      </c>
      <c r="O184">
        <v>0.15063224845467099</v>
      </c>
      <c r="P184">
        <v>6.6321419028998402E-3</v>
      </c>
      <c r="Q184">
        <v>12165.4246582208</v>
      </c>
      <c r="R184">
        <v>87.302999999999997</v>
      </c>
      <c r="S184">
        <v>66024.617424372598</v>
      </c>
      <c r="T184">
        <v>16.335635659713901</v>
      </c>
      <c r="U184">
        <v>14.337459983620301</v>
      </c>
      <c r="V184">
        <v>10.894500000000001</v>
      </c>
      <c r="W184">
        <v>114.893135889669</v>
      </c>
      <c r="X184">
        <v>0.116322992567231</v>
      </c>
      <c r="Y184">
        <v>0.18269423771999399</v>
      </c>
      <c r="Z184">
        <v>0.30497570519805001</v>
      </c>
      <c r="AA184">
        <v>194.205732324975</v>
      </c>
      <c r="AB184">
        <v>9.0028486603305495</v>
      </c>
      <c r="AC184">
        <v>1.5815755943476399</v>
      </c>
      <c r="AD184">
        <v>3.7763852404037301</v>
      </c>
      <c r="AE184">
        <v>1.11279341894491</v>
      </c>
      <c r="AF184">
        <v>61.15</v>
      </c>
      <c r="AG184">
        <v>3.6671948792451302E-2</v>
      </c>
      <c r="AH184">
        <v>11.547000000000001</v>
      </c>
      <c r="AI184">
        <v>4.26928321579254</v>
      </c>
      <c r="AJ184">
        <v>-86107.563500000004</v>
      </c>
      <c r="AK184">
        <v>0.50269701742317197</v>
      </c>
      <c r="AL184">
        <v>18993712.903999999</v>
      </c>
      <c r="AM184">
        <v>1251.7032689499999</v>
      </c>
    </row>
    <row r="185" spans="1:39" ht="15" x14ac:dyDescent="0.25">
      <c r="A185" t="s">
        <v>351</v>
      </c>
      <c r="B185">
        <v>-2459597.0499999998</v>
      </c>
      <c r="C185">
        <v>0.36103200424758702</v>
      </c>
      <c r="D185">
        <v>-2499710.0499999998</v>
      </c>
      <c r="E185">
        <v>3.10518722162695E-3</v>
      </c>
      <c r="F185">
        <v>0.71861068234051595</v>
      </c>
      <c r="G185">
        <v>112.421052631579</v>
      </c>
      <c r="H185">
        <v>70.596151950000007</v>
      </c>
      <c r="I185">
        <v>98.919742499999998</v>
      </c>
      <c r="J185">
        <v>51.694189600000001</v>
      </c>
      <c r="K185">
        <v>14985.0825780462</v>
      </c>
      <c r="L185">
        <v>1874.0793541</v>
      </c>
      <c r="M185">
        <v>2430.4144360728001</v>
      </c>
      <c r="N185">
        <v>0.70471364086620703</v>
      </c>
      <c r="O185">
        <v>0.16323929876860299</v>
      </c>
      <c r="P185">
        <v>1.6644993330594798E-2</v>
      </c>
      <c r="Q185">
        <v>11554.915681120799</v>
      </c>
      <c r="R185">
        <v>122.72799999999999</v>
      </c>
      <c r="S185">
        <v>69348.020394694002</v>
      </c>
      <c r="T185">
        <v>16.1951632879213</v>
      </c>
      <c r="U185">
        <v>15.270185728603099</v>
      </c>
      <c r="V185">
        <v>15.1305</v>
      </c>
      <c r="W185">
        <v>123.861032622848</v>
      </c>
      <c r="X185">
        <v>0.110838152560956</v>
      </c>
      <c r="Y185">
        <v>0.17267839259029999</v>
      </c>
      <c r="Z185">
        <v>0.29250869958615</v>
      </c>
      <c r="AA185">
        <v>182.55352915101</v>
      </c>
      <c r="AB185">
        <v>9.8928838158446197</v>
      </c>
      <c r="AC185">
        <v>1.54505352657169</v>
      </c>
      <c r="AD185">
        <v>3.28611388320699</v>
      </c>
      <c r="AE185">
        <v>1.1234946549009599</v>
      </c>
      <c r="AF185">
        <v>82.85</v>
      </c>
      <c r="AG185">
        <v>3.3741041279488501E-2</v>
      </c>
      <c r="AH185">
        <v>14.93</v>
      </c>
      <c r="AI185">
        <v>4.2224713144109201</v>
      </c>
      <c r="AJ185">
        <v>-133259.30100000001</v>
      </c>
      <c r="AK185">
        <v>0.54316269893963298</v>
      </c>
      <c r="AL185">
        <v>28083233.879000001</v>
      </c>
      <c r="AM185">
        <v>1874.0793541</v>
      </c>
    </row>
    <row r="186" spans="1:39" ht="15" x14ac:dyDescent="0.25">
      <c r="A186" t="s">
        <v>352</v>
      </c>
      <c r="B186">
        <v>-1522040.1</v>
      </c>
      <c r="C186">
        <v>0.33687348443154103</v>
      </c>
      <c r="D186">
        <v>-1583458.25</v>
      </c>
      <c r="E186">
        <v>1.46655287499034E-3</v>
      </c>
      <c r="F186">
        <v>0.71971244208624396</v>
      </c>
      <c r="G186">
        <v>81.2</v>
      </c>
      <c r="H186">
        <v>20.871174400000001</v>
      </c>
      <c r="I186">
        <v>46.08454725</v>
      </c>
      <c r="J186">
        <v>85.835442099999995</v>
      </c>
      <c r="K186">
        <v>14481.9861601146</v>
      </c>
      <c r="L186">
        <v>1234.7828928500001</v>
      </c>
      <c r="M186">
        <v>1438.7105065870901</v>
      </c>
      <c r="N186">
        <v>0.30690403802511701</v>
      </c>
      <c r="O186">
        <v>0.122867903158122</v>
      </c>
      <c r="P186">
        <v>4.3105754305640398E-3</v>
      </c>
      <c r="Q186">
        <v>12429.26126078</v>
      </c>
      <c r="R186">
        <v>79.438999999999993</v>
      </c>
      <c r="S186">
        <v>71461.719331814296</v>
      </c>
      <c r="T186">
        <v>16.6662470574907</v>
      </c>
      <c r="U186">
        <v>15.543786966729201</v>
      </c>
      <c r="V186">
        <v>10.0655</v>
      </c>
      <c r="W186">
        <v>122.67476954448399</v>
      </c>
      <c r="X186">
        <v>0.10935183165545299</v>
      </c>
      <c r="Y186">
        <v>0.18032697831504299</v>
      </c>
      <c r="Z186">
        <v>0.29616924358024399</v>
      </c>
      <c r="AA186">
        <v>182.917662131425</v>
      </c>
      <c r="AB186">
        <v>7.5318068117217702</v>
      </c>
      <c r="AC186">
        <v>1.51946247204065</v>
      </c>
      <c r="AD186">
        <v>3.0034048802020301</v>
      </c>
      <c r="AE186">
        <v>1.1073698889449</v>
      </c>
      <c r="AF186">
        <v>73.900000000000006</v>
      </c>
      <c r="AG186">
        <v>2.5173094724750499E-2</v>
      </c>
      <c r="AH186">
        <v>9.1724999999999994</v>
      </c>
      <c r="AI186">
        <v>4.8328369908705904</v>
      </c>
      <c r="AJ186">
        <v>-48631.458499999899</v>
      </c>
      <c r="AK186">
        <v>0.49857257697177598</v>
      </c>
      <c r="AL186">
        <v>17882108.765000001</v>
      </c>
      <c r="AM186">
        <v>1234.7828928500001</v>
      </c>
    </row>
    <row r="187" spans="1:39" ht="15" x14ac:dyDescent="0.25">
      <c r="A187" t="s">
        <v>353</v>
      </c>
      <c r="B187">
        <v>-2690275.05</v>
      </c>
      <c r="C187">
        <v>0.30136362927569199</v>
      </c>
      <c r="D187">
        <v>-2687249.15</v>
      </c>
      <c r="E187">
        <v>9.1627983922363005E-3</v>
      </c>
      <c r="F187">
        <v>0.73780623849822302</v>
      </c>
      <c r="G187">
        <v>55.65</v>
      </c>
      <c r="H187">
        <v>45.571229299999999</v>
      </c>
      <c r="I187">
        <v>60.594862149999997</v>
      </c>
      <c r="J187">
        <v>65.768004150000095</v>
      </c>
      <c r="K187">
        <v>15141.784338620901</v>
      </c>
      <c r="L187">
        <v>1266.6059365000001</v>
      </c>
      <c r="M187">
        <v>1549.1390375876299</v>
      </c>
      <c r="N187">
        <v>0.47766129611851799</v>
      </c>
      <c r="O187">
        <v>0.14649169441975099</v>
      </c>
      <c r="P187">
        <v>6.7460923747217896E-3</v>
      </c>
      <c r="Q187">
        <v>12380.2147303483</v>
      </c>
      <c r="R187">
        <v>87.643500000000003</v>
      </c>
      <c r="S187">
        <v>67984.180623777007</v>
      </c>
      <c r="T187">
        <v>15.9612521179551</v>
      </c>
      <c r="U187">
        <v>14.451795472567801</v>
      </c>
      <c r="V187">
        <v>12.061</v>
      </c>
      <c r="W187">
        <v>105.01666001989901</v>
      </c>
      <c r="X187">
        <v>0.10992687187347901</v>
      </c>
      <c r="Y187">
        <v>0.18350118379399899</v>
      </c>
      <c r="Z187">
        <v>0.29751082260054701</v>
      </c>
      <c r="AA187">
        <v>192.831047890798</v>
      </c>
      <c r="AB187">
        <v>8.2917699959814293</v>
      </c>
      <c r="AC187">
        <v>1.4459912987564101</v>
      </c>
      <c r="AD187">
        <v>4.0776279776180004</v>
      </c>
      <c r="AE187">
        <v>1.28587587843101</v>
      </c>
      <c r="AF187">
        <v>25.2</v>
      </c>
      <c r="AG187">
        <v>3.9223168822692403E-2</v>
      </c>
      <c r="AH187">
        <v>27.870999999999999</v>
      </c>
      <c r="AI187">
        <v>4.6407743657789204</v>
      </c>
      <c r="AJ187">
        <v>-63290.4920000001</v>
      </c>
      <c r="AK187">
        <v>0.46974006548528102</v>
      </c>
      <c r="AL187">
        <v>19178673.932500001</v>
      </c>
      <c r="AM187">
        <v>1266.6059365000001</v>
      </c>
    </row>
    <row r="188" spans="1:39" ht="15" x14ac:dyDescent="0.25">
      <c r="A188" t="s">
        <v>354</v>
      </c>
      <c r="B188">
        <v>-2706788.95</v>
      </c>
      <c r="C188">
        <v>0.36742057743866702</v>
      </c>
      <c r="D188">
        <v>-2794818.5</v>
      </c>
      <c r="E188">
        <v>6.6009851316258797E-3</v>
      </c>
      <c r="F188">
        <v>0.66334838395539497</v>
      </c>
      <c r="G188">
        <v>65.900000000000006</v>
      </c>
      <c r="H188">
        <v>27.855752899999999</v>
      </c>
      <c r="I188">
        <v>32.290126399999998</v>
      </c>
      <c r="J188">
        <v>33.588516849999998</v>
      </c>
      <c r="K188">
        <v>16127.073199426301</v>
      </c>
      <c r="L188">
        <v>858.87412525000002</v>
      </c>
      <c r="M188">
        <v>1061.51712774614</v>
      </c>
      <c r="N188">
        <v>0.54998739199705604</v>
      </c>
      <c r="O188">
        <v>0.15649143943051899</v>
      </c>
      <c r="P188">
        <v>7.2363665609217302E-3</v>
      </c>
      <c r="Q188">
        <v>13048.4243023091</v>
      </c>
      <c r="R188">
        <v>63.731999999999999</v>
      </c>
      <c r="S188">
        <v>63488.252526203498</v>
      </c>
      <c r="T188">
        <v>14.064363271198101</v>
      </c>
      <c r="U188">
        <v>13.476340382382499</v>
      </c>
      <c r="V188">
        <v>10.2895</v>
      </c>
      <c r="W188">
        <v>83.470929126779694</v>
      </c>
      <c r="X188">
        <v>0.113837321017402</v>
      </c>
      <c r="Y188">
        <v>0.17722482707678899</v>
      </c>
      <c r="Z188">
        <v>0.29593776779290099</v>
      </c>
      <c r="AA188">
        <v>200.18038143826399</v>
      </c>
      <c r="AB188">
        <v>9.1225666907559599</v>
      </c>
      <c r="AC188">
        <v>1.69895730669067</v>
      </c>
      <c r="AD188">
        <v>3.9079245244060399</v>
      </c>
      <c r="AE188">
        <v>1.2860214342237499</v>
      </c>
      <c r="AF188">
        <v>69.5</v>
      </c>
      <c r="AG188">
        <v>2.52979419524034E-2</v>
      </c>
      <c r="AH188">
        <v>6.9145000000000003</v>
      </c>
      <c r="AI188">
        <v>4.5276287341925396</v>
      </c>
      <c r="AJ188">
        <v>-48062.895499999999</v>
      </c>
      <c r="AK188">
        <v>0.50308756101264196</v>
      </c>
      <c r="AL188">
        <v>13851125.887</v>
      </c>
      <c r="AM188">
        <v>858.87412525000002</v>
      </c>
    </row>
    <row r="189" spans="1:39" ht="15" x14ac:dyDescent="0.25">
      <c r="A189" t="s">
        <v>355</v>
      </c>
      <c r="B189">
        <v>-2177151.15</v>
      </c>
      <c r="C189">
        <v>0.33480884660860599</v>
      </c>
      <c r="D189">
        <v>-2152262.5499999998</v>
      </c>
      <c r="E189">
        <v>7.6941264407392003E-3</v>
      </c>
      <c r="F189">
        <v>0.72933674917460201</v>
      </c>
      <c r="G189">
        <v>47.75</v>
      </c>
      <c r="H189">
        <v>55.004878499999997</v>
      </c>
      <c r="I189">
        <v>31.9778786</v>
      </c>
      <c r="J189">
        <v>-21.76478285</v>
      </c>
      <c r="K189">
        <v>16441.646220478298</v>
      </c>
      <c r="L189">
        <v>1163.8911623500001</v>
      </c>
      <c r="M189">
        <v>1627.99635242043</v>
      </c>
      <c r="N189">
        <v>0.95507813673536801</v>
      </c>
      <c r="O189">
        <v>0.198118144813835</v>
      </c>
      <c r="P189">
        <v>3.9264380535142702E-3</v>
      </c>
      <c r="Q189">
        <v>11754.502214976699</v>
      </c>
      <c r="R189">
        <v>85.137500000000003</v>
      </c>
      <c r="S189">
        <v>65143.118931140802</v>
      </c>
      <c r="T189">
        <v>14.719130817794699</v>
      </c>
      <c r="U189">
        <v>13.6707227995889</v>
      </c>
      <c r="V189">
        <v>11.0435</v>
      </c>
      <c r="W189">
        <v>105.391511961787</v>
      </c>
      <c r="X189">
        <v>0.10740039727329199</v>
      </c>
      <c r="Y189">
        <v>0.197882530532873</v>
      </c>
      <c r="Z189">
        <v>0.30827476107238599</v>
      </c>
      <c r="AA189">
        <v>223.19964993589301</v>
      </c>
      <c r="AB189">
        <v>7.5850834667474496</v>
      </c>
      <c r="AC189">
        <v>1.58924374499817</v>
      </c>
      <c r="AD189">
        <v>3.4172371940729902</v>
      </c>
      <c r="AE189">
        <v>1.09373481253662</v>
      </c>
      <c r="AF189">
        <v>40.15</v>
      </c>
      <c r="AG189">
        <v>2.3686794992177899E-2</v>
      </c>
      <c r="AH189">
        <v>22.683684210526302</v>
      </c>
      <c r="AI189">
        <v>3.9862607098974299</v>
      </c>
      <c r="AJ189">
        <v>-62780.242500000102</v>
      </c>
      <c r="AK189">
        <v>0.60646206120179402</v>
      </c>
      <c r="AL189">
        <v>19136286.730500001</v>
      </c>
      <c r="AM189">
        <v>1163.8911623500001</v>
      </c>
    </row>
    <row r="190" spans="1:39" ht="15" x14ac:dyDescent="0.25">
      <c r="A190" t="s">
        <v>356</v>
      </c>
      <c r="B190">
        <v>-2327688.9500000002</v>
      </c>
      <c r="C190">
        <v>0.36926442014566302</v>
      </c>
      <c r="D190">
        <v>-2409274.1</v>
      </c>
      <c r="E190">
        <v>1.1791074762776899E-2</v>
      </c>
      <c r="F190">
        <v>0.76879137687853005</v>
      </c>
      <c r="G190">
        <v>49.6111111111111</v>
      </c>
      <c r="H190">
        <v>30.82560265</v>
      </c>
      <c r="I190">
        <v>18.586784399999999</v>
      </c>
      <c r="J190">
        <v>-12.294378249999999</v>
      </c>
      <c r="K190">
        <v>19434.2154990854</v>
      </c>
      <c r="L190">
        <v>1015.98589935</v>
      </c>
      <c r="M190">
        <v>1427.29984603816</v>
      </c>
      <c r="N190">
        <v>0.99856129833993301</v>
      </c>
      <c r="O190">
        <v>0.18745339194357399</v>
      </c>
      <c r="P190">
        <v>5.8400844970348995E-4</v>
      </c>
      <c r="Q190">
        <v>13833.7357541284</v>
      </c>
      <c r="R190">
        <v>82.073999999999998</v>
      </c>
      <c r="S190">
        <v>66674.209463411098</v>
      </c>
      <c r="T190">
        <v>14.301727709140501</v>
      </c>
      <c r="U190">
        <v>12.378900740185699</v>
      </c>
      <c r="V190">
        <v>17.645</v>
      </c>
      <c r="W190">
        <v>57.579251875885497</v>
      </c>
      <c r="X190">
        <v>0.10506944716284899</v>
      </c>
      <c r="Y190">
        <v>0.20582715102482399</v>
      </c>
      <c r="Z190">
        <v>0.314452434857309</v>
      </c>
      <c r="AA190">
        <v>222.09766901722099</v>
      </c>
      <c r="AB190">
        <v>12.9879689126565</v>
      </c>
      <c r="AC190">
        <v>1.60015244533413</v>
      </c>
      <c r="AD190">
        <v>4.4233177389927096</v>
      </c>
      <c r="AE190" t="s">
        <v>943</v>
      </c>
      <c r="AF190">
        <v>123</v>
      </c>
      <c r="AG190">
        <v>1.68553185857729E-2</v>
      </c>
      <c r="AH190">
        <v>6.0585000000000004</v>
      </c>
      <c r="AI190">
        <v>4.2393091404163004</v>
      </c>
      <c r="AJ190">
        <v>-82977.697999999902</v>
      </c>
      <c r="AK190">
        <v>0.67716655034959095</v>
      </c>
      <c r="AL190">
        <v>19744888.912</v>
      </c>
      <c r="AM190">
        <v>1015.98589935</v>
      </c>
    </row>
    <row r="191" spans="1:39" ht="15" x14ac:dyDescent="0.25">
      <c r="A191" t="s">
        <v>357</v>
      </c>
      <c r="B191">
        <v>-2396770.1428571399</v>
      </c>
      <c r="C191">
        <v>0.41062935104662102</v>
      </c>
      <c r="D191">
        <v>-2268655.57142857</v>
      </c>
      <c r="E191">
        <v>7.0824156862738701E-3</v>
      </c>
      <c r="F191">
        <v>0.70685607060179101</v>
      </c>
      <c r="G191">
        <v>36.380952380952401</v>
      </c>
      <c r="H191">
        <v>61.548552571428601</v>
      </c>
      <c r="I191">
        <v>100.37687623809499</v>
      </c>
      <c r="J191">
        <v>54.348632190476202</v>
      </c>
      <c r="K191">
        <v>16911.4969233794</v>
      </c>
      <c r="L191">
        <v>1105.49987071429</v>
      </c>
      <c r="M191">
        <v>1460.6544840485001</v>
      </c>
      <c r="N191">
        <v>0.69154139008571303</v>
      </c>
      <c r="O191">
        <v>0.18002187817446999</v>
      </c>
      <c r="P191">
        <v>2.04476282877953E-2</v>
      </c>
      <c r="Q191">
        <v>12799.507252777699</v>
      </c>
      <c r="R191">
        <v>82.190476190476204</v>
      </c>
      <c r="S191">
        <v>69312.1348377752</v>
      </c>
      <c r="T191">
        <v>16.122827346465801</v>
      </c>
      <c r="U191">
        <v>13.4504619264195</v>
      </c>
      <c r="V191">
        <v>11.4847619047619</v>
      </c>
      <c r="W191">
        <v>96.257970333361001</v>
      </c>
      <c r="X191">
        <v>0.114014310203277</v>
      </c>
      <c r="Y191">
        <v>0.15794316007845899</v>
      </c>
      <c r="Z191">
        <v>0.29178452764135399</v>
      </c>
      <c r="AA191">
        <v>199.56492609759701</v>
      </c>
      <c r="AB191">
        <v>8.7255368304633798</v>
      </c>
      <c r="AC191">
        <v>1.6675167402367199</v>
      </c>
      <c r="AD191">
        <v>3.63387123329835</v>
      </c>
      <c r="AE191">
        <v>0.84085117792691699</v>
      </c>
      <c r="AF191">
        <v>9.0952380952380896</v>
      </c>
      <c r="AG191">
        <v>9.2543775226346506E-2</v>
      </c>
      <c r="AH191">
        <v>60.555238095238103</v>
      </c>
      <c r="AI191">
        <v>4.4742785948271004</v>
      </c>
      <c r="AJ191">
        <v>-49688.267142857097</v>
      </c>
      <c r="AK191">
        <v>0.50492588686133599</v>
      </c>
      <c r="AL191">
        <v>18695657.662381001</v>
      </c>
      <c r="AM191">
        <v>1105.49987071429</v>
      </c>
    </row>
    <row r="192" spans="1:39" ht="15" x14ac:dyDescent="0.25">
      <c r="A192" t="s">
        <v>358</v>
      </c>
      <c r="B192">
        <v>-2130130.4500000002</v>
      </c>
      <c r="C192">
        <v>0.43123301713053303</v>
      </c>
      <c r="D192">
        <v>-2179185.7999999998</v>
      </c>
      <c r="E192">
        <v>8.8731249236138499E-3</v>
      </c>
      <c r="F192">
        <v>0.69583533563280997</v>
      </c>
      <c r="G192">
        <v>68.099999999999994</v>
      </c>
      <c r="H192">
        <v>34.349990249999998</v>
      </c>
      <c r="I192">
        <v>31.749219400000001</v>
      </c>
      <c r="J192">
        <v>53.475818449999998</v>
      </c>
      <c r="K192">
        <v>16255.4828550686</v>
      </c>
      <c r="L192">
        <v>912.40008624999996</v>
      </c>
      <c r="M192">
        <v>1140.8247765511401</v>
      </c>
      <c r="N192">
        <v>0.60332827012597201</v>
      </c>
      <c r="O192">
        <v>0.15326771123483099</v>
      </c>
      <c r="P192">
        <v>3.25140527133526E-3</v>
      </c>
      <c r="Q192">
        <v>13000.6853496271</v>
      </c>
      <c r="R192">
        <v>68.676000000000002</v>
      </c>
      <c r="S192">
        <v>63802.658308579397</v>
      </c>
      <c r="T192">
        <v>15.2840875997437</v>
      </c>
      <c r="U192">
        <v>13.285574090657599</v>
      </c>
      <c r="V192">
        <v>10.1145</v>
      </c>
      <c r="W192">
        <v>90.207136907410202</v>
      </c>
      <c r="X192">
        <v>0.112098115046144</v>
      </c>
      <c r="Y192">
        <v>0.18570078621355801</v>
      </c>
      <c r="Z192">
        <v>0.30221979739664701</v>
      </c>
      <c r="AA192">
        <v>204.20274264304399</v>
      </c>
      <c r="AB192">
        <v>8.5036290231683402</v>
      </c>
      <c r="AC192">
        <v>1.5997169491816501</v>
      </c>
      <c r="AD192">
        <v>3.63508161464534</v>
      </c>
      <c r="AE192">
        <v>1.3680019112086901</v>
      </c>
      <c r="AF192">
        <v>72.900000000000006</v>
      </c>
      <c r="AG192">
        <v>3.20719233192946E-2</v>
      </c>
      <c r="AH192">
        <v>7.8834999999999997</v>
      </c>
      <c r="AI192">
        <v>4.44883781977612</v>
      </c>
      <c r="AJ192">
        <v>-59576.647499999999</v>
      </c>
      <c r="AK192">
        <v>0.50408837604138002</v>
      </c>
      <c r="AL192">
        <v>14831503.959000001</v>
      </c>
      <c r="AM192">
        <v>912.40008624999996</v>
      </c>
    </row>
    <row r="193" spans="1:39" ht="15" x14ac:dyDescent="0.25">
      <c r="A193" t="s">
        <v>360</v>
      </c>
      <c r="B193">
        <v>-1924802.9</v>
      </c>
      <c r="C193">
        <v>0.33898805728568898</v>
      </c>
      <c r="D193">
        <v>-1954673.95</v>
      </c>
      <c r="E193">
        <v>5.8239847977222398E-3</v>
      </c>
      <c r="F193">
        <v>0.66131946338132397</v>
      </c>
      <c r="G193">
        <v>58.9</v>
      </c>
      <c r="H193">
        <v>25.9430862</v>
      </c>
      <c r="I193">
        <v>29.4645464</v>
      </c>
      <c r="J193">
        <v>26.960770350000001</v>
      </c>
      <c r="K193">
        <v>16740.980058101599</v>
      </c>
      <c r="L193">
        <v>818.29565070000001</v>
      </c>
      <c r="M193">
        <v>1003.7538980407199</v>
      </c>
      <c r="N193">
        <v>0.49356881465091701</v>
      </c>
      <c r="O193">
        <v>0.157366287221304</v>
      </c>
      <c r="P193">
        <v>6.3629641017227999E-3</v>
      </c>
      <c r="Q193">
        <v>13647.838575511299</v>
      </c>
      <c r="R193">
        <v>61.825000000000003</v>
      </c>
      <c r="S193">
        <v>65953.974516781294</v>
      </c>
      <c r="T193">
        <v>15.1524464213506</v>
      </c>
      <c r="U193">
        <v>13.235675708855601</v>
      </c>
      <c r="V193">
        <v>9.2754999999999992</v>
      </c>
      <c r="W193">
        <v>88.2211903078001</v>
      </c>
      <c r="X193">
        <v>0.114085695597731</v>
      </c>
      <c r="Y193">
        <v>0.17075790266074101</v>
      </c>
      <c r="Z193">
        <v>0.29032325317475199</v>
      </c>
      <c r="AA193">
        <v>206.93743130022</v>
      </c>
      <c r="AB193">
        <v>9.2654502025558596</v>
      </c>
      <c r="AC193">
        <v>1.70342238212784</v>
      </c>
      <c r="AD193">
        <v>3.7518328146407098</v>
      </c>
      <c r="AE193">
        <v>1.2253002582902599</v>
      </c>
      <c r="AF193">
        <v>82.1</v>
      </c>
      <c r="AG193">
        <v>3.0447107414960699E-2</v>
      </c>
      <c r="AH193">
        <v>5.74</v>
      </c>
      <c r="AI193">
        <v>4.6155107149838903</v>
      </c>
      <c r="AJ193">
        <v>-32245.358499999998</v>
      </c>
      <c r="AK193">
        <v>0.52372880099434704</v>
      </c>
      <c r="AL193">
        <v>13699071.17</v>
      </c>
      <c r="AM193">
        <v>818.29565070000001</v>
      </c>
    </row>
    <row r="194" spans="1:39" ht="15" x14ac:dyDescent="0.25">
      <c r="A194" t="s">
        <v>361</v>
      </c>
      <c r="B194">
        <v>-1537912.1</v>
      </c>
      <c r="C194">
        <v>0.31663679409307999</v>
      </c>
      <c r="D194">
        <v>-1514295.15</v>
      </c>
      <c r="E194">
        <v>2.4816578544652398E-3</v>
      </c>
      <c r="F194">
        <v>0.78435733529809903</v>
      </c>
      <c r="G194">
        <v>97.45</v>
      </c>
      <c r="H194">
        <v>43.853764400000003</v>
      </c>
      <c r="I194">
        <v>423.66558505</v>
      </c>
      <c r="J194">
        <v>-28.143930300000001</v>
      </c>
      <c r="K194">
        <v>15436.766364503401</v>
      </c>
      <c r="L194">
        <v>3421.3226703</v>
      </c>
      <c r="M194">
        <v>4010.8473478917599</v>
      </c>
      <c r="N194">
        <v>0.13962023817476199</v>
      </c>
      <c r="O194">
        <v>0.117657795359215</v>
      </c>
      <c r="P194">
        <v>1.71008253789958E-2</v>
      </c>
      <c r="Q194">
        <v>13167.8306696865</v>
      </c>
      <c r="R194">
        <v>213.48</v>
      </c>
      <c r="S194">
        <v>83533.809925988404</v>
      </c>
      <c r="T194">
        <v>16.727796514895999</v>
      </c>
      <c r="U194">
        <v>16.026431845137701</v>
      </c>
      <c r="V194">
        <v>23.062999999999999</v>
      </c>
      <c r="W194">
        <v>148.34681829337001</v>
      </c>
      <c r="X194">
        <v>0.114785535618731</v>
      </c>
      <c r="Y194">
        <v>0.15459353738669801</v>
      </c>
      <c r="Z194">
        <v>0.27532890501006202</v>
      </c>
      <c r="AA194">
        <v>178.01036578248201</v>
      </c>
      <c r="AB194">
        <v>7.5794946085658399</v>
      </c>
      <c r="AC194">
        <v>1.48392206454549</v>
      </c>
      <c r="AD194">
        <v>3.2143183194809999</v>
      </c>
      <c r="AE194">
        <v>1.03712676431405</v>
      </c>
      <c r="AF194">
        <v>35.049999999999997</v>
      </c>
      <c r="AG194">
        <v>9.3082509121477794E-2</v>
      </c>
      <c r="AH194">
        <v>74.288499999999999</v>
      </c>
      <c r="AI194">
        <v>5.6707492996441697</v>
      </c>
      <c r="AJ194">
        <v>43344.380000000099</v>
      </c>
      <c r="AK194">
        <v>0.35741618927860003</v>
      </c>
      <c r="AL194">
        <v>52814158.718999997</v>
      </c>
      <c r="AM194">
        <v>3421.3226703</v>
      </c>
    </row>
    <row r="195" spans="1:39" ht="15" x14ac:dyDescent="0.25">
      <c r="A195" t="s">
        <v>362</v>
      </c>
      <c r="B195">
        <v>-1761824.65</v>
      </c>
      <c r="C195">
        <v>0.32067325110210299</v>
      </c>
      <c r="D195">
        <v>-1771724.2</v>
      </c>
      <c r="E195">
        <v>8.8503744476063802E-3</v>
      </c>
      <c r="F195">
        <v>0.74338242645844999</v>
      </c>
      <c r="G195">
        <v>115.95</v>
      </c>
      <c r="H195">
        <v>58.219044199999999</v>
      </c>
      <c r="I195">
        <v>57.959320349999999</v>
      </c>
      <c r="J195">
        <v>-72.230516750000007</v>
      </c>
      <c r="K195">
        <v>16325.459012969999</v>
      </c>
      <c r="L195">
        <v>1619.67528135</v>
      </c>
      <c r="M195">
        <v>2158.1266930658198</v>
      </c>
      <c r="N195">
        <v>0.80589910482676297</v>
      </c>
      <c r="O195">
        <v>0.17403715096216699</v>
      </c>
      <c r="P195">
        <v>6.5125478677479504E-3</v>
      </c>
      <c r="Q195">
        <v>12252.266053220799</v>
      </c>
      <c r="R195">
        <v>118.4405</v>
      </c>
      <c r="S195">
        <v>66266.933143646005</v>
      </c>
      <c r="T195">
        <v>15.2409859803023</v>
      </c>
      <c r="U195">
        <v>13.6750121905092</v>
      </c>
      <c r="V195">
        <v>14.54</v>
      </c>
      <c r="W195">
        <v>111.394448511004</v>
      </c>
      <c r="X195">
        <v>0.108397839410697</v>
      </c>
      <c r="Y195">
        <v>0.202935328857626</v>
      </c>
      <c r="Z195">
        <v>0.31447066029059101</v>
      </c>
      <c r="AA195">
        <v>211.864966979049</v>
      </c>
      <c r="AB195">
        <v>8.4177900172357791</v>
      </c>
      <c r="AC195">
        <v>1.5376682797980901</v>
      </c>
      <c r="AD195">
        <v>3.6060633750392901</v>
      </c>
      <c r="AE195">
        <v>1.48743346143884</v>
      </c>
      <c r="AF195">
        <v>161.05000000000001</v>
      </c>
      <c r="AG195">
        <v>1.8640790886410501E-2</v>
      </c>
      <c r="AH195">
        <v>6.2949999999999999</v>
      </c>
      <c r="AI195">
        <v>4.10813363063731</v>
      </c>
      <c r="AJ195">
        <v>-89481.655500000197</v>
      </c>
      <c r="AK195">
        <v>0.57409072439540698</v>
      </c>
      <c r="AL195">
        <v>26441942.420000002</v>
      </c>
      <c r="AM195">
        <v>1619.67528135</v>
      </c>
    </row>
    <row r="196" spans="1:39" ht="15" x14ac:dyDescent="0.25">
      <c r="A196" t="s">
        <v>363</v>
      </c>
      <c r="B196">
        <v>-1313933.6499999999</v>
      </c>
      <c r="C196">
        <v>0.28044880333866701</v>
      </c>
      <c r="D196">
        <v>-1309638.5</v>
      </c>
      <c r="E196">
        <v>4.1525808443728099E-3</v>
      </c>
      <c r="F196">
        <v>0.69733752271938299</v>
      </c>
      <c r="G196">
        <v>64.2</v>
      </c>
      <c r="H196">
        <v>30.428171949999999</v>
      </c>
      <c r="I196">
        <v>34.113653999999997</v>
      </c>
      <c r="J196">
        <v>9.2971682999999992</v>
      </c>
      <c r="K196">
        <v>16464.213853347301</v>
      </c>
      <c r="L196">
        <v>888.11479435000001</v>
      </c>
      <c r="M196">
        <v>1102.2399934283201</v>
      </c>
      <c r="N196">
        <v>0.49395520572435803</v>
      </c>
      <c r="O196">
        <v>0.169442068871443</v>
      </c>
      <c r="P196">
        <v>8.1600647755271805E-3</v>
      </c>
      <c r="Q196">
        <v>13265.8150563205</v>
      </c>
      <c r="R196">
        <v>67.085999999999999</v>
      </c>
      <c r="S196">
        <v>66040.836918283996</v>
      </c>
      <c r="T196">
        <v>15.935515606833</v>
      </c>
      <c r="U196">
        <v>13.2384520518439</v>
      </c>
      <c r="V196">
        <v>10.234</v>
      </c>
      <c r="W196">
        <v>86.780808515731906</v>
      </c>
      <c r="X196">
        <v>0.11199281330218901</v>
      </c>
      <c r="Y196">
        <v>0.17381389094956001</v>
      </c>
      <c r="Z196">
        <v>0.29101392007210802</v>
      </c>
      <c r="AA196">
        <v>208.680568299329</v>
      </c>
      <c r="AB196">
        <v>8.4394873991203898</v>
      </c>
      <c r="AC196">
        <v>1.70041174420217</v>
      </c>
      <c r="AD196">
        <v>3.6610994899431999</v>
      </c>
      <c r="AE196">
        <v>1.1230370002672301</v>
      </c>
      <c r="AF196">
        <v>77.900000000000006</v>
      </c>
      <c r="AG196">
        <v>2.7750998189785801E-2</v>
      </c>
      <c r="AH196">
        <v>6.5469999999999997</v>
      </c>
      <c r="AI196">
        <v>4.9358149106655196</v>
      </c>
      <c r="AJ196">
        <v>-55892.987999999998</v>
      </c>
      <c r="AK196">
        <v>0.49612424044828402</v>
      </c>
      <c r="AL196">
        <v>14622111.9005</v>
      </c>
      <c r="AM196">
        <v>888.11479435000001</v>
      </c>
    </row>
    <row r="197" spans="1:39" ht="15" x14ac:dyDescent="0.25">
      <c r="A197" t="s">
        <v>364</v>
      </c>
      <c r="B197">
        <v>-1518827.6</v>
      </c>
      <c r="C197">
        <v>0.29864971658558798</v>
      </c>
      <c r="D197">
        <v>-1660359.75</v>
      </c>
      <c r="E197">
        <v>5.3446859352080404E-3</v>
      </c>
      <c r="F197">
        <v>0.73495753911393902</v>
      </c>
      <c r="G197">
        <v>88.421052631578902</v>
      </c>
      <c r="H197">
        <v>81.161708599999997</v>
      </c>
      <c r="I197">
        <v>117.97309215</v>
      </c>
      <c r="J197">
        <v>25.7127373000001</v>
      </c>
      <c r="K197">
        <v>14735.918176106101</v>
      </c>
      <c r="L197">
        <v>1853.7300439000001</v>
      </c>
      <c r="M197">
        <v>2376.4292137317202</v>
      </c>
      <c r="N197">
        <v>0.60253156303715405</v>
      </c>
      <c r="O197">
        <v>0.165956598433701</v>
      </c>
      <c r="P197">
        <v>1.2666572313086299E-2</v>
      </c>
      <c r="Q197">
        <v>11494.730871703499</v>
      </c>
      <c r="R197">
        <v>123.8725</v>
      </c>
      <c r="S197">
        <v>67575.722000444002</v>
      </c>
      <c r="T197">
        <v>16.085894770832901</v>
      </c>
      <c r="U197">
        <v>14.964823055157501</v>
      </c>
      <c r="V197">
        <v>14.6815</v>
      </c>
      <c r="W197">
        <v>126.262987017675</v>
      </c>
      <c r="X197">
        <v>0.11406737306727099</v>
      </c>
      <c r="Y197">
        <v>0.17903475097059701</v>
      </c>
      <c r="Z197">
        <v>0.29802322149267801</v>
      </c>
      <c r="AA197">
        <v>181.306065090743</v>
      </c>
      <c r="AB197">
        <v>8.2821310234533598</v>
      </c>
      <c r="AC197">
        <v>1.5545199595349499</v>
      </c>
      <c r="AD197">
        <v>3.7212406019176298</v>
      </c>
      <c r="AE197">
        <v>1.39859571577002</v>
      </c>
      <c r="AF197">
        <v>42.6</v>
      </c>
      <c r="AG197">
        <v>2.3627240776943701E-2</v>
      </c>
      <c r="AH197">
        <v>30.836500000000001</v>
      </c>
      <c r="AI197">
        <v>4.1086317129455399</v>
      </c>
      <c r="AJ197">
        <v>-83581.370999999999</v>
      </c>
      <c r="AK197">
        <v>0.50080227446122305</v>
      </c>
      <c r="AL197">
        <v>27316414.247499999</v>
      </c>
      <c r="AM197">
        <v>1853.7300439000001</v>
      </c>
    </row>
    <row r="198" spans="1:39" ht="15" x14ac:dyDescent="0.25">
      <c r="A198" t="s">
        <v>365</v>
      </c>
      <c r="B198">
        <v>-4341889.5</v>
      </c>
      <c r="C198">
        <v>0.34802886062164401</v>
      </c>
      <c r="D198">
        <v>-4251218.5</v>
      </c>
      <c r="E198">
        <v>1.0673925871640001E-3</v>
      </c>
      <c r="F198">
        <v>0.79738956680956696</v>
      </c>
      <c r="G198">
        <v>33</v>
      </c>
      <c r="H198">
        <v>18.057397000000002</v>
      </c>
      <c r="I198">
        <v>178.24545749999999</v>
      </c>
      <c r="J198">
        <v>-6.3919951666666703</v>
      </c>
      <c r="K198">
        <v>19555.729490315902</v>
      </c>
      <c r="L198">
        <v>2940.9726353333299</v>
      </c>
      <c r="M198">
        <v>3511.14170523242</v>
      </c>
      <c r="N198">
        <v>8.1794104817549701E-2</v>
      </c>
      <c r="O198">
        <v>0.13980451678703401</v>
      </c>
      <c r="P198">
        <v>2.1365831520636199E-2</v>
      </c>
      <c r="Q198">
        <v>16380.103716489801</v>
      </c>
      <c r="R198">
        <v>202.07333333333301</v>
      </c>
      <c r="S198">
        <v>93298.800600442104</v>
      </c>
      <c r="T198">
        <v>16.860215763254299</v>
      </c>
      <c r="U198">
        <v>14.5539868463594</v>
      </c>
      <c r="V198">
        <v>22.571666666666701</v>
      </c>
      <c r="W198">
        <v>130.29488157719899</v>
      </c>
      <c r="X198">
        <v>0.11591073736643399</v>
      </c>
      <c r="Y198">
        <v>0.15120831488914499</v>
      </c>
      <c r="Z198">
        <v>0.27314833117704101</v>
      </c>
      <c r="AA198">
        <v>192.84555496576999</v>
      </c>
      <c r="AB198">
        <v>8.0204297190560698</v>
      </c>
      <c r="AC198">
        <v>1.53267496071757</v>
      </c>
      <c r="AD198">
        <v>3.2450350977880502</v>
      </c>
      <c r="AE198" t="s">
        <v>943</v>
      </c>
      <c r="AF198">
        <v>12.1666666666667</v>
      </c>
      <c r="AG198">
        <v>7.7258592399832696E-2</v>
      </c>
      <c r="AH198">
        <v>112.754</v>
      </c>
      <c r="AI198">
        <v>6.20496156473145</v>
      </c>
      <c r="AJ198">
        <v>126168.44</v>
      </c>
      <c r="AK198">
        <v>0.26601901025201402</v>
      </c>
      <c r="AL198">
        <v>57512865.295000002</v>
      </c>
      <c r="AM198">
        <v>2940.9726353333299</v>
      </c>
    </row>
    <row r="199" spans="1:39" ht="15" x14ac:dyDescent="0.25">
      <c r="A199" t="s">
        <v>366</v>
      </c>
      <c r="B199">
        <v>-1172570.1499999999</v>
      </c>
      <c r="C199">
        <v>0.36942935660936299</v>
      </c>
      <c r="D199">
        <v>-1219624.95</v>
      </c>
      <c r="E199">
        <v>4.2194047972243798E-3</v>
      </c>
      <c r="F199">
        <v>0.70802239701540304</v>
      </c>
      <c r="G199">
        <v>50.421052631578902</v>
      </c>
      <c r="H199">
        <v>27.74773295</v>
      </c>
      <c r="I199">
        <v>21.336091400000001</v>
      </c>
      <c r="J199">
        <v>-23.883754549999999</v>
      </c>
      <c r="K199">
        <v>16765.220319273601</v>
      </c>
      <c r="L199">
        <v>830.08742280000001</v>
      </c>
      <c r="M199">
        <v>1103.4141631438499</v>
      </c>
      <c r="N199">
        <v>0.82816958686246001</v>
      </c>
      <c r="O199">
        <v>0.17123079948682199</v>
      </c>
      <c r="P199">
        <v>3.9627340562568003E-3</v>
      </c>
      <c r="Q199">
        <v>12612.307320624601</v>
      </c>
      <c r="R199">
        <v>64.5505</v>
      </c>
      <c r="S199">
        <v>62279.471142748698</v>
      </c>
      <c r="T199">
        <v>16.009171114089</v>
      </c>
      <c r="U199">
        <v>12.8595041525627</v>
      </c>
      <c r="V199">
        <v>9.2899999999999991</v>
      </c>
      <c r="W199">
        <v>89.352790398277705</v>
      </c>
      <c r="X199">
        <v>0.115357939923458</v>
      </c>
      <c r="Y199">
        <v>0.20292307965547099</v>
      </c>
      <c r="Z199">
        <v>0.321535733224392</v>
      </c>
      <c r="AA199">
        <v>249.86289913944699</v>
      </c>
      <c r="AB199">
        <v>7.8330045482805497</v>
      </c>
      <c r="AC199">
        <v>1.3980688575009499</v>
      </c>
      <c r="AD199">
        <v>3.1677200089388999</v>
      </c>
      <c r="AE199">
        <v>1.2072421858569999</v>
      </c>
      <c r="AF199">
        <v>46.3</v>
      </c>
      <c r="AG199">
        <v>1.8802386107806199E-2</v>
      </c>
      <c r="AH199">
        <v>10.9315</v>
      </c>
      <c r="AI199">
        <v>4.08551301327548</v>
      </c>
      <c r="AJ199">
        <v>-61391.309999999903</v>
      </c>
      <c r="AK199">
        <v>0.563498880341466</v>
      </c>
      <c r="AL199">
        <v>13916598.5275</v>
      </c>
      <c r="AM199">
        <v>830.08742280000001</v>
      </c>
    </row>
    <row r="200" spans="1:39" ht="15" x14ac:dyDescent="0.25">
      <c r="A200" t="s">
        <v>367</v>
      </c>
      <c r="B200">
        <v>-629923.15</v>
      </c>
      <c r="C200">
        <v>0.38926518949319899</v>
      </c>
      <c r="D200">
        <v>-714313.8</v>
      </c>
      <c r="E200">
        <v>1.09094731825779E-2</v>
      </c>
      <c r="F200">
        <v>0.72196910656910396</v>
      </c>
      <c r="G200">
        <v>49.5</v>
      </c>
      <c r="H200">
        <v>27.601992849999998</v>
      </c>
      <c r="I200">
        <v>20.008344149999999</v>
      </c>
      <c r="J200">
        <v>1.5819627999999899</v>
      </c>
      <c r="K200">
        <v>18154.2850797869</v>
      </c>
      <c r="L200">
        <v>860.65539054999999</v>
      </c>
      <c r="M200">
        <v>1184.25596499722</v>
      </c>
      <c r="N200">
        <v>0.950123511661772</v>
      </c>
      <c r="O200">
        <v>0.18516264622261899</v>
      </c>
      <c r="P200">
        <v>2.16787853824708E-3</v>
      </c>
      <c r="Q200">
        <v>13193.5863337928</v>
      </c>
      <c r="R200">
        <v>69.103999999999999</v>
      </c>
      <c r="S200">
        <v>64977.689424635297</v>
      </c>
      <c r="T200">
        <v>15.8753473026163</v>
      </c>
      <c r="U200">
        <v>12.4544945379428</v>
      </c>
      <c r="V200">
        <v>17.2835</v>
      </c>
      <c r="W200">
        <v>49.796360144067997</v>
      </c>
      <c r="X200">
        <v>0.109283752902472</v>
      </c>
      <c r="Y200">
        <v>0.20238723084377899</v>
      </c>
      <c r="Z200">
        <v>0.316526328557932</v>
      </c>
      <c r="AA200">
        <v>236.171820024395</v>
      </c>
      <c r="AB200">
        <v>8.5700845384454691</v>
      </c>
      <c r="AC200">
        <v>1.58407837548038</v>
      </c>
      <c r="AD200">
        <v>3.68980657036921</v>
      </c>
      <c r="AE200">
        <v>1.2872962389756</v>
      </c>
      <c r="AF200">
        <v>85.95</v>
      </c>
      <c r="AG200">
        <v>1.9246275934519198E-2</v>
      </c>
      <c r="AH200">
        <v>7.0960000000000001</v>
      </c>
      <c r="AI200">
        <v>4.1127242230832</v>
      </c>
      <c r="AJ200">
        <v>-96958.900499999902</v>
      </c>
      <c r="AK200">
        <v>0.63223201163146303</v>
      </c>
      <c r="AL200">
        <v>15624583.3155</v>
      </c>
      <c r="AM200">
        <v>860.65539054999999</v>
      </c>
    </row>
    <row r="201" spans="1:39" ht="15" x14ac:dyDescent="0.25">
      <c r="A201" t="s">
        <v>368</v>
      </c>
      <c r="B201">
        <v>-1743094</v>
      </c>
      <c r="C201">
        <v>0.37378000727474803</v>
      </c>
      <c r="D201">
        <v>-1691876.35</v>
      </c>
      <c r="E201">
        <v>1.31687382799469E-2</v>
      </c>
      <c r="F201">
        <v>0.69230042862753505</v>
      </c>
      <c r="G201">
        <v>63.65</v>
      </c>
      <c r="H201">
        <v>27.784454799999999</v>
      </c>
      <c r="I201">
        <v>20.890140899999999</v>
      </c>
      <c r="J201">
        <v>36.241269500000001</v>
      </c>
      <c r="K201">
        <v>16700.7868684079</v>
      </c>
      <c r="L201">
        <v>852.42104429999995</v>
      </c>
      <c r="M201">
        <v>1059.86800655968</v>
      </c>
      <c r="N201">
        <v>0.57131407255427402</v>
      </c>
      <c r="O201">
        <v>0.151981061021771</v>
      </c>
      <c r="P201">
        <v>1.5033519040491901E-3</v>
      </c>
      <c r="Q201">
        <v>13431.9576540575</v>
      </c>
      <c r="R201">
        <v>65.456999999999994</v>
      </c>
      <c r="S201">
        <v>64271.408733978104</v>
      </c>
      <c r="T201">
        <v>16.008219136226799</v>
      </c>
      <c r="U201">
        <v>13.0226109400064</v>
      </c>
      <c r="V201">
        <v>8.8605</v>
      </c>
      <c r="W201">
        <v>96.204620992043303</v>
      </c>
      <c r="X201">
        <v>0.110762456742018</v>
      </c>
      <c r="Y201">
        <v>0.193441163667084</v>
      </c>
      <c r="Z201">
        <v>0.30790379676326002</v>
      </c>
      <c r="AA201">
        <v>219.87537878527201</v>
      </c>
      <c r="AB201">
        <v>8.8857054689200705</v>
      </c>
      <c r="AC201">
        <v>1.52433009437304</v>
      </c>
      <c r="AD201">
        <v>3.7840561788520701</v>
      </c>
      <c r="AE201">
        <v>1.5456937356578</v>
      </c>
      <c r="AF201">
        <v>105.3</v>
      </c>
      <c r="AG201">
        <v>2.1271670756571999E-2</v>
      </c>
      <c r="AH201">
        <v>4.6926315789473696</v>
      </c>
      <c r="AI201">
        <v>4.4124365559598298</v>
      </c>
      <c r="AJ201">
        <v>58805.421000000002</v>
      </c>
      <c r="AK201">
        <v>0.52377350200474804</v>
      </c>
      <c r="AL201">
        <v>14236102.183</v>
      </c>
      <c r="AM201">
        <v>852.42104429999995</v>
      </c>
    </row>
    <row r="202" spans="1:39" ht="15" x14ac:dyDescent="0.25">
      <c r="A202" t="s">
        <v>369</v>
      </c>
      <c r="B202">
        <v>-2662365.6</v>
      </c>
      <c r="C202">
        <v>0.30869672136773502</v>
      </c>
      <c r="D202">
        <v>-1956470.95</v>
      </c>
      <c r="E202">
        <v>2.22941275707001E-3</v>
      </c>
      <c r="F202">
        <v>0.77671808435747502</v>
      </c>
      <c r="G202">
        <v>187.05</v>
      </c>
      <c r="H202">
        <v>97.256486749999993</v>
      </c>
      <c r="I202">
        <v>420.91750510000003</v>
      </c>
      <c r="J202">
        <v>-55.550899200000003</v>
      </c>
      <c r="K202">
        <v>14656.187102306099</v>
      </c>
      <c r="L202">
        <v>3974.9958427000001</v>
      </c>
      <c r="M202">
        <v>4923.3103715908001</v>
      </c>
      <c r="N202">
        <v>0.34491267688187999</v>
      </c>
      <c r="O202">
        <v>0.15147648848634099</v>
      </c>
      <c r="P202">
        <v>2.9447453137584099E-2</v>
      </c>
      <c r="Q202">
        <v>11833.1525750784</v>
      </c>
      <c r="R202">
        <v>246.62799999999999</v>
      </c>
      <c r="S202">
        <v>77723.698320953001</v>
      </c>
      <c r="T202">
        <v>15.219074882008499</v>
      </c>
      <c r="U202">
        <v>16.117374518302899</v>
      </c>
      <c r="V202">
        <v>28.685500000000001</v>
      </c>
      <c r="W202">
        <v>138.571607352147</v>
      </c>
      <c r="X202">
        <v>0.118197406414212</v>
      </c>
      <c r="Y202">
        <v>0.16081168216166</v>
      </c>
      <c r="Z202">
        <v>0.285296423555914</v>
      </c>
      <c r="AA202">
        <v>164.24715291187101</v>
      </c>
      <c r="AB202">
        <v>7.7562525043777102</v>
      </c>
      <c r="AC202">
        <v>1.3779946904627101</v>
      </c>
      <c r="AD202">
        <v>3.4860981042891801</v>
      </c>
      <c r="AE202">
        <v>1.2276758762601101</v>
      </c>
      <c r="AF202">
        <v>53.1</v>
      </c>
      <c r="AG202">
        <v>6.3663071173152994E-2</v>
      </c>
      <c r="AH202">
        <v>50.597499999999997</v>
      </c>
      <c r="AI202">
        <v>4.6852324215525103</v>
      </c>
      <c r="AJ202">
        <v>-78585.373999999807</v>
      </c>
      <c r="AK202">
        <v>0.42556403697487999</v>
      </c>
      <c r="AL202">
        <v>58258282.8015</v>
      </c>
      <c r="AM202">
        <v>3974.9958427000001</v>
      </c>
    </row>
    <row r="203" spans="1:39" ht="15" x14ac:dyDescent="0.25">
      <c r="A203" t="s">
        <v>371</v>
      </c>
      <c r="B203">
        <v>-2347971.15</v>
      </c>
      <c r="C203">
        <v>0.37904747203494998</v>
      </c>
      <c r="D203">
        <v>-2339030.4</v>
      </c>
      <c r="E203">
        <v>5.6393362900159297E-3</v>
      </c>
      <c r="F203">
        <v>0.68126830805229699</v>
      </c>
      <c r="G203">
        <v>64.849999999999994</v>
      </c>
      <c r="H203">
        <v>21.894876350000001</v>
      </c>
      <c r="I203">
        <v>27.1204894</v>
      </c>
      <c r="J203">
        <v>27.761263799999998</v>
      </c>
      <c r="K203">
        <v>16241.3614010493</v>
      </c>
      <c r="L203">
        <v>893.39254189999997</v>
      </c>
      <c r="M203">
        <v>1091.9523018308601</v>
      </c>
      <c r="N203">
        <v>0.47422376226577301</v>
      </c>
      <c r="O203">
        <v>0.153386145477067</v>
      </c>
      <c r="P203">
        <v>3.52516749614025E-3</v>
      </c>
      <c r="Q203">
        <v>13288.0448364562</v>
      </c>
      <c r="R203">
        <v>66.537000000000006</v>
      </c>
      <c r="S203">
        <v>64695.475179223598</v>
      </c>
      <c r="T203">
        <v>14.5798578234666</v>
      </c>
      <c r="U203">
        <v>13.427003650600399</v>
      </c>
      <c r="V203">
        <v>10.439500000000001</v>
      </c>
      <c r="W203">
        <v>85.5780968341396</v>
      </c>
      <c r="X203">
        <v>0.113267413170098</v>
      </c>
      <c r="Y203">
        <v>0.17939333560183601</v>
      </c>
      <c r="Z203">
        <v>0.29696268399063702</v>
      </c>
      <c r="AA203">
        <v>191.44831860387799</v>
      </c>
      <c r="AB203">
        <v>9.0460967647634902</v>
      </c>
      <c r="AC203">
        <v>1.74024110653449</v>
      </c>
      <c r="AD203">
        <v>3.6529824425494799</v>
      </c>
      <c r="AE203">
        <v>1.3210075214302299</v>
      </c>
      <c r="AF203">
        <v>93.65</v>
      </c>
      <c r="AG203">
        <v>2.1892645552939401E-2</v>
      </c>
      <c r="AH203">
        <v>5.8425000000000002</v>
      </c>
      <c r="AI203">
        <v>4.5547713819537297</v>
      </c>
      <c r="AJ203">
        <v>-52112.510999999999</v>
      </c>
      <c r="AK203">
        <v>0.51083678939963795</v>
      </c>
      <c r="AL203">
        <v>14509911.146</v>
      </c>
      <c r="AM203">
        <v>893.39254189999997</v>
      </c>
    </row>
    <row r="204" spans="1:39" ht="15" x14ac:dyDescent="0.25">
      <c r="A204" t="s">
        <v>372</v>
      </c>
      <c r="B204">
        <v>-384008.8</v>
      </c>
      <c r="C204">
        <v>0.33796057390947498</v>
      </c>
      <c r="D204">
        <v>-240691.6</v>
      </c>
      <c r="E204">
        <v>2.47986172332998E-3</v>
      </c>
      <c r="F204">
        <v>0.797998597470569</v>
      </c>
      <c r="G204">
        <v>212.95</v>
      </c>
      <c r="H204">
        <v>150.99008655</v>
      </c>
      <c r="I204">
        <v>739.25053019999996</v>
      </c>
      <c r="J204">
        <v>-50.761756800000001</v>
      </c>
      <c r="K204">
        <v>15325.182148386401</v>
      </c>
      <c r="L204">
        <v>5380.2402005499998</v>
      </c>
      <c r="M204">
        <v>6775.0281659105503</v>
      </c>
      <c r="N204">
        <v>0.38856816398945998</v>
      </c>
      <c r="O204">
        <v>0.15711073451025301</v>
      </c>
      <c r="P204">
        <v>2.7947759392718E-2</v>
      </c>
      <c r="Q204">
        <v>12170.1576814653</v>
      </c>
      <c r="R204">
        <v>346.79300000000001</v>
      </c>
      <c r="S204">
        <v>79768.525656515601</v>
      </c>
      <c r="T204">
        <v>15.869553307016</v>
      </c>
      <c r="U204">
        <v>15.5142698974604</v>
      </c>
      <c r="V204">
        <v>37.774500000000003</v>
      </c>
      <c r="W204">
        <v>142.43048089451901</v>
      </c>
      <c r="X204">
        <v>0.117589066944711</v>
      </c>
      <c r="Y204">
        <v>0.163901646504826</v>
      </c>
      <c r="Z204">
        <v>0.28723562483777498</v>
      </c>
      <c r="AA204">
        <v>165.630969395921</v>
      </c>
      <c r="AB204">
        <v>7.7069869365384198</v>
      </c>
      <c r="AC204">
        <v>1.34867818759998</v>
      </c>
      <c r="AD204">
        <v>3.8789653827750299</v>
      </c>
      <c r="AE204">
        <v>0.98368984742102195</v>
      </c>
      <c r="AF204">
        <v>31.2</v>
      </c>
      <c r="AG204">
        <v>0.102276272861728</v>
      </c>
      <c r="AH204">
        <v>92.639499999999998</v>
      </c>
      <c r="AI204">
        <v>4.7023149119360799</v>
      </c>
      <c r="AJ204">
        <v>-96472.889999999694</v>
      </c>
      <c r="AK204">
        <v>0.43941145349328298</v>
      </c>
      <c r="AL204">
        <v>82453161.075499997</v>
      </c>
      <c r="AM204">
        <v>5380.2402005499998</v>
      </c>
    </row>
    <row r="205" spans="1:39" ht="15" x14ac:dyDescent="0.25">
      <c r="A205" t="s">
        <v>373</v>
      </c>
      <c r="B205">
        <v>-1461136.7</v>
      </c>
      <c r="C205">
        <v>0.34057983435846201</v>
      </c>
      <c r="D205">
        <v>-1049394.95</v>
      </c>
      <c r="E205">
        <v>1.0788220934002701E-3</v>
      </c>
      <c r="F205">
        <v>0.81039456644249797</v>
      </c>
      <c r="G205">
        <v>180.65</v>
      </c>
      <c r="H205">
        <v>109.43496210000001</v>
      </c>
      <c r="I205">
        <v>664.32782095000005</v>
      </c>
      <c r="J205">
        <v>-22.909143749999998</v>
      </c>
      <c r="K205">
        <v>15112.578285387301</v>
      </c>
      <c r="L205">
        <v>4999.4283472500001</v>
      </c>
      <c r="M205">
        <v>6191.02694466103</v>
      </c>
      <c r="N205">
        <v>0.28461794703642501</v>
      </c>
      <c r="O205">
        <v>0.15212308624611801</v>
      </c>
      <c r="P205">
        <v>2.9462796567736101E-2</v>
      </c>
      <c r="Q205">
        <v>12203.831925680101</v>
      </c>
      <c r="R205">
        <v>317.99099999999999</v>
      </c>
      <c r="S205">
        <v>81921.810864143903</v>
      </c>
      <c r="T205">
        <v>15.7729306804281</v>
      </c>
      <c r="U205">
        <v>15.7219177500307</v>
      </c>
      <c r="V205">
        <v>32.6205</v>
      </c>
      <c r="W205">
        <v>153.260322412287</v>
      </c>
      <c r="X205">
        <v>0.116129710350638</v>
      </c>
      <c r="Y205">
        <v>0.163770609295705</v>
      </c>
      <c r="Z205">
        <v>0.28542597056938901</v>
      </c>
      <c r="AA205">
        <v>163.10546793785699</v>
      </c>
      <c r="AB205">
        <v>8.0611132230060107</v>
      </c>
      <c r="AC205">
        <v>1.3309054563698</v>
      </c>
      <c r="AD205">
        <v>3.8543253562734301</v>
      </c>
      <c r="AE205">
        <v>1.0254700722474199</v>
      </c>
      <c r="AF205">
        <v>29.1</v>
      </c>
      <c r="AG205">
        <v>8.6108202138683101E-2</v>
      </c>
      <c r="AH205">
        <v>93.570499999999996</v>
      </c>
      <c r="AI205">
        <v>5.0982119004316804</v>
      </c>
      <c r="AJ205">
        <v>-16530.218499999701</v>
      </c>
      <c r="AK205">
        <v>0.366511403450338</v>
      </c>
      <c r="AL205">
        <v>75554252.280000001</v>
      </c>
      <c r="AM205">
        <v>4999.4283472500001</v>
      </c>
    </row>
    <row r="206" spans="1:39" ht="15" x14ac:dyDescent="0.25">
      <c r="A206" t="s">
        <v>375</v>
      </c>
      <c r="B206">
        <v>-1965252.1</v>
      </c>
      <c r="C206">
        <v>0.32237297055649999</v>
      </c>
      <c r="D206">
        <v>-2067154.6</v>
      </c>
      <c r="E206">
        <v>7.2012710867157296E-3</v>
      </c>
      <c r="F206">
        <v>0.73618730907869301</v>
      </c>
      <c r="G206">
        <v>90.05</v>
      </c>
      <c r="H206">
        <v>56.735943300000002</v>
      </c>
      <c r="I206">
        <v>52.915412400000001</v>
      </c>
      <c r="J206">
        <v>27.833833299999998</v>
      </c>
      <c r="K206">
        <v>15865.979690059101</v>
      </c>
      <c r="L206">
        <v>1477.3030631500001</v>
      </c>
      <c r="M206">
        <v>1915.2863584852901</v>
      </c>
      <c r="N206">
        <v>0.72256817956087505</v>
      </c>
      <c r="O206">
        <v>0.16118940672352899</v>
      </c>
      <c r="P206">
        <v>8.7528588564816795E-3</v>
      </c>
      <c r="Q206">
        <v>12237.7838134537</v>
      </c>
      <c r="R206">
        <v>103.74250000000001</v>
      </c>
      <c r="S206">
        <v>67657.616743378996</v>
      </c>
      <c r="T206">
        <v>16.462876834469998</v>
      </c>
      <c r="U206">
        <v>14.2400950733788</v>
      </c>
      <c r="V206">
        <v>12.337</v>
      </c>
      <c r="W206">
        <v>119.74572936289201</v>
      </c>
      <c r="X206">
        <v>0.109853145696129</v>
      </c>
      <c r="Y206">
        <v>0.18596844547896901</v>
      </c>
      <c r="Z206">
        <v>0.30370621437982398</v>
      </c>
      <c r="AA206">
        <v>216.49789266532201</v>
      </c>
      <c r="AB206">
        <v>9.21692098063677</v>
      </c>
      <c r="AC206">
        <v>1.5078071931289101</v>
      </c>
      <c r="AD206">
        <v>3.0926055003705102</v>
      </c>
      <c r="AE206">
        <v>1.31820080865289</v>
      </c>
      <c r="AF206">
        <v>68.3</v>
      </c>
      <c r="AG206">
        <v>3.3425536576708201E-2</v>
      </c>
      <c r="AH206">
        <v>14.3</v>
      </c>
      <c r="AI206">
        <v>4.2577040789399696</v>
      </c>
      <c r="AJ206">
        <v>-123440.2175</v>
      </c>
      <c r="AK206">
        <v>0.57436777797544103</v>
      </c>
      <c r="AL206">
        <v>23438860.396000002</v>
      </c>
      <c r="AM206">
        <v>1477.3030631500001</v>
      </c>
    </row>
    <row r="207" spans="1:39" ht="15" x14ac:dyDescent="0.25">
      <c r="A207" t="s">
        <v>376</v>
      </c>
      <c r="B207">
        <v>-1422406.15</v>
      </c>
      <c r="C207">
        <v>0.368623425469218</v>
      </c>
      <c r="D207">
        <v>-1414332.05</v>
      </c>
      <c r="E207">
        <v>7.2085154944007499E-3</v>
      </c>
      <c r="F207">
        <v>0.689378214668673</v>
      </c>
      <c r="G207">
        <v>74.349999999999994</v>
      </c>
      <c r="H207">
        <v>38.474498750000002</v>
      </c>
      <c r="I207">
        <v>29.5660448</v>
      </c>
      <c r="J207">
        <v>18.881823449999999</v>
      </c>
      <c r="K207">
        <v>17287.200293497899</v>
      </c>
      <c r="L207">
        <v>894.82402375000004</v>
      </c>
      <c r="M207">
        <v>1165.80531586247</v>
      </c>
      <c r="N207">
        <v>0.70429622425523297</v>
      </c>
      <c r="O207">
        <v>0.18148925865827301</v>
      </c>
      <c r="P207">
        <v>7.3102632767798404E-3</v>
      </c>
      <c r="Q207">
        <v>13268.9411478244</v>
      </c>
      <c r="R207">
        <v>72.923500000000004</v>
      </c>
      <c r="S207">
        <v>63162.506592525002</v>
      </c>
      <c r="T207">
        <v>15.4977476396498</v>
      </c>
      <c r="U207">
        <v>12.270722383730901</v>
      </c>
      <c r="V207">
        <v>11.736499999999999</v>
      </c>
      <c r="W207">
        <v>76.242834213777499</v>
      </c>
      <c r="X207">
        <v>0.115517836241174</v>
      </c>
      <c r="Y207">
        <v>0.17988702982808699</v>
      </c>
      <c r="Z207">
        <v>0.30158527988414902</v>
      </c>
      <c r="AA207">
        <v>218.58823054425201</v>
      </c>
      <c r="AB207">
        <v>9.4511859911655502</v>
      </c>
      <c r="AC207">
        <v>1.68693857299154</v>
      </c>
      <c r="AD207">
        <v>3.75169196259675</v>
      </c>
      <c r="AE207">
        <v>1.2475939994677201</v>
      </c>
      <c r="AF207">
        <v>71.2</v>
      </c>
      <c r="AG207">
        <v>2.1265335614189699E-2</v>
      </c>
      <c r="AH207">
        <v>7.30842105263158</v>
      </c>
      <c r="AI207">
        <v>4.2901411216925798</v>
      </c>
      <c r="AJ207">
        <v>-82664.713499999998</v>
      </c>
      <c r="AK207">
        <v>0.56109511542256396</v>
      </c>
      <c r="AL207">
        <v>15469002.126</v>
      </c>
      <c r="AM207">
        <v>894.82402375000004</v>
      </c>
    </row>
    <row r="208" spans="1:39" ht="15" x14ac:dyDescent="0.25">
      <c r="A208" t="s">
        <v>377</v>
      </c>
      <c r="B208">
        <v>-1944399.2</v>
      </c>
      <c r="C208">
        <v>0.371944042934791</v>
      </c>
      <c r="D208">
        <v>-1927609.85</v>
      </c>
      <c r="E208">
        <v>4.49214895534339E-3</v>
      </c>
      <c r="F208">
        <v>0.69502996518534998</v>
      </c>
      <c r="G208">
        <v>73.849999999999994</v>
      </c>
      <c r="H208">
        <v>38.229509</v>
      </c>
      <c r="I208">
        <v>35.632333799999998</v>
      </c>
      <c r="J208">
        <v>40.79473625</v>
      </c>
      <c r="K208">
        <v>15642.4769089766</v>
      </c>
      <c r="L208">
        <v>1007.5424392</v>
      </c>
      <c r="M208">
        <v>1268.08099723653</v>
      </c>
      <c r="N208">
        <v>0.60447927214220698</v>
      </c>
      <c r="O208">
        <v>0.156480863104074</v>
      </c>
      <c r="P208">
        <v>3.2538758393176001E-3</v>
      </c>
      <c r="Q208">
        <v>12428.590424701601</v>
      </c>
      <c r="R208">
        <v>74.020499999999998</v>
      </c>
      <c r="S208">
        <v>63812.654406549504</v>
      </c>
      <c r="T208">
        <v>15.641612796455</v>
      </c>
      <c r="U208">
        <v>13.6116675677684</v>
      </c>
      <c r="V208">
        <v>10.16</v>
      </c>
      <c r="W208">
        <v>99.167562913385794</v>
      </c>
      <c r="X208">
        <v>0.10824329859899801</v>
      </c>
      <c r="Y208">
        <v>0.18613055234373499</v>
      </c>
      <c r="Z208">
        <v>0.30149805798547102</v>
      </c>
      <c r="AA208">
        <v>202.37296422163499</v>
      </c>
      <c r="AB208">
        <v>7.7608977983500198</v>
      </c>
      <c r="AC208">
        <v>1.6309475238641</v>
      </c>
      <c r="AD208">
        <v>3.7695939785977699</v>
      </c>
      <c r="AE208">
        <v>1.2524275469514901</v>
      </c>
      <c r="AF208">
        <v>77.650000000000006</v>
      </c>
      <c r="AG208">
        <v>3.1650774218209901E-2</v>
      </c>
      <c r="AH208">
        <v>7.6695000000000002</v>
      </c>
      <c r="AI208">
        <v>4.31731909984385</v>
      </c>
      <c r="AJ208">
        <v>-60149.345000000001</v>
      </c>
      <c r="AK208">
        <v>0.496681311406937</v>
      </c>
      <c r="AL208">
        <v>15760459.34</v>
      </c>
      <c r="AM208">
        <v>1007.5424392</v>
      </c>
    </row>
    <row r="209" spans="1:39" ht="15" x14ac:dyDescent="0.25">
      <c r="A209" t="s">
        <v>379</v>
      </c>
      <c r="B209">
        <v>-2118846.7000000002</v>
      </c>
      <c r="C209">
        <v>0.467454742591497</v>
      </c>
      <c r="D209">
        <v>-2103486.35</v>
      </c>
      <c r="E209">
        <v>6.1536169600312097E-3</v>
      </c>
      <c r="F209">
        <v>0.70517723186454895</v>
      </c>
      <c r="G209">
        <v>59.2</v>
      </c>
      <c r="H209">
        <v>33.244290499999998</v>
      </c>
      <c r="I209">
        <v>22.448393849999999</v>
      </c>
      <c r="J209">
        <v>-12.19898295</v>
      </c>
      <c r="K209">
        <v>17674.290974224899</v>
      </c>
      <c r="L209">
        <v>934.14719464999996</v>
      </c>
      <c r="M209">
        <v>1226.81998603279</v>
      </c>
      <c r="N209">
        <v>0.771795221437375</v>
      </c>
      <c r="O209">
        <v>0.17800088642593401</v>
      </c>
      <c r="P209">
        <v>5.2935574589535097E-3</v>
      </c>
      <c r="Q209">
        <v>13457.8744387676</v>
      </c>
      <c r="R209">
        <v>73.641000000000005</v>
      </c>
      <c r="S209">
        <v>63731.283259325697</v>
      </c>
      <c r="T209">
        <v>15.3542184380983</v>
      </c>
      <c r="U209">
        <v>12.685150862291399</v>
      </c>
      <c r="V209">
        <v>11.0045</v>
      </c>
      <c r="W209">
        <v>84.887745435957996</v>
      </c>
      <c r="X209">
        <v>0.108398181888623</v>
      </c>
      <c r="Y209">
        <v>0.20620488090123401</v>
      </c>
      <c r="Z209">
        <v>0.32125213740993702</v>
      </c>
      <c r="AA209">
        <v>233.93021062582699</v>
      </c>
      <c r="AB209">
        <v>8.9285740160462002</v>
      </c>
      <c r="AC209">
        <v>1.66615245377822</v>
      </c>
      <c r="AD209">
        <v>3.3187732241468701</v>
      </c>
      <c r="AE209">
        <v>1.4348778762000101</v>
      </c>
      <c r="AF209">
        <v>127.05</v>
      </c>
      <c r="AG209">
        <v>1.21637974746242E-2</v>
      </c>
      <c r="AH209">
        <v>5.0947368421052603</v>
      </c>
      <c r="AI209">
        <v>4.1583093395408</v>
      </c>
      <c r="AJ209">
        <v>-103622.14350000001</v>
      </c>
      <c r="AK209">
        <v>0.57480413123527896</v>
      </c>
      <c r="AL209">
        <v>16510389.331</v>
      </c>
      <c r="AM209">
        <v>934.14719464999996</v>
      </c>
    </row>
    <row r="210" spans="1:39" ht="15" x14ac:dyDescent="0.25">
      <c r="A210" t="s">
        <v>380</v>
      </c>
      <c r="B210">
        <v>-3654117.5</v>
      </c>
      <c r="C210">
        <v>0.35796178631803199</v>
      </c>
      <c r="D210">
        <v>-3764783.25</v>
      </c>
      <c r="E210">
        <v>1.34987759440397E-3</v>
      </c>
      <c r="F210">
        <v>0.70134571175247296</v>
      </c>
      <c r="G210">
        <v>111.73684210526299</v>
      </c>
      <c r="H210">
        <v>48.20234645</v>
      </c>
      <c r="I210">
        <v>75.529732300000006</v>
      </c>
      <c r="J210">
        <v>70.734444949999997</v>
      </c>
      <c r="K210">
        <v>14999.044776627199</v>
      </c>
      <c r="L210">
        <v>1624.19157045</v>
      </c>
      <c r="M210">
        <v>1977.2078632354201</v>
      </c>
      <c r="N210">
        <v>0.41274392229745699</v>
      </c>
      <c r="O210">
        <v>0.15630127795187601</v>
      </c>
      <c r="P210">
        <v>3.48243335509549E-3</v>
      </c>
      <c r="Q210">
        <v>12321.0728340601</v>
      </c>
      <c r="R210">
        <v>106.616</v>
      </c>
      <c r="S210">
        <v>69109.800292639004</v>
      </c>
      <c r="T210">
        <v>15.6514969610565</v>
      </c>
      <c r="U210">
        <v>15.234032138234401</v>
      </c>
      <c r="V210">
        <v>13.6015</v>
      </c>
      <c r="W210">
        <v>119.41268025217801</v>
      </c>
      <c r="X210">
        <v>0.112499802567316</v>
      </c>
      <c r="Y210">
        <v>0.16999712727517899</v>
      </c>
      <c r="Z210">
        <v>0.28751909281025101</v>
      </c>
      <c r="AA210">
        <v>182.92103308828601</v>
      </c>
      <c r="AB210">
        <v>7.8601305542129403</v>
      </c>
      <c r="AC210">
        <v>1.73955675855978</v>
      </c>
      <c r="AD210">
        <v>3.4270666155501099</v>
      </c>
      <c r="AE210">
        <v>1.3889608426781399</v>
      </c>
      <c r="AF210">
        <v>92.1</v>
      </c>
      <c r="AG210">
        <v>2.40862897934081E-2</v>
      </c>
      <c r="AH210">
        <v>12.285500000000001</v>
      </c>
      <c r="AI210">
        <v>4.4677225482171998</v>
      </c>
      <c r="AJ210">
        <v>-63569.985000000001</v>
      </c>
      <c r="AK210">
        <v>0.47793879785473498</v>
      </c>
      <c r="AL210">
        <v>24361322.090999998</v>
      </c>
      <c r="AM210">
        <v>1624.19157045</v>
      </c>
    </row>
    <row r="211" spans="1:39" ht="15" x14ac:dyDescent="0.25">
      <c r="A211" t="s">
        <v>381</v>
      </c>
      <c r="B211">
        <v>-929796.15</v>
      </c>
      <c r="C211">
        <v>0.38797529986781298</v>
      </c>
      <c r="D211">
        <v>-893331.65</v>
      </c>
      <c r="E211">
        <v>6.86539327519176E-3</v>
      </c>
      <c r="F211">
        <v>0.758709661139367</v>
      </c>
      <c r="G211">
        <v>48.65</v>
      </c>
      <c r="H211">
        <v>43.489404499999999</v>
      </c>
      <c r="I211">
        <v>62.591301799999997</v>
      </c>
      <c r="J211">
        <v>-0.712441050000024</v>
      </c>
      <c r="K211">
        <v>15761.2370939464</v>
      </c>
      <c r="L211">
        <v>1096.1152141499999</v>
      </c>
      <c r="M211">
        <v>1433.0286664805101</v>
      </c>
      <c r="N211">
        <v>0.72617123631227498</v>
      </c>
      <c r="O211">
        <v>0.17029943886396501</v>
      </c>
      <c r="P211">
        <v>5.8853900271812103E-3</v>
      </c>
      <c r="Q211">
        <v>12055.677724109901</v>
      </c>
      <c r="R211">
        <v>78.161500000000004</v>
      </c>
      <c r="S211">
        <v>65121.340557691401</v>
      </c>
      <c r="T211">
        <v>15.7654343890534</v>
      </c>
      <c r="U211">
        <v>14.0237228578008</v>
      </c>
      <c r="V211">
        <v>11.4725</v>
      </c>
      <c r="W211">
        <v>95.542838452821996</v>
      </c>
      <c r="X211">
        <v>0.112421121835555</v>
      </c>
      <c r="Y211">
        <v>0.194898319038117</v>
      </c>
      <c r="Z211">
        <v>0.31083440830111703</v>
      </c>
      <c r="AA211">
        <v>225.85303698386801</v>
      </c>
      <c r="AB211">
        <v>8.0754670294325503</v>
      </c>
      <c r="AC211">
        <v>1.3496833587849799</v>
      </c>
      <c r="AD211">
        <v>3.58104207670879</v>
      </c>
      <c r="AE211">
        <v>1.0931860062935199</v>
      </c>
      <c r="AF211">
        <v>32.700000000000003</v>
      </c>
      <c r="AG211">
        <v>4.2172661369558898E-2</v>
      </c>
      <c r="AH211">
        <v>19.028500000000001</v>
      </c>
      <c r="AI211">
        <v>4.1535595269202696</v>
      </c>
      <c r="AJ211">
        <v>-74549.103000000105</v>
      </c>
      <c r="AK211">
        <v>0.52469494418714202</v>
      </c>
      <c r="AL211">
        <v>17276131.772500001</v>
      </c>
      <c r="AM211">
        <v>1096.1152141499999</v>
      </c>
    </row>
    <row r="212" spans="1:39" ht="15" x14ac:dyDescent="0.25">
      <c r="A212" t="s">
        <v>382</v>
      </c>
      <c r="B212">
        <v>-2826429.5</v>
      </c>
      <c r="C212">
        <v>0.461939254290754</v>
      </c>
      <c r="D212">
        <v>-2787465.15</v>
      </c>
      <c r="E212">
        <v>4.4585169059651302E-3</v>
      </c>
      <c r="F212">
        <v>0.72893290359178398</v>
      </c>
      <c r="G212">
        <v>95.35</v>
      </c>
      <c r="H212">
        <v>47.014930700000001</v>
      </c>
      <c r="I212">
        <v>29.19967235</v>
      </c>
      <c r="J212">
        <v>-12.92471645</v>
      </c>
      <c r="K212">
        <v>16881.133557400801</v>
      </c>
      <c r="L212">
        <v>1164.6023774499999</v>
      </c>
      <c r="M212">
        <v>1489.7874434724599</v>
      </c>
      <c r="N212">
        <v>0.61334769023401503</v>
      </c>
      <c r="O212">
        <v>0.178420027705053</v>
      </c>
      <c r="P212">
        <v>6.3742586686576803E-3</v>
      </c>
      <c r="Q212">
        <v>13196.3847333658</v>
      </c>
      <c r="R212">
        <v>87.75</v>
      </c>
      <c r="S212">
        <v>62879.891612535597</v>
      </c>
      <c r="T212">
        <v>15.4267806267806</v>
      </c>
      <c r="U212">
        <v>13.2718219652422</v>
      </c>
      <c r="V212">
        <v>14.125500000000001</v>
      </c>
      <c r="W212">
        <v>82.446807366110903</v>
      </c>
      <c r="X212">
        <v>0.108083523135003</v>
      </c>
      <c r="Y212">
        <v>0.20243187343687299</v>
      </c>
      <c r="Z212">
        <v>0.31537252510103803</v>
      </c>
      <c r="AA212">
        <v>203.44703444517299</v>
      </c>
      <c r="AB212">
        <v>9.4900254331463998</v>
      </c>
      <c r="AC212">
        <v>1.6647541582097001</v>
      </c>
      <c r="AD212">
        <v>3.8709082030549302</v>
      </c>
      <c r="AE212">
        <v>1.6267878935531499</v>
      </c>
      <c r="AF212">
        <v>183.35</v>
      </c>
      <c r="AG212">
        <v>1.30109340737714E-2</v>
      </c>
      <c r="AH212">
        <v>4.2368421052631602</v>
      </c>
      <c r="AI212">
        <v>4.5774725515544201</v>
      </c>
      <c r="AJ212">
        <v>-84404.7215</v>
      </c>
      <c r="AK212">
        <v>0.51832426101378404</v>
      </c>
      <c r="AL212">
        <v>19659808.274999999</v>
      </c>
      <c r="AM212">
        <v>1164.6023774499999</v>
      </c>
    </row>
    <row r="213" spans="1:39" ht="15" x14ac:dyDescent="0.25">
      <c r="A213" t="s">
        <v>384</v>
      </c>
      <c r="B213">
        <v>-5902351.5499999998</v>
      </c>
      <c r="C213">
        <v>0.31998858257125401</v>
      </c>
      <c r="D213">
        <v>-6345896.4500000002</v>
      </c>
      <c r="E213">
        <v>2.3477392395811702E-3</v>
      </c>
      <c r="F213">
        <v>0.807672394071977</v>
      </c>
      <c r="G213">
        <v>151.75</v>
      </c>
      <c r="H213">
        <v>91.597210450000006</v>
      </c>
      <c r="I213">
        <v>625.01684345000001</v>
      </c>
      <c r="J213">
        <v>-23.58883655</v>
      </c>
      <c r="K213">
        <v>16152.660051766499</v>
      </c>
      <c r="L213">
        <v>5048.8688525999996</v>
      </c>
      <c r="M213">
        <v>6137.8342519013204</v>
      </c>
      <c r="N213">
        <v>0.22209115907666399</v>
      </c>
      <c r="O213">
        <v>0.133788462132889</v>
      </c>
      <c r="P213">
        <v>4.2849269948573097E-2</v>
      </c>
      <c r="Q213">
        <v>13286.879194682901</v>
      </c>
      <c r="R213">
        <v>318.44749999999999</v>
      </c>
      <c r="S213">
        <v>85084.179425180002</v>
      </c>
      <c r="T213">
        <v>16.419818023379101</v>
      </c>
      <c r="U213">
        <v>15.8546349165875</v>
      </c>
      <c r="V213">
        <v>30.7835</v>
      </c>
      <c r="W213">
        <v>164.012177062387</v>
      </c>
      <c r="X213">
        <v>0.116811820767332</v>
      </c>
      <c r="Y213">
        <v>0.155472006482855</v>
      </c>
      <c r="Z213">
        <v>0.28042109340806198</v>
      </c>
      <c r="AA213">
        <v>167.70832729472801</v>
      </c>
      <c r="AB213">
        <v>9.7288362134964306</v>
      </c>
      <c r="AC213">
        <v>1.4369035551579199</v>
      </c>
      <c r="AD213">
        <v>3.8648478421319199</v>
      </c>
      <c r="AE213">
        <v>0.94945970294475501</v>
      </c>
      <c r="AF213">
        <v>25.15</v>
      </c>
      <c r="AG213">
        <v>9.3711802507004893E-2</v>
      </c>
      <c r="AH213">
        <v>120.5915</v>
      </c>
      <c r="AI213">
        <v>5.0785893144796601</v>
      </c>
      <c r="AJ213">
        <v>5252.4660000004797</v>
      </c>
      <c r="AK213">
        <v>0.38247362390334899</v>
      </c>
      <c r="AL213">
        <v>81552662.222000003</v>
      </c>
      <c r="AM213">
        <v>5048.8688525999996</v>
      </c>
    </row>
    <row r="214" spans="1:39" ht="15" x14ac:dyDescent="0.25">
      <c r="A214" t="s">
        <v>385</v>
      </c>
      <c r="B214">
        <v>-1367059</v>
      </c>
      <c r="C214">
        <v>0.35685801776425702</v>
      </c>
      <c r="D214">
        <v>-1401014.9</v>
      </c>
      <c r="E214">
        <v>8.6322030634778894E-3</v>
      </c>
      <c r="F214">
        <v>0.73414822908585398</v>
      </c>
      <c r="G214">
        <v>47.15</v>
      </c>
      <c r="H214">
        <v>36.343423250000001</v>
      </c>
      <c r="I214">
        <v>60.5035442</v>
      </c>
      <c r="J214">
        <v>55.610343749999998</v>
      </c>
      <c r="K214">
        <v>15424.729428348801</v>
      </c>
      <c r="L214">
        <v>1089.8412397500001</v>
      </c>
      <c r="M214">
        <v>1356.6449964426299</v>
      </c>
      <c r="N214">
        <v>0.56082138834295303</v>
      </c>
      <c r="O214">
        <v>0.14645011583211201</v>
      </c>
      <c r="P214">
        <v>5.7491626041214E-3</v>
      </c>
      <c r="Q214">
        <v>12391.234469651399</v>
      </c>
      <c r="R214">
        <v>76.260999999999996</v>
      </c>
      <c r="S214">
        <v>66681.025196365095</v>
      </c>
      <c r="T214">
        <v>16.3419047743932</v>
      </c>
      <c r="U214">
        <v>14.290938222027</v>
      </c>
      <c r="V214">
        <v>10.955500000000001</v>
      </c>
      <c r="W214">
        <v>99.478913764775697</v>
      </c>
      <c r="X214">
        <v>0.107424276011265</v>
      </c>
      <c r="Y214">
        <v>0.188129499077828</v>
      </c>
      <c r="Z214">
        <v>0.30010545272053002</v>
      </c>
      <c r="AA214">
        <v>193.618246680044</v>
      </c>
      <c r="AB214">
        <v>9.4108282564380392</v>
      </c>
      <c r="AC214">
        <v>1.60609866731054</v>
      </c>
      <c r="AD214">
        <v>4.1418290992765101</v>
      </c>
      <c r="AE214">
        <v>1.0591392122129599</v>
      </c>
      <c r="AF214">
        <v>23.4</v>
      </c>
      <c r="AG214">
        <v>4.7273369934930802E-2</v>
      </c>
      <c r="AH214">
        <v>29.0075</v>
      </c>
      <c r="AI214">
        <v>4.3690846440551496</v>
      </c>
      <c r="AJ214">
        <v>-56788.280500000103</v>
      </c>
      <c r="AK214">
        <v>0.475545563669029</v>
      </c>
      <c r="AL214">
        <v>16810506.243000001</v>
      </c>
      <c r="AM214">
        <v>1089.8412397500001</v>
      </c>
    </row>
    <row r="215" spans="1:39" ht="15" x14ac:dyDescent="0.25">
      <c r="A215" t="s">
        <v>386</v>
      </c>
      <c r="B215">
        <v>-2282341.1428571399</v>
      </c>
      <c r="C215">
        <v>0.24399917070649799</v>
      </c>
      <c r="D215">
        <v>-2239917.7619047598</v>
      </c>
      <c r="E215">
        <v>5.6799536858902402E-3</v>
      </c>
      <c r="F215">
        <v>0.76482230039241705</v>
      </c>
      <c r="G215">
        <v>72.05</v>
      </c>
      <c r="H215">
        <v>76.510412761904803</v>
      </c>
      <c r="I215">
        <v>136.949641809524</v>
      </c>
      <c r="J215">
        <v>35.599753238095197</v>
      </c>
      <c r="K215">
        <v>15356.4524753272</v>
      </c>
      <c r="L215">
        <v>1941.78523233333</v>
      </c>
      <c r="M215">
        <v>2479.6784283725301</v>
      </c>
      <c r="N215">
        <v>0.58509755813309705</v>
      </c>
      <c r="O215">
        <v>0.15829891590076201</v>
      </c>
      <c r="P215">
        <v>3.5668567984834199E-2</v>
      </c>
      <c r="Q215">
        <v>12025.322435534499</v>
      </c>
      <c r="R215">
        <v>130.155714285714</v>
      </c>
      <c r="S215">
        <v>73028.888591320996</v>
      </c>
      <c r="T215">
        <v>16.377818510428899</v>
      </c>
      <c r="U215">
        <v>14.918939540916201</v>
      </c>
      <c r="V215">
        <v>16.162857142857099</v>
      </c>
      <c r="W215">
        <v>120.138736311944</v>
      </c>
      <c r="X215">
        <v>0.11347966373858601</v>
      </c>
      <c r="Y215">
        <v>0.174348047880164</v>
      </c>
      <c r="Z215">
        <v>0.29249469517837401</v>
      </c>
      <c r="AA215">
        <v>187.25299234105901</v>
      </c>
      <c r="AB215">
        <v>7.9221550041142201</v>
      </c>
      <c r="AC215">
        <v>1.46523378123336</v>
      </c>
      <c r="AD215">
        <v>3.7693827670443598</v>
      </c>
      <c r="AE215">
        <v>1.40005541764862</v>
      </c>
      <c r="AF215">
        <v>32.809523809523803</v>
      </c>
      <c r="AG215">
        <v>5.7875162122985803E-2</v>
      </c>
      <c r="AH215">
        <v>39.325714285714298</v>
      </c>
      <c r="AI215">
        <v>4.3341592389551904</v>
      </c>
      <c r="AJ215">
        <v>-110520.88095238101</v>
      </c>
      <c r="AK215">
        <v>0.50107833334756902</v>
      </c>
      <c r="AL215">
        <v>29818932.637619101</v>
      </c>
      <c r="AM215">
        <v>1941.78523233333</v>
      </c>
    </row>
    <row r="216" spans="1:39" ht="15" x14ac:dyDescent="0.25">
      <c r="A216" t="s">
        <v>387</v>
      </c>
      <c r="B216">
        <v>-1689953.85</v>
      </c>
      <c r="C216">
        <v>0.27562312136684303</v>
      </c>
      <c r="D216">
        <v>-1549669.1</v>
      </c>
      <c r="E216">
        <v>3.5167329444122201E-3</v>
      </c>
      <c r="F216">
        <v>0.77260712058855996</v>
      </c>
      <c r="G216">
        <v>135.25</v>
      </c>
      <c r="H216">
        <v>58.765869600000002</v>
      </c>
      <c r="I216">
        <v>243.11325095000001</v>
      </c>
      <c r="J216">
        <v>6.1714673500000004</v>
      </c>
      <c r="K216">
        <v>14455.855584515501</v>
      </c>
      <c r="L216">
        <v>2439.9753704499999</v>
      </c>
      <c r="M216">
        <v>2985.76035081076</v>
      </c>
      <c r="N216">
        <v>0.378149403442475</v>
      </c>
      <c r="O216">
        <v>0.145835263424964</v>
      </c>
      <c r="P216">
        <v>1.97801602567402E-2</v>
      </c>
      <c r="Q216">
        <v>11813.3833398324</v>
      </c>
      <c r="R216">
        <v>154.03149999999999</v>
      </c>
      <c r="S216">
        <v>73778.476107159906</v>
      </c>
      <c r="T216">
        <v>16.818962355102698</v>
      </c>
      <c r="U216">
        <v>15.8407557574262</v>
      </c>
      <c r="V216">
        <v>18.012499999999999</v>
      </c>
      <c r="W216">
        <v>135.46011772102699</v>
      </c>
      <c r="X216">
        <v>0.113218198263298</v>
      </c>
      <c r="Y216">
        <v>0.16719407875391001</v>
      </c>
      <c r="Z216">
        <v>0.28543846726974298</v>
      </c>
      <c r="AA216">
        <v>178.48487541072299</v>
      </c>
      <c r="AB216">
        <v>7.4883601202483501</v>
      </c>
      <c r="AC216">
        <v>1.3939527798820099</v>
      </c>
      <c r="AD216">
        <v>3.4790510109444601</v>
      </c>
      <c r="AE216">
        <v>1.02850464401068</v>
      </c>
      <c r="AF216">
        <v>39.200000000000003</v>
      </c>
      <c r="AG216">
        <v>7.2340463641388797E-2</v>
      </c>
      <c r="AH216">
        <v>37.625500000000002</v>
      </c>
      <c r="AI216">
        <v>4.55258927484119</v>
      </c>
      <c r="AJ216">
        <v>-33415.707500000397</v>
      </c>
      <c r="AK216">
        <v>0.415326027488089</v>
      </c>
      <c r="AL216">
        <v>35271931.585000001</v>
      </c>
      <c r="AM216">
        <v>2439.9753704499999</v>
      </c>
    </row>
    <row r="217" spans="1:39" ht="15" x14ac:dyDescent="0.25">
      <c r="A217" t="s">
        <v>388</v>
      </c>
      <c r="B217">
        <v>-1667264.3</v>
      </c>
      <c r="C217">
        <v>0.38212484396873497</v>
      </c>
      <c r="D217">
        <v>-1727071.75</v>
      </c>
      <c r="E217">
        <v>5.0651462222408503E-3</v>
      </c>
      <c r="F217">
        <v>0.70779951366897298</v>
      </c>
      <c r="G217">
        <v>103.6</v>
      </c>
      <c r="H217">
        <v>56.306582599999999</v>
      </c>
      <c r="I217">
        <v>105.72400494999999</v>
      </c>
      <c r="J217">
        <v>-4.2998557500000096</v>
      </c>
      <c r="K217">
        <v>15236.187668692601</v>
      </c>
      <c r="L217">
        <v>1593.2624450000001</v>
      </c>
      <c r="M217">
        <v>2036.6299461466599</v>
      </c>
      <c r="N217">
        <v>0.60218253374446395</v>
      </c>
      <c r="O217">
        <v>0.16684704731743</v>
      </c>
      <c r="P217">
        <v>1.3461107250287299E-2</v>
      </c>
      <c r="Q217">
        <v>11919.3207697988</v>
      </c>
      <c r="R217">
        <v>110.52200000000001</v>
      </c>
      <c r="S217">
        <v>67158.473973507498</v>
      </c>
      <c r="T217">
        <v>15.933931705904699</v>
      </c>
      <c r="U217">
        <v>14.415794547691901</v>
      </c>
      <c r="V217">
        <v>14.11</v>
      </c>
      <c r="W217">
        <v>112.917253366407</v>
      </c>
      <c r="X217">
        <v>0.109721491067182</v>
      </c>
      <c r="Y217">
        <v>0.17917490404641301</v>
      </c>
      <c r="Z217">
        <v>0.29541643804020701</v>
      </c>
      <c r="AA217">
        <v>192.609353821806</v>
      </c>
      <c r="AB217">
        <v>8.2710724923401795</v>
      </c>
      <c r="AC217">
        <v>1.54638041268944</v>
      </c>
      <c r="AD217">
        <v>3.3418252020962802</v>
      </c>
      <c r="AE217">
        <v>1.4076054574007399</v>
      </c>
      <c r="AF217">
        <v>90.5</v>
      </c>
      <c r="AG217">
        <v>5.19771774174215E-2</v>
      </c>
      <c r="AH217">
        <v>9.3842105263157904</v>
      </c>
      <c r="AI217">
        <v>4.3566841873281303</v>
      </c>
      <c r="AJ217">
        <v>-92227.627999999793</v>
      </c>
      <c r="AK217">
        <v>0.57462214826063296</v>
      </c>
      <c r="AL217">
        <v>24275245.6175</v>
      </c>
      <c r="AM217">
        <v>1593.2624450000001</v>
      </c>
    </row>
    <row r="218" spans="1:39" ht="15" x14ac:dyDescent="0.25">
      <c r="A218" t="s">
        <v>389</v>
      </c>
      <c r="B218">
        <v>-2278008.35</v>
      </c>
      <c r="C218">
        <v>0.34665627370635299</v>
      </c>
      <c r="D218">
        <v>-2157246.75</v>
      </c>
      <c r="E218">
        <v>4.7183937968057503E-3</v>
      </c>
      <c r="F218">
        <v>0.68496277467006805</v>
      </c>
      <c r="G218">
        <v>67</v>
      </c>
      <c r="H218">
        <v>13.7168233</v>
      </c>
      <c r="I218">
        <v>24.554383399999999</v>
      </c>
      <c r="J218">
        <v>95.050170699999995</v>
      </c>
      <c r="K218">
        <v>14416.6914379095</v>
      </c>
      <c r="L218">
        <v>1004.4180466</v>
      </c>
      <c r="M218">
        <v>1163.0766774481599</v>
      </c>
      <c r="N218">
        <v>0.28972973388429402</v>
      </c>
      <c r="O218">
        <v>0.115666955998319</v>
      </c>
      <c r="P218">
        <v>3.5187369063744999E-3</v>
      </c>
      <c r="Q218">
        <v>12450.0691427075</v>
      </c>
      <c r="R218">
        <v>65.774000000000001</v>
      </c>
      <c r="S218">
        <v>70026.347546142802</v>
      </c>
      <c r="T218">
        <v>17.7372518016237</v>
      </c>
      <c r="U218">
        <v>15.2707459877763</v>
      </c>
      <c r="V218">
        <v>8.2910000000000004</v>
      </c>
      <c r="W218">
        <v>121.145585164636</v>
      </c>
      <c r="X218">
        <v>0.111110537755223</v>
      </c>
      <c r="Y218">
        <v>0.17976010743765999</v>
      </c>
      <c r="Z218">
        <v>0.29867571346166299</v>
      </c>
      <c r="AA218">
        <v>189.078791089893</v>
      </c>
      <c r="AB218">
        <v>7.1597380026712099</v>
      </c>
      <c r="AC218">
        <v>1.36060984660701</v>
      </c>
      <c r="AD218">
        <v>2.9629738331767301</v>
      </c>
      <c r="AE218">
        <v>1.1153972645649799</v>
      </c>
      <c r="AF218">
        <v>69.099999999999994</v>
      </c>
      <c r="AG218">
        <v>2.0786533001533901E-2</v>
      </c>
      <c r="AH218">
        <v>7.2365000000000004</v>
      </c>
      <c r="AI218">
        <v>4.6814468704758498</v>
      </c>
      <c r="AJ218">
        <v>-35453.454499999898</v>
      </c>
      <c r="AK218">
        <v>0.54380328507862297</v>
      </c>
      <c r="AL218">
        <v>14480385.0525</v>
      </c>
      <c r="AM218">
        <v>1004.4180466</v>
      </c>
    </row>
    <row r="219" spans="1:39" ht="15" x14ac:dyDescent="0.25">
      <c r="A219" t="s">
        <v>390</v>
      </c>
      <c r="B219">
        <v>-3069259.9</v>
      </c>
      <c r="C219">
        <v>0.32570156193896299</v>
      </c>
      <c r="D219">
        <v>-3101571.4</v>
      </c>
      <c r="E219">
        <v>3.62945978421586E-3</v>
      </c>
      <c r="F219">
        <v>0.770595094960706</v>
      </c>
      <c r="G219">
        <v>105.052631578947</v>
      </c>
      <c r="H219">
        <v>75.197890599999994</v>
      </c>
      <c r="I219">
        <v>116.51050755</v>
      </c>
      <c r="J219">
        <v>-2.6216256999999801</v>
      </c>
      <c r="K219">
        <v>14806.7316465863</v>
      </c>
      <c r="L219">
        <v>2004.1545804499999</v>
      </c>
      <c r="M219">
        <v>2553.5920084449499</v>
      </c>
      <c r="N219">
        <v>0.60757082753396796</v>
      </c>
      <c r="O219">
        <v>0.15938769497424499</v>
      </c>
      <c r="P219">
        <v>2.7564599926017602E-2</v>
      </c>
      <c r="Q219">
        <v>11620.877161607001</v>
      </c>
      <c r="R219">
        <v>135.7175</v>
      </c>
      <c r="S219">
        <v>70223.0871331995</v>
      </c>
      <c r="T219">
        <v>15.317110910531101</v>
      </c>
      <c r="U219">
        <v>14.7671050560908</v>
      </c>
      <c r="V219">
        <v>16.3735</v>
      </c>
      <c r="W219">
        <v>122.402331844138</v>
      </c>
      <c r="X219">
        <v>0.114064261180506</v>
      </c>
      <c r="Y219">
        <v>0.164829719997862</v>
      </c>
      <c r="Z219">
        <v>0.28410478589882698</v>
      </c>
      <c r="AA219">
        <v>192.653827088181</v>
      </c>
      <c r="AB219">
        <v>7.4467843651537402</v>
      </c>
      <c r="AC219">
        <v>1.4394524369538499</v>
      </c>
      <c r="AD219">
        <v>3.3890794701120601</v>
      </c>
      <c r="AE219">
        <v>1.1945627625384001</v>
      </c>
      <c r="AF219">
        <v>68.95</v>
      </c>
      <c r="AG219">
        <v>4.5206150437939602E-2</v>
      </c>
      <c r="AH219">
        <v>17.807894736842101</v>
      </c>
      <c r="AI219">
        <v>4.3472953552382396</v>
      </c>
      <c r="AJ219">
        <v>-91798.371999999697</v>
      </c>
      <c r="AK219">
        <v>0.518302086142858</v>
      </c>
      <c r="AL219">
        <v>29674979.050999999</v>
      </c>
      <c r="AM219">
        <v>2004.1545804499999</v>
      </c>
    </row>
    <row r="220" spans="1:39" ht="15" x14ac:dyDescent="0.25">
      <c r="A220" t="s">
        <v>392</v>
      </c>
      <c r="B220">
        <v>-1425533.2</v>
      </c>
      <c r="C220">
        <v>0.36919087745266899</v>
      </c>
      <c r="D220">
        <v>-1528554.75</v>
      </c>
      <c r="E220">
        <v>3.1993897464880198E-3</v>
      </c>
      <c r="F220">
        <v>0.72247883613280495</v>
      </c>
      <c r="G220">
        <v>83</v>
      </c>
      <c r="H220">
        <v>49.969942899999999</v>
      </c>
      <c r="I220">
        <v>85.7391006</v>
      </c>
      <c r="J220">
        <v>18.077268350000001</v>
      </c>
      <c r="K220">
        <v>15098.616932354</v>
      </c>
      <c r="L220">
        <v>1276.70755665</v>
      </c>
      <c r="M220">
        <v>1589.89086505921</v>
      </c>
      <c r="N220">
        <v>0.53206536576192798</v>
      </c>
      <c r="O220">
        <v>0.154147744583258</v>
      </c>
      <c r="P220">
        <v>1.06997927041681E-2</v>
      </c>
      <c r="Q220">
        <v>12124.428636038499</v>
      </c>
      <c r="R220">
        <v>89.078999999999994</v>
      </c>
      <c r="S220">
        <v>68341.030989346502</v>
      </c>
      <c r="T220">
        <v>16.658808473377601</v>
      </c>
      <c r="U220">
        <v>14.3323067911629</v>
      </c>
      <c r="V220">
        <v>11.9</v>
      </c>
      <c r="W220">
        <v>107.286349298319</v>
      </c>
      <c r="X220">
        <v>0.111514932162008</v>
      </c>
      <c r="Y220">
        <v>0.176113166086733</v>
      </c>
      <c r="Z220">
        <v>0.29153845741047302</v>
      </c>
      <c r="AA220">
        <v>185.93192995808101</v>
      </c>
      <c r="AB220">
        <v>8.3501522891288094</v>
      </c>
      <c r="AC220">
        <v>1.6036609273626701</v>
      </c>
      <c r="AD220">
        <v>3.6063491787664299</v>
      </c>
      <c r="AE220">
        <v>1.3778039078181199</v>
      </c>
      <c r="AF220">
        <v>72.75</v>
      </c>
      <c r="AG220">
        <v>4.9031305058949502E-2</v>
      </c>
      <c r="AH220">
        <v>10.5405</v>
      </c>
      <c r="AI220">
        <v>4.4417270808950304</v>
      </c>
      <c r="AJ220">
        <v>-42601.232499999802</v>
      </c>
      <c r="AK220">
        <v>0.52709103788565803</v>
      </c>
      <c r="AL220">
        <v>19276518.3325</v>
      </c>
      <c r="AM220">
        <v>1276.70755665</v>
      </c>
    </row>
    <row r="221" spans="1:39" ht="15" x14ac:dyDescent="0.25">
      <c r="A221" t="s">
        <v>393</v>
      </c>
      <c r="B221">
        <v>-1624724.7</v>
      </c>
      <c r="C221">
        <v>0.39071135339452601</v>
      </c>
      <c r="D221">
        <v>-1559133.8</v>
      </c>
      <c r="E221">
        <v>8.40528198966887E-3</v>
      </c>
      <c r="F221">
        <v>0.69004234590110403</v>
      </c>
      <c r="G221">
        <v>31.95</v>
      </c>
      <c r="H221">
        <v>30.305690949999999</v>
      </c>
      <c r="I221">
        <v>20.905181450000001</v>
      </c>
      <c r="J221">
        <v>1.8243228999999801</v>
      </c>
      <c r="K221">
        <v>18641.174943767899</v>
      </c>
      <c r="L221">
        <v>733.27111605000005</v>
      </c>
      <c r="M221">
        <v>999.14651529855996</v>
      </c>
      <c r="N221">
        <v>0.89151210649271595</v>
      </c>
      <c r="O221">
        <v>0.18481993049179199</v>
      </c>
      <c r="P221">
        <v>7.1811512614400304E-3</v>
      </c>
      <c r="Q221">
        <v>13680.7114334132</v>
      </c>
      <c r="R221">
        <v>60.753500000000003</v>
      </c>
      <c r="S221">
        <v>63481.132873003196</v>
      </c>
      <c r="T221">
        <v>15.6344901939806</v>
      </c>
      <c r="U221">
        <v>12.0696110684981</v>
      </c>
      <c r="V221">
        <v>9.0060000000000002</v>
      </c>
      <c r="W221">
        <v>81.420288257828105</v>
      </c>
      <c r="X221">
        <v>0.111081365023767</v>
      </c>
      <c r="Y221">
        <v>0.19778864893524001</v>
      </c>
      <c r="Z221">
        <v>0.31479551075372397</v>
      </c>
      <c r="AA221">
        <v>270.26115670221901</v>
      </c>
      <c r="AB221">
        <v>8.1667419428413393</v>
      </c>
      <c r="AC221">
        <v>1.6331607642146</v>
      </c>
      <c r="AD221">
        <v>3.3835014232391898</v>
      </c>
      <c r="AE221">
        <v>0.95978805201030504</v>
      </c>
      <c r="AF221">
        <v>70.95</v>
      </c>
      <c r="AG221">
        <v>2.47369836550413E-2</v>
      </c>
      <c r="AH221">
        <v>7.1624999999999996</v>
      </c>
      <c r="AI221">
        <v>4.0409175411317104</v>
      </c>
      <c r="AJ221">
        <v>-64238.0815</v>
      </c>
      <c r="AK221">
        <v>0.64768222322053504</v>
      </c>
      <c r="AL221">
        <v>13669035.1555</v>
      </c>
      <c r="AM221">
        <v>733.27111605000005</v>
      </c>
    </row>
    <row r="222" spans="1:39" ht="15" x14ac:dyDescent="0.25">
      <c r="A222" t="s">
        <v>394</v>
      </c>
      <c r="B222">
        <v>-2002804.75</v>
      </c>
      <c r="C222">
        <v>0.36743797676422801</v>
      </c>
      <c r="D222">
        <v>-1840949.95</v>
      </c>
      <c r="E222">
        <v>0</v>
      </c>
      <c r="F222">
        <v>0.68298407180058196</v>
      </c>
      <c r="G222">
        <v>81.45</v>
      </c>
      <c r="H222">
        <v>21.938364249999999</v>
      </c>
      <c r="I222">
        <v>88.435385499999995</v>
      </c>
      <c r="J222">
        <v>67.66318545</v>
      </c>
      <c r="K222">
        <v>15223.8742970978</v>
      </c>
      <c r="L222">
        <v>1150.71165645</v>
      </c>
      <c r="M222">
        <v>1362.68570562019</v>
      </c>
      <c r="N222">
        <v>0.328055846296542</v>
      </c>
      <c r="O222">
        <v>0.12751652447206799</v>
      </c>
      <c r="P222">
        <v>2.0084565382174201E-2</v>
      </c>
      <c r="Q222">
        <v>12855.7080607425</v>
      </c>
      <c r="R222">
        <v>77.293499999999995</v>
      </c>
      <c r="S222">
        <v>71201.602211052697</v>
      </c>
      <c r="T222">
        <v>17.3145219196957</v>
      </c>
      <c r="U222">
        <v>14.8875604863281</v>
      </c>
      <c r="V222">
        <v>10.113</v>
      </c>
      <c r="W222">
        <v>113.785390729754</v>
      </c>
      <c r="X222">
        <v>0.11358195823721499</v>
      </c>
      <c r="Y222">
        <v>0.16848529926167799</v>
      </c>
      <c r="Z222">
        <v>0.28766124047588199</v>
      </c>
      <c r="AA222">
        <v>199.165141602055</v>
      </c>
      <c r="AB222">
        <v>7.8972412167378998</v>
      </c>
      <c r="AC222">
        <v>1.48955672498213</v>
      </c>
      <c r="AD222">
        <v>3.2418917788575099</v>
      </c>
      <c r="AE222">
        <v>1.17095869044802</v>
      </c>
      <c r="AF222">
        <v>59.15</v>
      </c>
      <c r="AG222">
        <v>6.6794261041663097E-2</v>
      </c>
      <c r="AH222">
        <v>9.8780000000000001</v>
      </c>
      <c r="AI222">
        <v>4.9813002848156698</v>
      </c>
      <c r="AJ222">
        <v>-49691.618000000002</v>
      </c>
      <c r="AK222">
        <v>0.46441767608578499</v>
      </c>
      <c r="AL222">
        <v>17518289.609999999</v>
      </c>
      <c r="AM222">
        <v>1150.71165645</v>
      </c>
    </row>
    <row r="223" spans="1:39" ht="15" x14ac:dyDescent="0.25">
      <c r="A223" t="s">
        <v>395</v>
      </c>
      <c r="B223">
        <v>-2381294.75</v>
      </c>
      <c r="C223">
        <v>0.4320927267427</v>
      </c>
      <c r="D223">
        <v>-2425445.9500000002</v>
      </c>
      <c r="E223">
        <v>2.1203075671963902E-3</v>
      </c>
      <c r="F223">
        <v>0.68836093750857696</v>
      </c>
      <c r="G223">
        <v>88.65</v>
      </c>
      <c r="H223">
        <v>28.222958250000001</v>
      </c>
      <c r="I223">
        <v>32.313929549999997</v>
      </c>
      <c r="J223">
        <v>31.780285750000001</v>
      </c>
      <c r="K223">
        <v>15838.948755361</v>
      </c>
      <c r="L223">
        <v>978.80182579999996</v>
      </c>
      <c r="M223">
        <v>1203.60545083222</v>
      </c>
      <c r="N223">
        <v>0.47436838337577197</v>
      </c>
      <c r="O223">
        <v>0.15403235392084999</v>
      </c>
      <c r="P223">
        <v>5.1682396953697998E-3</v>
      </c>
      <c r="Q223">
        <v>12880.6262465665</v>
      </c>
      <c r="R223">
        <v>69.727000000000004</v>
      </c>
      <c r="S223">
        <v>65134.200919299597</v>
      </c>
      <c r="T223">
        <v>15.3806990118605</v>
      </c>
      <c r="U223">
        <v>14.0376299826466</v>
      </c>
      <c r="V223">
        <v>10.554500000000001</v>
      </c>
      <c r="W223">
        <v>92.737867809938905</v>
      </c>
      <c r="X223">
        <v>0.11447927131822599</v>
      </c>
      <c r="Y223">
        <v>0.174172923111585</v>
      </c>
      <c r="Z223">
        <v>0.292278631651398</v>
      </c>
      <c r="AA223">
        <v>193.10149921871999</v>
      </c>
      <c r="AB223">
        <v>8.7637951310023201</v>
      </c>
      <c r="AC223">
        <v>1.5694543646542101</v>
      </c>
      <c r="AD223">
        <v>3.6103771981200801</v>
      </c>
      <c r="AE223">
        <v>1.4012309268343399</v>
      </c>
      <c r="AF223">
        <v>103.8</v>
      </c>
      <c r="AG223">
        <v>1.7531187670052802E-2</v>
      </c>
      <c r="AH223">
        <v>5.9695</v>
      </c>
      <c r="AI223">
        <v>4.5560226927134302</v>
      </c>
      <c r="AJ223">
        <v>-55710.428500000002</v>
      </c>
      <c r="AK223">
        <v>0.47681113664623798</v>
      </c>
      <c r="AL223">
        <v>15503191.9605</v>
      </c>
      <c r="AM223">
        <v>978.80182579999996</v>
      </c>
    </row>
    <row r="224" spans="1:39" ht="15" x14ac:dyDescent="0.25">
      <c r="A224" t="s">
        <v>396</v>
      </c>
      <c r="B224">
        <v>-2527723.4500000002</v>
      </c>
      <c r="C224">
        <v>0.36323205703602002</v>
      </c>
      <c r="D224">
        <v>-2568158.85</v>
      </c>
      <c r="E224">
        <v>5.6015531145422902E-3</v>
      </c>
      <c r="F224">
        <v>0.730561106422006</v>
      </c>
      <c r="G224">
        <v>98.263157894736807</v>
      </c>
      <c r="H224">
        <v>77.773350949999994</v>
      </c>
      <c r="I224">
        <v>94.100658600000003</v>
      </c>
      <c r="J224">
        <v>60.374760799999997</v>
      </c>
      <c r="K224">
        <v>14762.1889315349</v>
      </c>
      <c r="L224">
        <v>1862.5047494999999</v>
      </c>
      <c r="M224">
        <v>2375.8840226775401</v>
      </c>
      <c r="N224">
        <v>0.63510179518605303</v>
      </c>
      <c r="O224">
        <v>0.15748540795868701</v>
      </c>
      <c r="P224">
        <v>1.0820827788713201E-2</v>
      </c>
      <c r="Q224">
        <v>11572.385998460701</v>
      </c>
      <c r="R224">
        <v>121.7585</v>
      </c>
      <c r="S224">
        <v>69091.155451159502</v>
      </c>
      <c r="T224">
        <v>16.1454847094864</v>
      </c>
      <c r="U224">
        <v>15.296712340411601</v>
      </c>
      <c r="V224">
        <v>13.657999999999999</v>
      </c>
      <c r="W224">
        <v>136.36731216137099</v>
      </c>
      <c r="X224">
        <v>0.111377838076907</v>
      </c>
      <c r="Y224">
        <v>0.17354738893431201</v>
      </c>
      <c r="Z224">
        <v>0.29215354504776098</v>
      </c>
      <c r="AA224">
        <v>177.21933331370499</v>
      </c>
      <c r="AB224">
        <v>9.4083812524454906</v>
      </c>
      <c r="AC224">
        <v>1.54384321171284</v>
      </c>
      <c r="AD224">
        <v>3.34977031818981</v>
      </c>
      <c r="AE224">
        <v>1.0585926036503099</v>
      </c>
      <c r="AF224">
        <v>72.45</v>
      </c>
      <c r="AG224">
        <v>3.71595070500325E-2</v>
      </c>
      <c r="AH224">
        <v>15.871</v>
      </c>
      <c r="AI224">
        <v>4.2578767945383804</v>
      </c>
      <c r="AJ224">
        <v>-134457.587</v>
      </c>
      <c r="AK224">
        <v>0.53705351489210895</v>
      </c>
      <c r="AL224">
        <v>27494646.998</v>
      </c>
      <c r="AM224">
        <v>1862.5047494999999</v>
      </c>
    </row>
    <row r="225" spans="1:39" ht="15" x14ac:dyDescent="0.25">
      <c r="A225" t="s">
        <v>397</v>
      </c>
      <c r="B225">
        <v>-2562895.2999999998</v>
      </c>
      <c r="C225">
        <v>0.29774549965917302</v>
      </c>
      <c r="D225">
        <v>-2645557.9500000002</v>
      </c>
      <c r="E225">
        <v>1.64016300502106E-3</v>
      </c>
      <c r="F225">
        <v>0.73326325142839799</v>
      </c>
      <c r="G225">
        <v>109.578947368421</v>
      </c>
      <c r="H225">
        <v>100.8345142</v>
      </c>
      <c r="I225">
        <v>139.61779964999999</v>
      </c>
      <c r="J225">
        <v>-82.484188150000094</v>
      </c>
      <c r="K225">
        <v>15276.9554443341</v>
      </c>
      <c r="L225">
        <v>2186.3518551000002</v>
      </c>
      <c r="M225">
        <v>2921.3772297692099</v>
      </c>
      <c r="N225">
        <v>0.77656100862244004</v>
      </c>
      <c r="O225">
        <v>0.17191111408863699</v>
      </c>
      <c r="P225">
        <v>3.8024996528382399E-2</v>
      </c>
      <c r="Q225">
        <v>11433.2375619422</v>
      </c>
      <c r="R225">
        <v>149.39599999999999</v>
      </c>
      <c r="S225">
        <v>71030.067843181896</v>
      </c>
      <c r="T225">
        <v>14.8976545556775</v>
      </c>
      <c r="U225">
        <v>14.634607721090299</v>
      </c>
      <c r="V225">
        <v>18.423500000000001</v>
      </c>
      <c r="W225">
        <v>118.671905723668</v>
      </c>
      <c r="X225">
        <v>0.11249276687096001</v>
      </c>
      <c r="Y225">
        <v>0.16949167536263099</v>
      </c>
      <c r="Z225">
        <v>0.28953284485373598</v>
      </c>
      <c r="AA225">
        <v>186.42298999094899</v>
      </c>
      <c r="AB225">
        <v>7.6343930149753598</v>
      </c>
      <c r="AC225">
        <v>1.4840002956429501</v>
      </c>
      <c r="AD225">
        <v>3.57370340265404</v>
      </c>
      <c r="AE225">
        <v>1.47883519308819</v>
      </c>
      <c r="AF225">
        <v>56.85</v>
      </c>
      <c r="AG225">
        <v>4.22259755628306E-2</v>
      </c>
      <c r="AH225">
        <v>26.296500000000002</v>
      </c>
      <c r="AI225">
        <v>3.9748101418916599</v>
      </c>
      <c r="AJ225">
        <v>-102704.3705</v>
      </c>
      <c r="AK225">
        <v>0.56901205204166705</v>
      </c>
      <c r="AL225">
        <v>33400799.875999998</v>
      </c>
      <c r="AM225">
        <v>2186.3518551000002</v>
      </c>
    </row>
    <row r="226" spans="1:39" ht="15" x14ac:dyDescent="0.25">
      <c r="A226" t="s">
        <v>398</v>
      </c>
      <c r="B226">
        <v>-2414605.2999999998</v>
      </c>
      <c r="C226">
        <v>0.36765801465323</v>
      </c>
      <c r="D226">
        <v>-2378539</v>
      </c>
      <c r="E226">
        <v>6.3818658022789304E-3</v>
      </c>
      <c r="F226">
        <v>0.69959649390800605</v>
      </c>
      <c r="G226">
        <v>50.25</v>
      </c>
      <c r="H226">
        <v>48.519840799999997</v>
      </c>
      <c r="I226">
        <v>74.397998200000004</v>
      </c>
      <c r="J226">
        <v>-16.45785265</v>
      </c>
      <c r="K226">
        <v>16757.2428327425</v>
      </c>
      <c r="L226">
        <v>1021.59269385</v>
      </c>
      <c r="M226">
        <v>1356.27081813679</v>
      </c>
      <c r="N226">
        <v>0.81483473385355398</v>
      </c>
      <c r="O226">
        <v>0.1752847682134</v>
      </c>
      <c r="P226">
        <v>1.9232843498472499E-2</v>
      </c>
      <c r="Q226">
        <v>12622.167061382201</v>
      </c>
      <c r="R226">
        <v>77.630499999999998</v>
      </c>
      <c r="S226">
        <v>66989.3391965786</v>
      </c>
      <c r="T226">
        <v>16.0549011020153</v>
      </c>
      <c r="U226">
        <v>13.1596820044957</v>
      </c>
      <c r="V226">
        <v>9.9320000000000004</v>
      </c>
      <c r="W226">
        <v>102.858708603504</v>
      </c>
      <c r="X226">
        <v>0.11164265301326901</v>
      </c>
      <c r="Y226">
        <v>0.176870168879732</v>
      </c>
      <c r="Z226">
        <v>0.29260755579449399</v>
      </c>
      <c r="AA226">
        <v>225.593919560508</v>
      </c>
      <c r="AB226">
        <v>7.7083913941850604</v>
      </c>
      <c r="AC226">
        <v>1.55695530472944</v>
      </c>
      <c r="AD226">
        <v>3.1912394826808899</v>
      </c>
      <c r="AE226">
        <v>1.0243657144293301</v>
      </c>
      <c r="AF226">
        <v>49.35</v>
      </c>
      <c r="AG226">
        <v>3.00304284892772E-2</v>
      </c>
      <c r="AH226">
        <v>15.1555</v>
      </c>
      <c r="AI226">
        <v>4.0288255093717398</v>
      </c>
      <c r="AJ226">
        <v>-55463.135999999897</v>
      </c>
      <c r="AK226">
        <v>0.60063756146492198</v>
      </c>
      <c r="AL226">
        <v>17119076.846999999</v>
      </c>
      <c r="AM226">
        <v>1021.59269385</v>
      </c>
    </row>
    <row r="227" spans="1:39" ht="15" x14ac:dyDescent="0.25">
      <c r="A227" t="s">
        <v>399</v>
      </c>
      <c r="B227">
        <v>-4866224.95</v>
      </c>
      <c r="C227">
        <v>0.29207278835220701</v>
      </c>
      <c r="D227">
        <v>-4148199.75</v>
      </c>
      <c r="E227">
        <v>3.1603197020598699E-3</v>
      </c>
      <c r="F227">
        <v>0.76843613479954598</v>
      </c>
      <c r="G227">
        <v>120.4</v>
      </c>
      <c r="H227">
        <v>75.409490500000004</v>
      </c>
      <c r="I227">
        <v>258.02324994999998</v>
      </c>
      <c r="J227">
        <v>12.486072849999999</v>
      </c>
      <c r="K227">
        <v>14766.7781856663</v>
      </c>
      <c r="L227">
        <v>2604.9198141500001</v>
      </c>
      <c r="M227">
        <v>3273.17948023588</v>
      </c>
      <c r="N227">
        <v>0.44799406421682703</v>
      </c>
      <c r="O227">
        <v>0.15416724150913699</v>
      </c>
      <c r="P227">
        <v>4.3038327184202599E-2</v>
      </c>
      <c r="Q227">
        <v>11751.959621911101</v>
      </c>
      <c r="R227">
        <v>165.54900000000001</v>
      </c>
      <c r="S227">
        <v>74554.241266936093</v>
      </c>
      <c r="T227">
        <v>15.0469045418577</v>
      </c>
      <c r="U227">
        <v>15.7350380500637</v>
      </c>
      <c r="V227">
        <v>21.573</v>
      </c>
      <c r="W227">
        <v>120.749075888843</v>
      </c>
      <c r="X227">
        <v>0.116014460999323</v>
      </c>
      <c r="Y227">
        <v>0.16939901627993301</v>
      </c>
      <c r="Z227">
        <v>0.29007594245116203</v>
      </c>
      <c r="AA227">
        <v>171.975831104874</v>
      </c>
      <c r="AB227">
        <v>7.7031034687122801</v>
      </c>
      <c r="AC227">
        <v>1.3818365039317899</v>
      </c>
      <c r="AD227">
        <v>3.8817184024179499</v>
      </c>
      <c r="AE227">
        <v>1.3473472847999299</v>
      </c>
      <c r="AF227">
        <v>39.049999999999997</v>
      </c>
      <c r="AG227">
        <v>6.8506326052030705E-2</v>
      </c>
      <c r="AH227">
        <v>42.264000000000003</v>
      </c>
      <c r="AI227">
        <v>4.5071628035779501</v>
      </c>
      <c r="AJ227">
        <v>-88259.943999999901</v>
      </c>
      <c r="AK227">
        <v>0.460887400717928</v>
      </c>
      <c r="AL227">
        <v>38466273.086999997</v>
      </c>
      <c r="AM227">
        <v>2604.9198141500001</v>
      </c>
    </row>
    <row r="228" spans="1:39" ht="15" x14ac:dyDescent="0.25">
      <c r="A228" t="s">
        <v>400</v>
      </c>
      <c r="B228">
        <v>-2408542.35</v>
      </c>
      <c r="C228">
        <v>0.41704219944117998</v>
      </c>
      <c r="D228">
        <v>-2381539.15</v>
      </c>
      <c r="E228">
        <v>3.0421567742027898E-3</v>
      </c>
      <c r="F228">
        <v>0.69776078028979605</v>
      </c>
      <c r="G228">
        <v>73.45</v>
      </c>
      <c r="H228">
        <v>27.538918899999999</v>
      </c>
      <c r="I228">
        <v>28.215668399999998</v>
      </c>
      <c r="J228">
        <v>4.2667906499999901</v>
      </c>
      <c r="K228">
        <v>16205.7775135868</v>
      </c>
      <c r="L228">
        <v>929.04258715000003</v>
      </c>
      <c r="M228">
        <v>1154.9601476462601</v>
      </c>
      <c r="N228">
        <v>0.506608373889333</v>
      </c>
      <c r="O228">
        <v>0.16316235433836501</v>
      </c>
      <c r="P228">
        <v>2.95907150869515E-3</v>
      </c>
      <c r="Q228">
        <v>13035.8242218859</v>
      </c>
      <c r="R228">
        <v>68.854500000000002</v>
      </c>
      <c r="S228">
        <v>65415.056757365201</v>
      </c>
      <c r="T228">
        <v>16.3162901480658</v>
      </c>
      <c r="U228">
        <v>13.4928376090161</v>
      </c>
      <c r="V228">
        <v>10.134499999999999</v>
      </c>
      <c r="W228">
        <v>91.671279999013294</v>
      </c>
      <c r="X228">
        <v>0.114156518618428</v>
      </c>
      <c r="Y228">
        <v>0.176422483198481</v>
      </c>
      <c r="Z228">
        <v>0.29556997012886999</v>
      </c>
      <c r="AA228">
        <v>202.76729248536</v>
      </c>
      <c r="AB228">
        <v>8.5816952353348501</v>
      </c>
      <c r="AC228">
        <v>1.6675148510094899</v>
      </c>
      <c r="AD228">
        <v>3.4139056144393698</v>
      </c>
      <c r="AE228">
        <v>1.33707293340561</v>
      </c>
      <c r="AF228">
        <v>119.45</v>
      </c>
      <c r="AG228">
        <v>1.8611360334528398E-2</v>
      </c>
      <c r="AH228">
        <v>4.5765000000000002</v>
      </c>
      <c r="AI228">
        <v>4.5350966928199901</v>
      </c>
      <c r="AJ228">
        <v>-49638.078500000098</v>
      </c>
      <c r="AK228">
        <v>0.50762563509609004</v>
      </c>
      <c r="AL228">
        <v>15055857.468</v>
      </c>
      <c r="AM228">
        <v>929.04258715000003</v>
      </c>
    </row>
    <row r="229" spans="1:39" ht="15" x14ac:dyDescent="0.25">
      <c r="A229" t="s">
        <v>401</v>
      </c>
      <c r="B229">
        <v>-1369666.65</v>
      </c>
      <c r="C229">
        <v>0.38699640777309102</v>
      </c>
      <c r="D229">
        <v>-1350665.3</v>
      </c>
      <c r="E229">
        <v>1.31448414704259E-2</v>
      </c>
      <c r="F229">
        <v>0.69105346197411299</v>
      </c>
      <c r="G229">
        <v>59.9</v>
      </c>
      <c r="H229">
        <v>22.888629900000002</v>
      </c>
      <c r="I229">
        <v>27.0159026</v>
      </c>
      <c r="J229">
        <v>71.024829100000005</v>
      </c>
      <c r="K229">
        <v>15796.913085316901</v>
      </c>
      <c r="L229">
        <v>838.5893767</v>
      </c>
      <c r="M229">
        <v>1020.14368463864</v>
      </c>
      <c r="N229">
        <v>0.523978266668638</v>
      </c>
      <c r="O229">
        <v>0.14107700358136399</v>
      </c>
      <c r="P229">
        <v>2.1924231943349901E-3</v>
      </c>
      <c r="Q229">
        <v>12985.546739616801</v>
      </c>
      <c r="R229">
        <v>60.875500000000002</v>
      </c>
      <c r="S229">
        <v>63173.710967466403</v>
      </c>
      <c r="T229">
        <v>15.230265049157699</v>
      </c>
      <c r="U229">
        <v>13.775482364826599</v>
      </c>
      <c r="V229">
        <v>8.1750000000000007</v>
      </c>
      <c r="W229">
        <v>102.579740269113</v>
      </c>
      <c r="X229">
        <v>0.11079058295777899</v>
      </c>
      <c r="Y229">
        <v>0.198183520660726</v>
      </c>
      <c r="Z229">
        <v>0.31180849681992201</v>
      </c>
      <c r="AA229">
        <v>204.03770278288599</v>
      </c>
      <c r="AB229">
        <v>7.9911267192409801</v>
      </c>
      <c r="AC229">
        <v>1.65800037521073</v>
      </c>
      <c r="AD229">
        <v>3.4779690229062599</v>
      </c>
      <c r="AE229">
        <v>1.16432219625735</v>
      </c>
      <c r="AF229">
        <v>80.8</v>
      </c>
      <c r="AG229">
        <v>3.5473039634600197E-2</v>
      </c>
      <c r="AH229">
        <v>5.7370000000000001</v>
      </c>
      <c r="AI229">
        <v>4.6011858102476397</v>
      </c>
      <c r="AJ229">
        <v>-82398.2215</v>
      </c>
      <c r="AK229">
        <v>0.50802310357693103</v>
      </c>
      <c r="AL229">
        <v>13247123.498</v>
      </c>
      <c r="AM229">
        <v>838.5893767</v>
      </c>
    </row>
    <row r="230" spans="1:39" ht="15" x14ac:dyDescent="0.25">
      <c r="A230" t="s">
        <v>402</v>
      </c>
      <c r="B230">
        <v>-1464628.8</v>
      </c>
      <c r="C230">
        <v>0.39943494553654002</v>
      </c>
      <c r="D230">
        <v>-1546126.15</v>
      </c>
      <c r="E230">
        <v>1.1670695513044199E-2</v>
      </c>
      <c r="F230">
        <v>0.66145437364810999</v>
      </c>
      <c r="G230">
        <v>60.65</v>
      </c>
      <c r="H230">
        <v>26.024381600000002</v>
      </c>
      <c r="I230">
        <v>20.994783900000002</v>
      </c>
      <c r="J230">
        <v>35.839780449999999</v>
      </c>
      <c r="K230">
        <v>17471.765822438501</v>
      </c>
      <c r="L230">
        <v>827.93847364999999</v>
      </c>
      <c r="M230">
        <v>1035.2716620620699</v>
      </c>
      <c r="N230">
        <v>0.58857187660541099</v>
      </c>
      <c r="O230">
        <v>0.15159877737854699</v>
      </c>
      <c r="P230">
        <v>1.15080646729648E-3</v>
      </c>
      <c r="Q230">
        <v>13972.706543698199</v>
      </c>
      <c r="R230">
        <v>65.169499999999999</v>
      </c>
      <c r="S230">
        <v>64865.066848755901</v>
      </c>
      <c r="T230">
        <v>16.424861323165</v>
      </c>
      <c r="U230">
        <v>12.7043858499758</v>
      </c>
      <c r="V230">
        <v>9.1084999999999994</v>
      </c>
      <c r="W230">
        <v>90.897345737497901</v>
      </c>
      <c r="X230">
        <v>0.108756224680001</v>
      </c>
      <c r="Y230">
        <v>0.20441690283519001</v>
      </c>
      <c r="Z230">
        <v>0.316916075263318</v>
      </c>
      <c r="AA230">
        <v>222.667572370762</v>
      </c>
      <c r="AB230">
        <v>8.6751238547574392</v>
      </c>
      <c r="AC230">
        <v>1.4798630387396501</v>
      </c>
      <c r="AD230">
        <v>3.7246106710936302</v>
      </c>
      <c r="AE230">
        <v>1.1614811819034201</v>
      </c>
      <c r="AF230">
        <v>116.5</v>
      </c>
      <c r="AG230">
        <v>3.0273386670899401E-2</v>
      </c>
      <c r="AH230">
        <v>4.2234999999999996</v>
      </c>
      <c r="AI230">
        <v>4.5136992944843897</v>
      </c>
      <c r="AJ230">
        <v>59935.808499999999</v>
      </c>
      <c r="AK230">
        <v>0.50707303880560295</v>
      </c>
      <c r="AL230">
        <v>14465547.127</v>
      </c>
      <c r="AM230">
        <v>827.93847364999999</v>
      </c>
    </row>
    <row r="231" spans="1:39" ht="15" x14ac:dyDescent="0.25">
      <c r="A231" t="s">
        <v>403</v>
      </c>
      <c r="B231">
        <v>-2013015.15</v>
      </c>
      <c r="C231">
        <v>0.36091791998905998</v>
      </c>
      <c r="D231">
        <v>-2103575.5</v>
      </c>
      <c r="E231">
        <v>6.9780604982467602E-3</v>
      </c>
      <c r="F231">
        <v>0.73507545108517103</v>
      </c>
      <c r="G231">
        <v>102.73684210526299</v>
      </c>
      <c r="H231">
        <v>66.755740799999998</v>
      </c>
      <c r="I231">
        <v>95.319347399999998</v>
      </c>
      <c r="J231">
        <v>-24.6062931499999</v>
      </c>
      <c r="K231">
        <v>15509.457860413</v>
      </c>
      <c r="L231">
        <v>1750.58297565</v>
      </c>
      <c r="M231">
        <v>2281.7493570975498</v>
      </c>
      <c r="N231">
        <v>0.72521949045494805</v>
      </c>
      <c r="O231">
        <v>0.166480812680009</v>
      </c>
      <c r="P231">
        <v>1.7090402092417901E-2</v>
      </c>
      <c r="Q231">
        <v>11899.025108759701</v>
      </c>
      <c r="R231">
        <v>120.41849999999999</v>
      </c>
      <c r="S231">
        <v>67890.628254794705</v>
      </c>
      <c r="T231">
        <v>15.8115239767976</v>
      </c>
      <c r="U231">
        <v>14.537491960537601</v>
      </c>
      <c r="V231">
        <v>14.045500000000001</v>
      </c>
      <c r="W231">
        <v>124.636572258019</v>
      </c>
      <c r="X231">
        <v>0.107966231175989</v>
      </c>
      <c r="Y231">
        <v>0.18644293094311401</v>
      </c>
      <c r="Z231">
        <v>0.30236482477236498</v>
      </c>
      <c r="AA231">
        <v>197.30632869415999</v>
      </c>
      <c r="AB231">
        <v>9.9391564242267894</v>
      </c>
      <c r="AC231">
        <v>1.58923225345837</v>
      </c>
      <c r="AD231">
        <v>3.2595108498496401</v>
      </c>
      <c r="AE231">
        <v>1.11856345137144</v>
      </c>
      <c r="AF231">
        <v>90.35</v>
      </c>
      <c r="AG231">
        <v>3.6328304357324599E-2</v>
      </c>
      <c r="AH231">
        <v>12.7742105263158</v>
      </c>
      <c r="AI231">
        <v>4.1773214465888504</v>
      </c>
      <c r="AJ231">
        <v>-73277.6179999999</v>
      </c>
      <c r="AK231">
        <v>0.56919911345978802</v>
      </c>
      <c r="AL231">
        <v>27150592.892000001</v>
      </c>
      <c r="AM231">
        <v>1750.58297565</v>
      </c>
    </row>
    <row r="232" spans="1:39" ht="15" x14ac:dyDescent="0.25">
      <c r="A232" t="s">
        <v>404</v>
      </c>
      <c r="B232">
        <v>-2081995.05</v>
      </c>
      <c r="C232">
        <v>0.37827759168491698</v>
      </c>
      <c r="D232">
        <v>-2108050.35</v>
      </c>
      <c r="E232">
        <v>1.51168358117714E-2</v>
      </c>
      <c r="F232">
        <v>0.69189877597517602</v>
      </c>
      <c r="G232">
        <v>62.85</v>
      </c>
      <c r="H232">
        <v>26.0894692</v>
      </c>
      <c r="I232">
        <v>20.293696799999999</v>
      </c>
      <c r="J232">
        <v>33.287997799999999</v>
      </c>
      <c r="K232">
        <v>16941.239184521899</v>
      </c>
      <c r="L232">
        <v>811.16639144999999</v>
      </c>
      <c r="M232">
        <v>1029.12537369603</v>
      </c>
      <c r="N232">
        <v>0.67416419086651502</v>
      </c>
      <c r="O232">
        <v>0.15842454125877201</v>
      </c>
      <c r="P232">
        <v>3.1067325724568498E-3</v>
      </c>
      <c r="Q232">
        <v>13353.2455881891</v>
      </c>
      <c r="R232">
        <v>63.5</v>
      </c>
      <c r="S232">
        <v>63526.655889763802</v>
      </c>
      <c r="T232">
        <v>15.9488188976378</v>
      </c>
      <c r="U232">
        <v>12.774273881102401</v>
      </c>
      <c r="V232">
        <v>9.3554999999999993</v>
      </c>
      <c r="W232">
        <v>86.704760990861004</v>
      </c>
      <c r="X232">
        <v>0.11272379682608701</v>
      </c>
      <c r="Y232">
        <v>0.19817118096424599</v>
      </c>
      <c r="Z232">
        <v>0.31461522136220699</v>
      </c>
      <c r="AA232">
        <v>211.35848551803301</v>
      </c>
      <c r="AB232">
        <v>9.37660270031129</v>
      </c>
      <c r="AC232">
        <v>1.52172844478378</v>
      </c>
      <c r="AD232">
        <v>4.0151152601767697</v>
      </c>
      <c r="AE232">
        <v>1.56031366163296</v>
      </c>
      <c r="AF232">
        <v>99.6</v>
      </c>
      <c r="AG232">
        <v>2.25657534352556E-2</v>
      </c>
      <c r="AH232">
        <v>4.8915789473684201</v>
      </c>
      <c r="AI232">
        <v>4.1514402319316801</v>
      </c>
      <c r="AJ232">
        <v>-96677.119999999893</v>
      </c>
      <c r="AK232">
        <v>0.54930126163848503</v>
      </c>
      <c r="AL232">
        <v>13742163.856000001</v>
      </c>
      <c r="AM232">
        <v>811.16639144999999</v>
      </c>
    </row>
    <row r="233" spans="1:39" ht="15" x14ac:dyDescent="0.25">
      <c r="A233" t="s">
        <v>405</v>
      </c>
      <c r="B233">
        <v>-1661305.55</v>
      </c>
      <c r="C233">
        <v>0.34223577664119098</v>
      </c>
      <c r="D233">
        <v>-1613337</v>
      </c>
      <c r="E233">
        <v>2.32927341057464E-3</v>
      </c>
      <c r="F233">
        <v>0.73238588878288302</v>
      </c>
      <c r="G233">
        <v>125.6</v>
      </c>
      <c r="H233">
        <v>52.672119950000003</v>
      </c>
      <c r="I233">
        <v>45.633353200000002</v>
      </c>
      <c r="J233">
        <v>5.7787082499999904</v>
      </c>
      <c r="K233">
        <v>15564.067934246699</v>
      </c>
      <c r="L233">
        <v>1389.8105709500001</v>
      </c>
      <c r="M233">
        <v>1726.81328688707</v>
      </c>
      <c r="N233">
        <v>0.53202191705491197</v>
      </c>
      <c r="O233">
        <v>0.15992983759511001</v>
      </c>
      <c r="P233">
        <v>6.3976687800857803E-3</v>
      </c>
      <c r="Q233">
        <v>12526.603950908</v>
      </c>
      <c r="R233">
        <v>99.816500000000005</v>
      </c>
      <c r="S233">
        <v>65279.206418778398</v>
      </c>
      <c r="T233">
        <v>16.345994900642701</v>
      </c>
      <c r="U233">
        <v>13.9236556175582</v>
      </c>
      <c r="V233">
        <v>14.414</v>
      </c>
      <c r="W233">
        <v>96.420880459969496</v>
      </c>
      <c r="X233">
        <v>0.11020325193361701</v>
      </c>
      <c r="Y233">
        <v>0.19307274099636201</v>
      </c>
      <c r="Z233">
        <v>0.30866057080325499</v>
      </c>
      <c r="AA233">
        <v>217.03303047538199</v>
      </c>
      <c r="AB233">
        <v>6.7940429453100197</v>
      </c>
      <c r="AC233">
        <v>1.360570655309</v>
      </c>
      <c r="AD233">
        <v>3.4510005974111699</v>
      </c>
      <c r="AE233">
        <v>1.3977694359224599</v>
      </c>
      <c r="AF233">
        <v>145.35</v>
      </c>
      <c r="AG233">
        <v>2.4667298125499799E-2</v>
      </c>
      <c r="AH233">
        <v>6.3650000000000002</v>
      </c>
      <c r="AI233">
        <v>4.6760931032692596</v>
      </c>
      <c r="AJ233">
        <v>-77627.733999999895</v>
      </c>
      <c r="AK233">
        <v>0.50663239312840702</v>
      </c>
      <c r="AL233">
        <v>21631106.142000001</v>
      </c>
      <c r="AM233">
        <v>1389.8105709500001</v>
      </c>
    </row>
    <row r="234" spans="1:39" ht="15" x14ac:dyDescent="0.25">
      <c r="A234" t="s">
        <v>406</v>
      </c>
      <c r="B234">
        <v>-2337008.9500000002</v>
      </c>
      <c r="C234">
        <v>0.44865462561555403</v>
      </c>
      <c r="D234">
        <v>-2420308.75</v>
      </c>
      <c r="E234">
        <v>9.8467059864193497E-3</v>
      </c>
      <c r="F234">
        <v>0.72358808733913305</v>
      </c>
      <c r="G234">
        <v>67.3</v>
      </c>
      <c r="H234">
        <v>40.18495935</v>
      </c>
      <c r="I234">
        <v>23.946113799999999</v>
      </c>
      <c r="J234">
        <v>-37.48050825</v>
      </c>
      <c r="K234">
        <v>17815.5880989775</v>
      </c>
      <c r="L234">
        <v>1059.5329163500001</v>
      </c>
      <c r="M234">
        <v>1401.13417297001</v>
      </c>
      <c r="N234">
        <v>0.78373807683167096</v>
      </c>
      <c r="O234">
        <v>0.18075843000684499</v>
      </c>
      <c r="P234">
        <v>5.3846106732142202E-3</v>
      </c>
      <c r="Q234">
        <v>13472.0873840282</v>
      </c>
      <c r="R234">
        <v>82.427999999999997</v>
      </c>
      <c r="S234">
        <v>62889.769216770997</v>
      </c>
      <c r="T234">
        <v>15.570558548066201</v>
      </c>
      <c r="U234">
        <v>12.8540413008929</v>
      </c>
      <c r="V234">
        <v>13.005000000000001</v>
      </c>
      <c r="W234">
        <v>81.471196951172601</v>
      </c>
      <c r="X234">
        <v>0.106512167587705</v>
      </c>
      <c r="Y234">
        <v>0.214889017443051</v>
      </c>
      <c r="Z234">
        <v>0.32670633684092798</v>
      </c>
      <c r="AA234">
        <v>229.020114670834</v>
      </c>
      <c r="AB234">
        <v>9.4434055560924399</v>
      </c>
      <c r="AC234">
        <v>1.5619517412319199</v>
      </c>
      <c r="AD234">
        <v>3.7937122083325501</v>
      </c>
      <c r="AE234">
        <v>1.6775998642710599</v>
      </c>
      <c r="AF234">
        <v>149.94999999999999</v>
      </c>
      <c r="AG234">
        <v>1.18494354429998E-2</v>
      </c>
      <c r="AH234">
        <v>4.5247368421052601</v>
      </c>
      <c r="AI234">
        <v>4.53538232633076</v>
      </c>
      <c r="AJ234">
        <v>-82769.581999999893</v>
      </c>
      <c r="AK234">
        <v>0.58778599654697805</v>
      </c>
      <c r="AL234">
        <v>18876202.015000001</v>
      </c>
      <c r="AM234">
        <v>1059.5329163500001</v>
      </c>
    </row>
    <row r="235" spans="1:39" ht="15" x14ac:dyDescent="0.25">
      <c r="A235" t="s">
        <v>407</v>
      </c>
      <c r="B235">
        <v>-1920018.1</v>
      </c>
      <c r="C235">
        <v>0.33423479396378802</v>
      </c>
      <c r="D235">
        <v>-1972042.2</v>
      </c>
      <c r="E235">
        <v>5.8629427702015097E-3</v>
      </c>
      <c r="F235">
        <v>0.69119568865079395</v>
      </c>
      <c r="G235">
        <v>95.15</v>
      </c>
      <c r="H235">
        <v>36.131301450000002</v>
      </c>
      <c r="I235">
        <v>39.750493499999997</v>
      </c>
      <c r="J235">
        <v>63.2670879</v>
      </c>
      <c r="K235">
        <v>15004.789391399199</v>
      </c>
      <c r="L235">
        <v>1222.0995346</v>
      </c>
      <c r="M235">
        <v>1517.21975337869</v>
      </c>
      <c r="N235">
        <v>0.57654963912626001</v>
      </c>
      <c r="O235">
        <v>0.15217019063088699</v>
      </c>
      <c r="P235">
        <v>1.64354865797197E-3</v>
      </c>
      <c r="Q235">
        <v>12086.1504018549</v>
      </c>
      <c r="R235">
        <v>84.489500000000007</v>
      </c>
      <c r="S235">
        <v>64123.666295811898</v>
      </c>
      <c r="T235">
        <v>15.562288805117801</v>
      </c>
      <c r="U235">
        <v>14.4645137514129</v>
      </c>
      <c r="V235">
        <v>11.8635</v>
      </c>
      <c r="W235">
        <v>103.01340536940999</v>
      </c>
      <c r="X235">
        <v>0.11263172387095299</v>
      </c>
      <c r="Y235">
        <v>0.18596407572740001</v>
      </c>
      <c r="Z235">
        <v>0.30356172828446298</v>
      </c>
      <c r="AA235">
        <v>194.53280462774501</v>
      </c>
      <c r="AB235">
        <v>7.7182053870545504</v>
      </c>
      <c r="AC235">
        <v>1.6245599397152599</v>
      </c>
      <c r="AD235">
        <v>3.5272847303412602</v>
      </c>
      <c r="AE235">
        <v>1.21208659418932</v>
      </c>
      <c r="AF235">
        <v>115.05</v>
      </c>
      <c r="AG235">
        <v>2.9293810801423001E-2</v>
      </c>
      <c r="AH235">
        <v>5.9379999999999997</v>
      </c>
      <c r="AI235">
        <v>4.2433052850422603</v>
      </c>
      <c r="AJ235">
        <v>27257.686500000102</v>
      </c>
      <c r="AK235">
        <v>0.49740970310215399</v>
      </c>
      <c r="AL235">
        <v>18337346.131999999</v>
      </c>
      <c r="AM235">
        <v>1222.0995346</v>
      </c>
    </row>
    <row r="236" spans="1:39" ht="15" x14ac:dyDescent="0.25">
      <c r="A236" t="s">
        <v>408</v>
      </c>
      <c r="B236">
        <v>-3877421.35</v>
      </c>
      <c r="C236">
        <v>0.462379629914975</v>
      </c>
      <c r="D236">
        <v>-3968395.6</v>
      </c>
      <c r="E236">
        <v>4.1928537737303297E-3</v>
      </c>
      <c r="F236">
        <v>0.67709620950276705</v>
      </c>
      <c r="G236">
        <v>61.55</v>
      </c>
      <c r="H236">
        <v>27.602477449999999</v>
      </c>
      <c r="I236">
        <v>20.798741549999999</v>
      </c>
      <c r="J236">
        <v>20.91183375</v>
      </c>
      <c r="K236">
        <v>17636.959345224499</v>
      </c>
      <c r="L236">
        <v>832.86082405000002</v>
      </c>
      <c r="M236">
        <v>1046.17973573172</v>
      </c>
      <c r="N236">
        <v>0.60584048652492295</v>
      </c>
      <c r="O236">
        <v>0.16494331955965899</v>
      </c>
      <c r="P236">
        <v>1.9523457617960701E-3</v>
      </c>
      <c r="Q236">
        <v>14040.7350594744</v>
      </c>
      <c r="R236">
        <v>66.201499999999996</v>
      </c>
      <c r="S236">
        <v>63457.093895153397</v>
      </c>
      <c r="T236">
        <v>15.976224103683499</v>
      </c>
      <c r="U236">
        <v>12.580694154211001</v>
      </c>
      <c r="V236">
        <v>9.5749999999999993</v>
      </c>
      <c r="W236">
        <v>86.982853686684095</v>
      </c>
      <c r="X236">
        <v>0.11085484454298</v>
      </c>
      <c r="Y236">
        <v>0.200316150098865</v>
      </c>
      <c r="Z236">
        <v>0.31708838220792002</v>
      </c>
      <c r="AA236">
        <v>224.968619713528</v>
      </c>
      <c r="AB236">
        <v>7.9352798203317496</v>
      </c>
      <c r="AC236">
        <v>1.5153487303431099</v>
      </c>
      <c r="AD236">
        <v>3.8286513326347098</v>
      </c>
      <c r="AE236">
        <v>1.5070837367643699</v>
      </c>
      <c r="AF236">
        <v>131.69999999999999</v>
      </c>
      <c r="AG236">
        <v>2.2694365702556299E-2</v>
      </c>
      <c r="AH236">
        <v>3.9085000000000001</v>
      </c>
      <c r="AI236">
        <v>4.2500207402622898</v>
      </c>
      <c r="AJ236">
        <v>-79379.224499999997</v>
      </c>
      <c r="AK236">
        <v>0.55881685538222103</v>
      </c>
      <c r="AL236">
        <v>14689132.494000001</v>
      </c>
      <c r="AM236">
        <v>832.86082405000002</v>
      </c>
    </row>
    <row r="237" spans="1:39" ht="15" x14ac:dyDescent="0.25">
      <c r="A237" t="s">
        <v>409</v>
      </c>
      <c r="B237">
        <v>-2006025.8</v>
      </c>
      <c r="C237">
        <v>0.37748427120073802</v>
      </c>
      <c r="D237">
        <v>-2051146.85</v>
      </c>
      <c r="E237">
        <v>1.29020132254106E-2</v>
      </c>
      <c r="F237">
        <v>0.75491503042173003</v>
      </c>
      <c r="G237">
        <v>46.5</v>
      </c>
      <c r="H237">
        <v>30.901275250000001</v>
      </c>
      <c r="I237">
        <v>18.879826550000001</v>
      </c>
      <c r="J237">
        <v>-7.7972214000000104</v>
      </c>
      <c r="K237">
        <v>19168.5379170165</v>
      </c>
      <c r="L237">
        <v>1003.1212999000001</v>
      </c>
      <c r="M237">
        <v>1413.0701566719499</v>
      </c>
      <c r="N237">
        <v>0.99846797984435898</v>
      </c>
      <c r="O237">
        <v>0.18738068613311101</v>
      </c>
      <c r="P237">
        <v>6.3923670055049495E-4</v>
      </c>
      <c r="Q237">
        <v>13607.5116877329</v>
      </c>
      <c r="R237">
        <v>80.0745</v>
      </c>
      <c r="S237">
        <v>66237.951707472399</v>
      </c>
      <c r="T237">
        <v>14.241737382063</v>
      </c>
      <c r="U237">
        <v>12.527350153919199</v>
      </c>
      <c r="V237">
        <v>17.337499999999999</v>
      </c>
      <c r="W237">
        <v>57.858474399423201</v>
      </c>
      <c r="X237">
        <v>0.10679124458452501</v>
      </c>
      <c r="Y237">
        <v>0.20359809510766</v>
      </c>
      <c r="Z237">
        <v>0.31414972604969399</v>
      </c>
      <c r="AA237">
        <v>229.66723966779199</v>
      </c>
      <c r="AB237">
        <v>12.465014569147799</v>
      </c>
      <c r="AC237">
        <v>1.4749452566387999</v>
      </c>
      <c r="AD237">
        <v>4.4033702456028898</v>
      </c>
      <c r="AE237" t="s">
        <v>943</v>
      </c>
      <c r="AF237">
        <v>124.85</v>
      </c>
      <c r="AG237">
        <v>1.52778863775448E-2</v>
      </c>
      <c r="AH237">
        <v>5.9109999999999996</v>
      </c>
      <c r="AI237">
        <v>4.3037882230272499</v>
      </c>
      <c r="AJ237">
        <v>-110361.76949999999</v>
      </c>
      <c r="AK237">
        <v>0.66335142570572403</v>
      </c>
      <c r="AL237">
        <v>19228368.672499999</v>
      </c>
      <c r="AM237">
        <v>1003.1212999000001</v>
      </c>
    </row>
    <row r="238" spans="1:39" ht="15" x14ac:dyDescent="0.25">
      <c r="A238" t="s">
        <v>410</v>
      </c>
      <c r="B238">
        <v>-2698312.95</v>
      </c>
      <c r="C238">
        <v>0.35461859508090698</v>
      </c>
      <c r="D238">
        <v>-2422534.2000000002</v>
      </c>
      <c r="E238">
        <v>1.6782065875632099E-3</v>
      </c>
      <c r="F238">
        <v>0.70218285975803496</v>
      </c>
      <c r="G238">
        <v>89.45</v>
      </c>
      <c r="H238">
        <v>34.235617949999998</v>
      </c>
      <c r="I238">
        <v>113.7978074</v>
      </c>
      <c r="J238">
        <v>24.474171200000001</v>
      </c>
      <c r="K238">
        <v>15019.3888535681</v>
      </c>
      <c r="L238">
        <v>1490.2344224999999</v>
      </c>
      <c r="M238">
        <v>1721.2173019475499</v>
      </c>
      <c r="N238">
        <v>0.22580828396479999</v>
      </c>
      <c r="O238">
        <v>0.119469359794633</v>
      </c>
      <c r="P238">
        <v>1.0066878655797499E-2</v>
      </c>
      <c r="Q238">
        <v>13003.825983607299</v>
      </c>
      <c r="R238">
        <v>98.355000000000004</v>
      </c>
      <c r="S238">
        <v>73031.168400183</v>
      </c>
      <c r="T238">
        <v>16.9727009303035</v>
      </c>
      <c r="U238">
        <v>15.1515878450511</v>
      </c>
      <c r="V238">
        <v>12.548999999999999</v>
      </c>
      <c r="W238">
        <v>118.75324109490801</v>
      </c>
      <c r="X238">
        <v>0.110842132011744</v>
      </c>
      <c r="Y238">
        <v>0.172825662708322</v>
      </c>
      <c r="Z238">
        <v>0.28825587606679298</v>
      </c>
      <c r="AA238">
        <v>183.391415386528</v>
      </c>
      <c r="AB238">
        <v>8.1731053194299808</v>
      </c>
      <c r="AC238">
        <v>1.5057493261889501</v>
      </c>
      <c r="AD238">
        <v>3.3675799370792601</v>
      </c>
      <c r="AE238">
        <v>1.57618544127566</v>
      </c>
      <c r="AF238">
        <v>60.15</v>
      </c>
      <c r="AG238">
        <v>6.5323367676656696E-2</v>
      </c>
      <c r="AH238">
        <v>18.396000000000001</v>
      </c>
      <c r="AI238">
        <v>5.4208423269230197</v>
      </c>
      <c r="AJ238">
        <v>-59913.934500000003</v>
      </c>
      <c r="AK238">
        <v>0.42821935434270397</v>
      </c>
      <c r="AL238">
        <v>22382410.274500001</v>
      </c>
      <c r="AM238">
        <v>1490.2344224999999</v>
      </c>
    </row>
    <row r="239" spans="1:39" ht="15" x14ac:dyDescent="0.25">
      <c r="A239" t="s">
        <v>411</v>
      </c>
      <c r="B239">
        <v>-3463491.05</v>
      </c>
      <c r="C239">
        <v>0.33492307658352899</v>
      </c>
      <c r="D239">
        <v>-3083815.7</v>
      </c>
      <c r="E239">
        <v>4.3782111638133803E-3</v>
      </c>
      <c r="F239">
        <v>0.70165032229854796</v>
      </c>
      <c r="G239">
        <v>80.099999999999994</v>
      </c>
      <c r="H239">
        <v>32.527341399999997</v>
      </c>
      <c r="I239">
        <v>82.639668749999998</v>
      </c>
      <c r="J239">
        <v>42.184595299999998</v>
      </c>
      <c r="K239">
        <v>14916.8867879792</v>
      </c>
      <c r="L239">
        <v>1307.1958520000001</v>
      </c>
      <c r="M239">
        <v>1514.79078233307</v>
      </c>
      <c r="N239">
        <v>0.267695183559992</v>
      </c>
      <c r="O239">
        <v>0.122890047275028</v>
      </c>
      <c r="P239">
        <v>9.5597394842406504E-3</v>
      </c>
      <c r="Q239">
        <v>12872.597827646799</v>
      </c>
      <c r="R239">
        <v>87.109499999999997</v>
      </c>
      <c r="S239">
        <v>70559.346426050004</v>
      </c>
      <c r="T239">
        <v>16.260568594699802</v>
      </c>
      <c r="U239">
        <v>15.0063523725885</v>
      </c>
      <c r="V239">
        <v>10.8095</v>
      </c>
      <c r="W239">
        <v>120.930279106342</v>
      </c>
      <c r="X239">
        <v>0.110066001868485</v>
      </c>
      <c r="Y239">
        <v>0.174302821560958</v>
      </c>
      <c r="Z239">
        <v>0.29032912873937899</v>
      </c>
      <c r="AA239">
        <v>174.60072999068899</v>
      </c>
      <c r="AB239">
        <v>8.4435967798434408</v>
      </c>
      <c r="AC239">
        <v>1.5240301905012501</v>
      </c>
      <c r="AD239">
        <v>3.5152309142215299</v>
      </c>
      <c r="AE239">
        <v>1.37299403358216</v>
      </c>
      <c r="AF239">
        <v>44.25</v>
      </c>
      <c r="AG239">
        <v>5.4825593134396798E-2</v>
      </c>
      <c r="AH239">
        <v>19.085999999999999</v>
      </c>
      <c r="AI239">
        <v>5.5113403487264501</v>
      </c>
      <c r="AJ239">
        <v>-62656.030499999899</v>
      </c>
      <c r="AK239">
        <v>0.41771773376839699</v>
      </c>
      <c r="AL239">
        <v>19499292.534000002</v>
      </c>
      <c r="AM239">
        <v>1307.1958520000001</v>
      </c>
    </row>
    <row r="240" spans="1:39" ht="15" x14ac:dyDescent="0.25">
      <c r="A240" t="s">
        <v>412</v>
      </c>
      <c r="B240">
        <v>-2170604.1</v>
      </c>
      <c r="C240">
        <v>0.37985363971303299</v>
      </c>
      <c r="D240">
        <v>-2191558.6</v>
      </c>
      <c r="E240">
        <v>3.0977146606076199E-3</v>
      </c>
      <c r="F240">
        <v>0.682105096467577</v>
      </c>
      <c r="G240">
        <v>40.1</v>
      </c>
      <c r="H240">
        <v>13.187258947368401</v>
      </c>
      <c r="I240">
        <v>12.4632276</v>
      </c>
      <c r="J240">
        <v>62.908982700000003</v>
      </c>
      <c r="K240">
        <v>16629.8692698903</v>
      </c>
      <c r="L240">
        <v>559.62501799999995</v>
      </c>
      <c r="M240">
        <v>663.92254308606698</v>
      </c>
      <c r="N240">
        <v>0.34413665705703</v>
      </c>
      <c r="O240">
        <v>0.137658580964299</v>
      </c>
      <c r="P240">
        <v>1.32159406068583E-3</v>
      </c>
      <c r="Q240">
        <v>14017.4346938745</v>
      </c>
      <c r="R240">
        <v>42.883000000000003</v>
      </c>
      <c r="S240">
        <v>65465.765571438496</v>
      </c>
      <c r="T240">
        <v>16.604481962549301</v>
      </c>
      <c r="U240">
        <v>13.0500435603852</v>
      </c>
      <c r="V240">
        <v>6.7460000000000004</v>
      </c>
      <c r="W240">
        <v>82.956569522680098</v>
      </c>
      <c r="X240">
        <v>0.114859090776136</v>
      </c>
      <c r="Y240">
        <v>0.17395956314015801</v>
      </c>
      <c r="Z240">
        <v>0.29363930713617198</v>
      </c>
      <c r="AA240">
        <v>222.916410073718</v>
      </c>
      <c r="AB240">
        <v>8.6483350006733506</v>
      </c>
      <c r="AC240">
        <v>1.5991809913619</v>
      </c>
      <c r="AD240">
        <v>3.4615027222532202</v>
      </c>
      <c r="AE240">
        <v>1.0877084860331101</v>
      </c>
      <c r="AF240">
        <v>68.400000000000006</v>
      </c>
      <c r="AG240">
        <v>2.7297873462408299E-2</v>
      </c>
      <c r="AH240">
        <v>4.0664999999999996</v>
      </c>
      <c r="AI240">
        <v>4.9306279231357601</v>
      </c>
      <c r="AJ240">
        <v>-40665.642</v>
      </c>
      <c r="AK240">
        <v>0.54596181203766103</v>
      </c>
      <c r="AL240">
        <v>9306490.8894999996</v>
      </c>
      <c r="AM240">
        <v>559.62501799999995</v>
      </c>
    </row>
    <row r="241" spans="1:39" ht="15" x14ac:dyDescent="0.25">
      <c r="A241" t="s">
        <v>413</v>
      </c>
      <c r="B241">
        <v>-1886342.9</v>
      </c>
      <c r="C241">
        <v>0.38969033825984201</v>
      </c>
      <c r="D241">
        <v>-1930541.8</v>
      </c>
      <c r="E241">
        <v>9.5356953463054397E-4</v>
      </c>
      <c r="F241">
        <v>0.682776785731941</v>
      </c>
      <c r="G241">
        <v>38.85</v>
      </c>
      <c r="H241">
        <v>10.546688100000001</v>
      </c>
      <c r="I241">
        <v>17.322275999999999</v>
      </c>
      <c r="J241">
        <v>63.537471799999999</v>
      </c>
      <c r="K241">
        <v>16821.8539954316</v>
      </c>
      <c r="L241">
        <v>558.53431369999998</v>
      </c>
      <c r="M241">
        <v>661.48721505787898</v>
      </c>
      <c r="N241">
        <v>0.36462049323506102</v>
      </c>
      <c r="O241">
        <v>0.137436448964944</v>
      </c>
      <c r="P241">
        <v>1.9187420964356799E-3</v>
      </c>
      <c r="Q241">
        <v>14203.72527635</v>
      </c>
      <c r="R241">
        <v>43.5015</v>
      </c>
      <c r="S241">
        <v>64234.217958001398</v>
      </c>
      <c r="T241">
        <v>16.168407985931498</v>
      </c>
      <c r="U241">
        <v>12.8394265416135</v>
      </c>
      <c r="V241">
        <v>6.5434999999999999</v>
      </c>
      <c r="W241">
        <v>85.357119844120106</v>
      </c>
      <c r="X241">
        <v>0.11517093303666801</v>
      </c>
      <c r="Y241">
        <v>0.178215363137599</v>
      </c>
      <c r="Z241">
        <v>0.29834387031825199</v>
      </c>
      <c r="AA241">
        <v>221.352828228215</v>
      </c>
      <c r="AB241">
        <v>9.7975553765312995</v>
      </c>
      <c r="AC241">
        <v>1.72211122583223</v>
      </c>
      <c r="AD241">
        <v>3.7429559749953798</v>
      </c>
      <c r="AE241">
        <v>0.98086892838824602</v>
      </c>
      <c r="AF241">
        <v>66.95</v>
      </c>
      <c r="AG241">
        <v>2.71697466563647E-2</v>
      </c>
      <c r="AH241">
        <v>4.4569999999999999</v>
      </c>
      <c r="AI241">
        <v>4.9790147392682904</v>
      </c>
      <c r="AJ241">
        <v>-47581.866000000002</v>
      </c>
      <c r="AK241">
        <v>0.54461042705872897</v>
      </c>
      <c r="AL241">
        <v>9395582.6765000001</v>
      </c>
      <c r="AM241">
        <v>558.53431369999998</v>
      </c>
    </row>
    <row r="242" spans="1:39" ht="15" x14ac:dyDescent="0.25">
      <c r="A242" t="s">
        <v>414</v>
      </c>
      <c r="B242">
        <v>-2555412.2000000002</v>
      </c>
      <c r="C242">
        <v>0.33994930595941097</v>
      </c>
      <c r="D242">
        <v>-2532222.2999999998</v>
      </c>
      <c r="E242">
        <v>9.3451338371739693E-3</v>
      </c>
      <c r="F242">
        <v>0.73130418210834303</v>
      </c>
      <c r="G242">
        <v>103.25</v>
      </c>
      <c r="H242">
        <v>55.409906100000001</v>
      </c>
      <c r="I242">
        <v>77.562247299999996</v>
      </c>
      <c r="J242">
        <v>61.574211900000002</v>
      </c>
      <c r="K242">
        <v>14993.004924709299</v>
      </c>
      <c r="L242">
        <v>1638.0380516</v>
      </c>
      <c r="M242">
        <v>2013.25694911339</v>
      </c>
      <c r="N242">
        <v>0.50625943480982305</v>
      </c>
      <c r="O242">
        <v>0.14203388964178601</v>
      </c>
      <c r="P242">
        <v>8.6200014317176603E-3</v>
      </c>
      <c r="Q242">
        <v>12198.6975310407</v>
      </c>
      <c r="R242">
        <v>107.676</v>
      </c>
      <c r="S242">
        <v>67348.720299788198</v>
      </c>
      <c r="T242">
        <v>16.183272038337201</v>
      </c>
      <c r="U242">
        <v>15.2126569671979</v>
      </c>
      <c r="V242">
        <v>13.311500000000001</v>
      </c>
      <c r="W242">
        <v>123.05435537693</v>
      </c>
      <c r="X242">
        <v>0.11448270226747199</v>
      </c>
      <c r="Y242">
        <v>0.17148960152648801</v>
      </c>
      <c r="Z242">
        <v>0.29252203281202699</v>
      </c>
      <c r="AA242">
        <v>191.766027469981</v>
      </c>
      <c r="AB242">
        <v>9.3616622928081092</v>
      </c>
      <c r="AC242">
        <v>1.5397040446797301</v>
      </c>
      <c r="AD242">
        <v>3.5026081270520599</v>
      </c>
      <c r="AE242">
        <v>1.1666298526500201</v>
      </c>
      <c r="AF242">
        <v>67</v>
      </c>
      <c r="AG242">
        <v>4.2640118106335799E-2</v>
      </c>
      <c r="AH242">
        <v>15.407</v>
      </c>
      <c r="AI242">
        <v>4.4981434439963399</v>
      </c>
      <c r="AJ242">
        <v>-44295.748500000002</v>
      </c>
      <c r="AK242">
        <v>0.49383095105682001</v>
      </c>
      <c r="AL242">
        <v>24559112.574499998</v>
      </c>
      <c r="AM242">
        <v>1638.0380516</v>
      </c>
    </row>
    <row r="243" spans="1:39" ht="15" x14ac:dyDescent="0.25">
      <c r="A243" t="s">
        <v>415</v>
      </c>
      <c r="B243">
        <v>-1331416.8500000001</v>
      </c>
      <c r="C243">
        <v>0.34279166902372199</v>
      </c>
      <c r="D243">
        <v>-1303854</v>
      </c>
      <c r="E243">
        <v>8.8903949221896903E-3</v>
      </c>
      <c r="F243">
        <v>0.72103675466011796</v>
      </c>
      <c r="G243">
        <v>45.55</v>
      </c>
      <c r="H243">
        <v>34.4607241</v>
      </c>
      <c r="I243">
        <v>55.405880600000003</v>
      </c>
      <c r="J243">
        <v>35.999302900000004</v>
      </c>
      <c r="K243">
        <v>15640.6273249523</v>
      </c>
      <c r="L243">
        <v>918.5853773</v>
      </c>
      <c r="M243">
        <v>1138.1944234418299</v>
      </c>
      <c r="N243">
        <v>0.56485936176680795</v>
      </c>
      <c r="O243">
        <v>0.14072051416706099</v>
      </c>
      <c r="P243">
        <v>8.7907691539082407E-3</v>
      </c>
      <c r="Q243">
        <v>12622.8447939978</v>
      </c>
      <c r="R243">
        <v>67.367500000000007</v>
      </c>
      <c r="S243">
        <v>66348.281664007096</v>
      </c>
      <c r="T243">
        <v>16.093813782610301</v>
      </c>
      <c r="U243">
        <v>13.635438116302399</v>
      </c>
      <c r="V243">
        <v>9.4964999999999993</v>
      </c>
      <c r="W243">
        <v>96.728834549570905</v>
      </c>
      <c r="X243">
        <v>0.11527737620159099</v>
      </c>
      <c r="Y243">
        <v>0.17360456965674201</v>
      </c>
      <c r="Z243">
        <v>0.292455100679682</v>
      </c>
      <c r="AA243">
        <v>205.11141877067601</v>
      </c>
      <c r="AB243">
        <v>8.38555443419712</v>
      </c>
      <c r="AC243">
        <v>1.61724022337177</v>
      </c>
      <c r="AD243">
        <v>3.7379948633940399</v>
      </c>
      <c r="AE243">
        <v>1.1504673875390801</v>
      </c>
      <c r="AF243">
        <v>31.35</v>
      </c>
      <c r="AG243">
        <v>5.7060104883789702E-2</v>
      </c>
      <c r="AH243">
        <v>15.5695</v>
      </c>
      <c r="AI243">
        <v>4.5125920999100604</v>
      </c>
      <c r="AJ243">
        <v>-86673.104500000001</v>
      </c>
      <c r="AK243">
        <v>0.513405976054636</v>
      </c>
      <c r="AL243">
        <v>14367251.5525</v>
      </c>
      <c r="AM243">
        <v>918.5853773</v>
      </c>
    </row>
    <row r="244" spans="1:39" ht="15" x14ac:dyDescent="0.25">
      <c r="A244" t="s">
        <v>416</v>
      </c>
      <c r="B244">
        <v>-2750186.95</v>
      </c>
      <c r="C244">
        <v>0.36325273924280199</v>
      </c>
      <c r="D244">
        <v>-2881218.95</v>
      </c>
      <c r="E244">
        <v>1.3669481944151201E-2</v>
      </c>
      <c r="F244">
        <v>0.69769479890289698</v>
      </c>
      <c r="G244">
        <v>86.65</v>
      </c>
      <c r="H244">
        <v>41.602431950000003</v>
      </c>
      <c r="I244">
        <v>32.027859399999997</v>
      </c>
      <c r="J244">
        <v>35.559884500000003</v>
      </c>
      <c r="K244">
        <v>15950.245037041799</v>
      </c>
      <c r="L244">
        <v>1190.18169805</v>
      </c>
      <c r="M244">
        <v>1492.3769710055001</v>
      </c>
      <c r="N244">
        <v>0.59617936930348503</v>
      </c>
      <c r="O244">
        <v>0.15547280457527801</v>
      </c>
      <c r="P244">
        <v>1.4573413058206299E-3</v>
      </c>
      <c r="Q244">
        <v>12720.438663503101</v>
      </c>
      <c r="R244">
        <v>86.933499999999995</v>
      </c>
      <c r="S244">
        <v>65026.763899992497</v>
      </c>
      <c r="T244">
        <v>15.8851305883233</v>
      </c>
      <c r="U244">
        <v>13.6907141441447</v>
      </c>
      <c r="V244">
        <v>11.035500000000001</v>
      </c>
      <c r="W244">
        <v>107.850273938653</v>
      </c>
      <c r="X244">
        <v>0.112276569309872</v>
      </c>
      <c r="Y244">
        <v>0.19517699222593299</v>
      </c>
      <c r="Z244">
        <v>0.31268004594524301</v>
      </c>
      <c r="AA244">
        <v>200.051765533028</v>
      </c>
      <c r="AB244">
        <v>7.9460049194039701</v>
      </c>
      <c r="AC244">
        <v>1.53426580741245</v>
      </c>
      <c r="AD244">
        <v>3.8173151616803098</v>
      </c>
      <c r="AE244">
        <v>1.5742663420604399</v>
      </c>
      <c r="AF244">
        <v>123.85</v>
      </c>
      <c r="AG244">
        <v>2.9698219471447299E-2</v>
      </c>
      <c r="AH244">
        <v>5.87</v>
      </c>
      <c r="AI244">
        <v>4.1363072235939899</v>
      </c>
      <c r="AJ244">
        <v>-126605.60249999999</v>
      </c>
      <c r="AK244">
        <v>0.54227901219872499</v>
      </c>
      <c r="AL244">
        <v>18983689.7225</v>
      </c>
      <c r="AM244">
        <v>1190.18169805</v>
      </c>
    </row>
    <row r="245" spans="1:39" ht="15" x14ac:dyDescent="0.25">
      <c r="A245" t="s">
        <v>417</v>
      </c>
      <c r="B245">
        <v>-1107581.3500000001</v>
      </c>
      <c r="C245">
        <v>0.40491642813757101</v>
      </c>
      <c r="D245">
        <v>-1160695.75</v>
      </c>
      <c r="E245">
        <v>1.48255811251369E-2</v>
      </c>
      <c r="F245">
        <v>0.68298819700271896</v>
      </c>
      <c r="G245">
        <v>63.6</v>
      </c>
      <c r="H245">
        <v>29.15594385</v>
      </c>
      <c r="I245">
        <v>20.827275449999998</v>
      </c>
      <c r="J245">
        <v>35.798970349999998</v>
      </c>
      <c r="K245">
        <v>16520.341070676499</v>
      </c>
      <c r="L245">
        <v>984.3671564</v>
      </c>
      <c r="M245">
        <v>1252.5001183910499</v>
      </c>
      <c r="N245">
        <v>0.66233987345171497</v>
      </c>
      <c r="O245">
        <v>0.153975826971222</v>
      </c>
      <c r="P245">
        <v>1.2258678503792499E-3</v>
      </c>
      <c r="Q245">
        <v>12983.696307661899</v>
      </c>
      <c r="R245">
        <v>73.335499999999996</v>
      </c>
      <c r="S245">
        <v>65045.250363057501</v>
      </c>
      <c r="T245">
        <v>16.804958035330799</v>
      </c>
      <c r="U245">
        <v>13.422791913875299</v>
      </c>
      <c r="V245">
        <v>9.2515000000000001</v>
      </c>
      <c r="W245">
        <v>106.400816775658</v>
      </c>
      <c r="X245">
        <v>0.10791335899432999</v>
      </c>
      <c r="Y245">
        <v>0.20696957984668801</v>
      </c>
      <c r="Z245">
        <v>0.32328901373430702</v>
      </c>
      <c r="AA245">
        <v>210.41092102003799</v>
      </c>
      <c r="AB245">
        <v>8.8998032436018306</v>
      </c>
      <c r="AC245">
        <v>1.5495303097311</v>
      </c>
      <c r="AD245">
        <v>4.0758347222114901</v>
      </c>
      <c r="AE245">
        <v>1.24261168056117</v>
      </c>
      <c r="AF245">
        <v>134.9</v>
      </c>
      <c r="AG245">
        <v>1.6036970105690499E-2</v>
      </c>
      <c r="AH245">
        <v>4.2134999999999998</v>
      </c>
      <c r="AI245">
        <v>4.2649532090445303</v>
      </c>
      <c r="AJ245">
        <v>39022.508000000103</v>
      </c>
      <c r="AK245">
        <v>0.514320006443301</v>
      </c>
      <c r="AL245">
        <v>16262081.1625</v>
      </c>
      <c r="AM245">
        <v>984.3671564</v>
      </c>
    </row>
    <row r="246" spans="1:39" ht="15" x14ac:dyDescent="0.25">
      <c r="A246" t="s">
        <v>418</v>
      </c>
      <c r="B246">
        <v>-1581205.9</v>
      </c>
      <c r="C246">
        <v>0.45102298368912602</v>
      </c>
      <c r="D246">
        <v>-1616911.95</v>
      </c>
      <c r="E246">
        <v>5.6145670072307204E-3</v>
      </c>
      <c r="F246">
        <v>0.66830203000171995</v>
      </c>
      <c r="G246">
        <v>56.15</v>
      </c>
      <c r="H246">
        <v>19.157621800000001</v>
      </c>
      <c r="I246">
        <v>24.105883649999999</v>
      </c>
      <c r="J246">
        <v>78.286333549999995</v>
      </c>
      <c r="K246">
        <v>15978.1843880169</v>
      </c>
      <c r="L246">
        <v>796.91976614999999</v>
      </c>
      <c r="M246">
        <v>963.690615750505</v>
      </c>
      <c r="N246">
        <v>0.44507456448663202</v>
      </c>
      <c r="O246">
        <v>0.14722337220572401</v>
      </c>
      <c r="P246">
        <v>1.37289103178558E-3</v>
      </c>
      <c r="Q246">
        <v>13213.090132753399</v>
      </c>
      <c r="R246">
        <v>57.153500000000001</v>
      </c>
      <c r="S246">
        <v>63184.439491894598</v>
      </c>
      <c r="T246">
        <v>14.864356513599301</v>
      </c>
      <c r="U246">
        <v>13.943498930949101</v>
      </c>
      <c r="V246">
        <v>8.3574999999999999</v>
      </c>
      <c r="W246">
        <v>95.353845785222802</v>
      </c>
      <c r="X246">
        <v>0.11517045591323</v>
      </c>
      <c r="Y246">
        <v>0.188548577939742</v>
      </c>
      <c r="Z246">
        <v>0.30869006561074902</v>
      </c>
      <c r="AA246">
        <v>202.00038553153399</v>
      </c>
      <c r="AB246">
        <v>8.7425044586810294</v>
      </c>
      <c r="AC246">
        <v>1.6295066875556401</v>
      </c>
      <c r="AD246">
        <v>3.67161544334291</v>
      </c>
      <c r="AE246">
        <v>1.18466116217087</v>
      </c>
      <c r="AF246">
        <v>78.75</v>
      </c>
      <c r="AG246">
        <v>2.3745687377221599E-2</v>
      </c>
      <c r="AH246">
        <v>5.444</v>
      </c>
      <c r="AI246">
        <v>4.8806614621939</v>
      </c>
      <c r="AJ246">
        <v>-56264.664499999999</v>
      </c>
      <c r="AK246">
        <v>0.51936045345022497</v>
      </c>
      <c r="AL246">
        <v>12733330.966</v>
      </c>
      <c r="AM246">
        <v>796.91976614999999</v>
      </c>
    </row>
    <row r="247" spans="1:39" ht="15" x14ac:dyDescent="0.25">
      <c r="A247" t="s">
        <v>419</v>
      </c>
      <c r="B247">
        <v>-2109828.7999999998</v>
      </c>
      <c r="C247">
        <v>0.32076294836389102</v>
      </c>
      <c r="D247">
        <v>-2066608.15</v>
      </c>
      <c r="E247">
        <v>4.0747543563395298E-3</v>
      </c>
      <c r="F247">
        <v>0.74618069285403199</v>
      </c>
      <c r="G247">
        <v>136.44999999999999</v>
      </c>
      <c r="H247">
        <v>55.758207849999998</v>
      </c>
      <c r="I247">
        <v>47.659227850000001</v>
      </c>
      <c r="J247">
        <v>-12.605303149999999</v>
      </c>
      <c r="K247">
        <v>15583.6809718727</v>
      </c>
      <c r="L247">
        <v>1597.4236037000001</v>
      </c>
      <c r="M247">
        <v>2073.5518179720698</v>
      </c>
      <c r="N247">
        <v>0.72786971004865697</v>
      </c>
      <c r="O247">
        <v>0.162848939659749</v>
      </c>
      <c r="P247">
        <v>3.16813288490161E-3</v>
      </c>
      <c r="Q247">
        <v>12005.3618150455</v>
      </c>
      <c r="R247">
        <v>113.21599999999999</v>
      </c>
      <c r="S247">
        <v>66802.4678755653</v>
      </c>
      <c r="T247">
        <v>17.199424109666499</v>
      </c>
      <c r="U247">
        <v>14.1095216550664</v>
      </c>
      <c r="V247">
        <v>14.523999999999999</v>
      </c>
      <c r="W247">
        <v>109.985100778023</v>
      </c>
      <c r="X247">
        <v>0.108444745103754</v>
      </c>
      <c r="Y247">
        <v>0.19914937609886299</v>
      </c>
      <c r="Z247">
        <v>0.31205674499983099</v>
      </c>
      <c r="AA247">
        <v>208.21402615412001</v>
      </c>
      <c r="AB247">
        <v>7.8285018745903603</v>
      </c>
      <c r="AC247">
        <v>1.48504202570008</v>
      </c>
      <c r="AD247">
        <v>3.3487536424478201</v>
      </c>
      <c r="AE247">
        <v>1.3750627975701799</v>
      </c>
      <c r="AF247">
        <v>171.2</v>
      </c>
      <c r="AG247">
        <v>1.3704197076824499E-2</v>
      </c>
      <c r="AH247">
        <v>6.4295</v>
      </c>
      <c r="AI247">
        <v>4.1061884837197304</v>
      </c>
      <c r="AJ247">
        <v>34223.868000000199</v>
      </c>
      <c r="AK247">
        <v>0.54440196923425199</v>
      </c>
      <c r="AL247">
        <v>24893739.817000002</v>
      </c>
      <c r="AM247">
        <v>1597.4236037000001</v>
      </c>
    </row>
    <row r="248" spans="1:39" ht="15" x14ac:dyDescent="0.25">
      <c r="A248" t="s">
        <v>420</v>
      </c>
      <c r="B248">
        <v>-685925.35</v>
      </c>
      <c r="C248">
        <v>0.45509821351221802</v>
      </c>
      <c r="D248">
        <v>-677108.95</v>
      </c>
      <c r="E248">
        <v>1.0832653421314301E-2</v>
      </c>
      <c r="F248">
        <v>0.69311087806344795</v>
      </c>
      <c r="G248">
        <v>46.4</v>
      </c>
      <c r="H248">
        <v>29.161727599999999</v>
      </c>
      <c r="I248">
        <v>24.6500758</v>
      </c>
      <c r="J248">
        <v>-4.2750257500000099</v>
      </c>
      <c r="K248">
        <v>18061.788224144399</v>
      </c>
      <c r="L248">
        <v>890.10329494999996</v>
      </c>
      <c r="M248">
        <v>1197.1591543038601</v>
      </c>
      <c r="N248">
        <v>0.848195492796608</v>
      </c>
      <c r="O248">
        <v>0.18441131830572599</v>
      </c>
      <c r="P248">
        <v>3.0814576977316699E-3</v>
      </c>
      <c r="Q248">
        <v>13429.1728490758</v>
      </c>
      <c r="R248">
        <v>71.875</v>
      </c>
      <c r="S248">
        <v>62849.813885217402</v>
      </c>
      <c r="T248">
        <v>15.446260869565201</v>
      </c>
      <c r="U248">
        <v>12.3840458427826</v>
      </c>
      <c r="V248">
        <v>9.9314999999999998</v>
      </c>
      <c r="W248">
        <v>89.624255646176294</v>
      </c>
      <c r="X248">
        <v>0.110631490635757</v>
      </c>
      <c r="Y248">
        <v>0.20061063040879301</v>
      </c>
      <c r="Z248">
        <v>0.31525256765010201</v>
      </c>
      <c r="AA248">
        <v>221.97373172413501</v>
      </c>
      <c r="AB248">
        <v>10.679172052472</v>
      </c>
      <c r="AC248">
        <v>1.7289098087327399</v>
      </c>
      <c r="AD248">
        <v>3.7489560888259899</v>
      </c>
      <c r="AE248">
        <v>1.5103746865819301</v>
      </c>
      <c r="AF248">
        <v>97.05</v>
      </c>
      <c r="AG248">
        <v>1.35236908336673E-2</v>
      </c>
      <c r="AH248">
        <v>5.32736842105263</v>
      </c>
      <c r="AI248">
        <v>4.1547733078490001</v>
      </c>
      <c r="AJ248">
        <v>-76153.375</v>
      </c>
      <c r="AK248">
        <v>0.59179149043049595</v>
      </c>
      <c r="AL248">
        <v>16076857.210999999</v>
      </c>
      <c r="AM248">
        <v>890.10329494999996</v>
      </c>
    </row>
    <row r="249" spans="1:39" ht="15" x14ac:dyDescent="0.25">
      <c r="A249" t="s">
        <v>421</v>
      </c>
      <c r="B249">
        <v>-3117020.7</v>
      </c>
      <c r="C249">
        <v>0.26715140150525002</v>
      </c>
      <c r="D249">
        <v>-3137145.65</v>
      </c>
      <c r="E249">
        <v>2.9869403928064701E-3</v>
      </c>
      <c r="F249">
        <v>0.75321617983329803</v>
      </c>
      <c r="G249">
        <v>113.68421052631599</v>
      </c>
      <c r="H249">
        <v>92.786523349999996</v>
      </c>
      <c r="I249">
        <v>131.40549240000001</v>
      </c>
      <c r="J249">
        <v>31.5870763</v>
      </c>
      <c r="K249">
        <v>14457.5945144489</v>
      </c>
      <c r="L249">
        <v>2398.3767082999998</v>
      </c>
      <c r="M249">
        <v>3063.88381538673</v>
      </c>
      <c r="N249">
        <v>0.60537875296043198</v>
      </c>
      <c r="O249">
        <v>0.15968338692359199</v>
      </c>
      <c r="P249">
        <v>2.2207034664605298E-2</v>
      </c>
      <c r="Q249">
        <v>11317.2561463866</v>
      </c>
      <c r="R249">
        <v>155.81899999999999</v>
      </c>
      <c r="S249">
        <v>72379.647616786198</v>
      </c>
      <c r="T249">
        <v>15.574801532547401</v>
      </c>
      <c r="U249">
        <v>15.392068414634901</v>
      </c>
      <c r="V249">
        <v>18.8565</v>
      </c>
      <c r="W249">
        <v>127.190979678095</v>
      </c>
      <c r="X249">
        <v>0.111935981433666</v>
      </c>
      <c r="Y249">
        <v>0.169202338825165</v>
      </c>
      <c r="Z249">
        <v>0.28766260777114999</v>
      </c>
      <c r="AA249">
        <v>173.89772363809601</v>
      </c>
      <c r="AB249">
        <v>7.52842858521515</v>
      </c>
      <c r="AC249">
        <v>1.4345934882984901</v>
      </c>
      <c r="AD249">
        <v>3.5334900296051801</v>
      </c>
      <c r="AE249">
        <v>1.3717974133976401</v>
      </c>
      <c r="AF249">
        <v>64.2</v>
      </c>
      <c r="AG249">
        <v>3.7282899080865899E-2</v>
      </c>
      <c r="AH249">
        <v>25.307368421052601</v>
      </c>
      <c r="AI249">
        <v>4.0603954074294197</v>
      </c>
      <c r="AJ249">
        <v>-126232.4385</v>
      </c>
      <c r="AK249">
        <v>0.48805244274607701</v>
      </c>
      <c r="AL249">
        <v>34674757.941500001</v>
      </c>
      <c r="AM249">
        <v>2398.3767082999998</v>
      </c>
    </row>
    <row r="250" spans="1:39" ht="15" x14ac:dyDescent="0.25">
      <c r="A250" t="s">
        <v>422</v>
      </c>
      <c r="B250">
        <v>-8806235.4000000004</v>
      </c>
      <c r="C250">
        <v>0.35576258964480301</v>
      </c>
      <c r="D250">
        <v>-8935551.1999999993</v>
      </c>
      <c r="E250">
        <v>2.7345775457097601E-3</v>
      </c>
      <c r="F250">
        <v>0.78188005063372401</v>
      </c>
      <c r="G250">
        <v>232.25</v>
      </c>
      <c r="H250">
        <v>484.02164670000002</v>
      </c>
      <c r="I250">
        <v>790.95295250000004</v>
      </c>
      <c r="J250">
        <v>-73.534051599999998</v>
      </c>
      <c r="K250">
        <v>15949.4135105191</v>
      </c>
      <c r="L250">
        <v>6448.3421116500003</v>
      </c>
      <c r="M250">
        <v>8783.4571754491208</v>
      </c>
      <c r="N250">
        <v>0.63740503030604301</v>
      </c>
      <c r="O250">
        <v>0.16997470421425001</v>
      </c>
      <c r="P250">
        <v>9.0245846408898794E-2</v>
      </c>
      <c r="Q250">
        <v>11709.2020535457</v>
      </c>
      <c r="R250">
        <v>421.53300000000002</v>
      </c>
      <c r="S250">
        <v>78877.659135820999</v>
      </c>
      <c r="T250">
        <v>15.027886310205901</v>
      </c>
      <c r="U250">
        <v>15.2973601394197</v>
      </c>
      <c r="V250">
        <v>44.643999999999998</v>
      </c>
      <c r="W250">
        <v>144.43916565831901</v>
      </c>
      <c r="X250">
        <v>0.11402906590131399</v>
      </c>
      <c r="Y250">
        <v>0.16628109123751</v>
      </c>
      <c r="Z250">
        <v>0.28665335685356802</v>
      </c>
      <c r="AA250">
        <v>162.358786471413</v>
      </c>
      <c r="AB250">
        <v>7.3371697195172603</v>
      </c>
      <c r="AC250">
        <v>1.3685057132896199</v>
      </c>
      <c r="AD250">
        <v>3.8972891188171301</v>
      </c>
      <c r="AE250">
        <v>0.84821930880899099</v>
      </c>
      <c r="AF250">
        <v>32.6</v>
      </c>
      <c r="AG250">
        <v>0.104769295970725</v>
      </c>
      <c r="AH250">
        <v>108.932</v>
      </c>
      <c r="AI250">
        <v>3.9342084767342498</v>
      </c>
      <c r="AJ250">
        <v>-196352.57849999901</v>
      </c>
      <c r="AK250">
        <v>0.55076852738201298</v>
      </c>
      <c r="AL250">
        <v>102847274.796</v>
      </c>
      <c r="AM250">
        <v>6448.3421116500003</v>
      </c>
    </row>
    <row r="251" spans="1:39" ht="15" x14ac:dyDescent="0.25">
      <c r="A251" t="s">
        <v>423</v>
      </c>
      <c r="B251">
        <v>-7075011.8499999996</v>
      </c>
      <c r="C251">
        <v>0.32832085898899099</v>
      </c>
      <c r="D251">
        <v>-7553989.4000000004</v>
      </c>
      <c r="E251">
        <v>9.3867116748234101E-4</v>
      </c>
      <c r="F251">
        <v>0.81777164214851805</v>
      </c>
      <c r="G251">
        <v>197.05</v>
      </c>
      <c r="H251">
        <v>183.91774355000001</v>
      </c>
      <c r="I251">
        <v>710.96565625000005</v>
      </c>
      <c r="J251">
        <v>-25.7126786</v>
      </c>
      <c r="K251">
        <v>16471.440825630401</v>
      </c>
      <c r="L251">
        <v>7986.8305670500004</v>
      </c>
      <c r="M251">
        <v>10119.822909070101</v>
      </c>
      <c r="N251">
        <v>0.33874725810031903</v>
      </c>
      <c r="O251">
        <v>0.149124317944548</v>
      </c>
      <c r="P251">
        <v>7.47209766552525E-2</v>
      </c>
      <c r="Q251">
        <v>12999.694584733399</v>
      </c>
      <c r="R251">
        <v>507.83199999999999</v>
      </c>
      <c r="S251">
        <v>87368.565913530503</v>
      </c>
      <c r="T251">
        <v>15.6243600245751</v>
      </c>
      <c r="U251">
        <v>15.727308572618499</v>
      </c>
      <c r="V251">
        <v>52.866500000000002</v>
      </c>
      <c r="W251">
        <v>151.07545547842199</v>
      </c>
      <c r="X251">
        <v>0.116947063408959</v>
      </c>
      <c r="Y251">
        <v>0.15443389382417799</v>
      </c>
      <c r="Z251">
        <v>0.277755651677908</v>
      </c>
      <c r="AA251">
        <v>159.20371533180699</v>
      </c>
      <c r="AB251">
        <v>8.1293141373983904</v>
      </c>
      <c r="AC251">
        <v>1.5480762687184499</v>
      </c>
      <c r="AD251">
        <v>4.1487675334601999</v>
      </c>
      <c r="AE251">
        <v>1.0171450098108501</v>
      </c>
      <c r="AF251">
        <v>30.5</v>
      </c>
      <c r="AG251">
        <v>7.8600735505391595E-2</v>
      </c>
      <c r="AH251">
        <v>142.12299999999999</v>
      </c>
      <c r="AI251">
        <v>4.6007868024349996</v>
      </c>
      <c r="AJ251">
        <v>-121244.51149999999</v>
      </c>
      <c r="AK251">
        <v>0.41616515182733399</v>
      </c>
      <c r="AL251">
        <v>131554607.0695</v>
      </c>
      <c r="AM251">
        <v>7986.8305670500004</v>
      </c>
    </row>
    <row r="252" spans="1:39" ht="15" x14ac:dyDescent="0.25">
      <c r="A252" t="s">
        <v>424</v>
      </c>
      <c r="B252">
        <v>-1754417</v>
      </c>
      <c r="C252">
        <v>0.381354985676855</v>
      </c>
      <c r="D252">
        <v>-1829951.65</v>
      </c>
      <c r="E252">
        <v>9.25336732457923E-3</v>
      </c>
      <c r="F252">
        <v>0.71538114357057803</v>
      </c>
      <c r="G252">
        <v>115</v>
      </c>
      <c r="H252">
        <v>57.91488305</v>
      </c>
      <c r="I252">
        <v>75.390827999999999</v>
      </c>
      <c r="J252">
        <v>43.691486849999997</v>
      </c>
      <c r="K252">
        <v>15695.9177049348</v>
      </c>
      <c r="L252">
        <v>1470.1367733500001</v>
      </c>
      <c r="M252">
        <v>1840.6865678901599</v>
      </c>
      <c r="N252">
        <v>0.57993460983036205</v>
      </c>
      <c r="O252">
        <v>0.15473417553636201</v>
      </c>
      <c r="P252">
        <v>4.5011770128850397E-3</v>
      </c>
      <c r="Q252">
        <v>12536.162436361599</v>
      </c>
      <c r="R252">
        <v>100.414</v>
      </c>
      <c r="S252">
        <v>67342.211469516202</v>
      </c>
      <c r="T252">
        <v>16.074949708207999</v>
      </c>
      <c r="U252">
        <v>14.640755007767799</v>
      </c>
      <c r="V252">
        <v>12.4215</v>
      </c>
      <c r="W252">
        <v>118.35420628346</v>
      </c>
      <c r="X252">
        <v>0.114298164061149</v>
      </c>
      <c r="Y252">
        <v>0.17903075101390201</v>
      </c>
      <c r="Z252">
        <v>0.300915200543729</v>
      </c>
      <c r="AA252">
        <v>187.15221262919599</v>
      </c>
      <c r="AB252">
        <v>9.7197184790180007</v>
      </c>
      <c r="AC252">
        <v>1.5482640233031</v>
      </c>
      <c r="AD252">
        <v>3.5370931911411398</v>
      </c>
      <c r="AE252">
        <v>0.83885328495293898</v>
      </c>
      <c r="AF252">
        <v>68.349999999999994</v>
      </c>
      <c r="AG252">
        <v>3.7964519290188202E-2</v>
      </c>
      <c r="AH252">
        <v>12.932499999999999</v>
      </c>
      <c r="AI252">
        <v>4.3979760679349198</v>
      </c>
      <c r="AJ252">
        <v>-82150.204500000007</v>
      </c>
      <c r="AK252">
        <v>0.51226998609683105</v>
      </c>
      <c r="AL252">
        <v>23075145.809500001</v>
      </c>
      <c r="AM252">
        <v>1470.1367733500001</v>
      </c>
    </row>
    <row r="253" spans="1:39" ht="15" x14ac:dyDescent="0.25">
      <c r="A253" t="s">
        <v>425</v>
      </c>
      <c r="B253">
        <v>-2771996.4</v>
      </c>
      <c r="C253">
        <v>0.33389382856284</v>
      </c>
      <c r="D253">
        <v>-2810951.05</v>
      </c>
      <c r="E253">
        <v>7.0797691596328899E-3</v>
      </c>
      <c r="F253">
        <v>0.74961450435726795</v>
      </c>
      <c r="G253">
        <v>50.25</v>
      </c>
      <c r="H253">
        <v>83.924729049999996</v>
      </c>
      <c r="I253">
        <v>55.758922699999999</v>
      </c>
      <c r="J253">
        <v>-62.156331049999999</v>
      </c>
      <c r="K253">
        <v>16861.124763147</v>
      </c>
      <c r="L253">
        <v>1276.7064087000001</v>
      </c>
      <c r="M253">
        <v>1805.92334620472</v>
      </c>
      <c r="N253">
        <v>0.94448991771556701</v>
      </c>
      <c r="O253">
        <v>0.20270722566789601</v>
      </c>
      <c r="P253">
        <v>5.2401900737791803E-3</v>
      </c>
      <c r="Q253">
        <v>11920.0552383577</v>
      </c>
      <c r="R253">
        <v>93.981499999999997</v>
      </c>
      <c r="S253">
        <v>66626.589483036601</v>
      </c>
      <c r="T253">
        <v>14.3671892872533</v>
      </c>
      <c r="U253">
        <v>13.5846566473189</v>
      </c>
      <c r="V253">
        <v>12.618499999999999</v>
      </c>
      <c r="W253">
        <v>101.177351404684</v>
      </c>
      <c r="X253">
        <v>0.107856355423831</v>
      </c>
      <c r="Y253">
        <v>0.199386656895396</v>
      </c>
      <c r="Z253">
        <v>0.31079535938553998</v>
      </c>
      <c r="AA253">
        <v>221.14845517811199</v>
      </c>
      <c r="AB253">
        <v>8.4415822993171599</v>
      </c>
      <c r="AC253">
        <v>1.6396786818381199</v>
      </c>
      <c r="AD253">
        <v>3.93618313663606</v>
      </c>
      <c r="AE253">
        <v>1.0229902252615399</v>
      </c>
      <c r="AF253">
        <v>29.7</v>
      </c>
      <c r="AG253">
        <v>3.1080709255114899E-2</v>
      </c>
      <c r="AH253">
        <v>45.399473684210498</v>
      </c>
      <c r="AI253">
        <v>4.1263812250612597</v>
      </c>
      <c r="AJ253">
        <v>-76389.913499999893</v>
      </c>
      <c r="AK253">
        <v>0.60757268794028296</v>
      </c>
      <c r="AL253">
        <v>21526706.043000001</v>
      </c>
      <c r="AM253">
        <v>1276.7064087000001</v>
      </c>
    </row>
    <row r="254" spans="1:39" ht="15" x14ac:dyDescent="0.25">
      <c r="A254" t="s">
        <v>426</v>
      </c>
      <c r="B254">
        <v>-4278838.1500000004</v>
      </c>
      <c r="C254">
        <v>0.34220116746298301</v>
      </c>
      <c r="D254">
        <v>-4287742.8499999996</v>
      </c>
      <c r="E254">
        <v>5.5858570795398804E-3</v>
      </c>
      <c r="F254">
        <v>0.71438972896147301</v>
      </c>
      <c r="G254">
        <v>113.842105263158</v>
      </c>
      <c r="H254">
        <v>39.279363400000001</v>
      </c>
      <c r="I254">
        <v>78.788150000000002</v>
      </c>
      <c r="J254">
        <v>88.052445849999998</v>
      </c>
      <c r="K254">
        <v>14659.219081146401</v>
      </c>
      <c r="L254">
        <v>1695.5191181</v>
      </c>
      <c r="M254">
        <v>2082.6164950759699</v>
      </c>
      <c r="N254">
        <v>0.48352996908032903</v>
      </c>
      <c r="O254">
        <v>0.14852727828996801</v>
      </c>
      <c r="P254">
        <v>2.7465713009585399E-3</v>
      </c>
      <c r="Q254">
        <v>11934.4998309894</v>
      </c>
      <c r="R254">
        <v>107.2735</v>
      </c>
      <c r="S254">
        <v>69479.344758957202</v>
      </c>
      <c r="T254">
        <v>16.440220557733301</v>
      </c>
      <c r="U254">
        <v>15.8055728404499</v>
      </c>
      <c r="V254">
        <v>12.727499999999999</v>
      </c>
      <c r="W254">
        <v>133.21698040463599</v>
      </c>
      <c r="X254">
        <v>0.109921363990117</v>
      </c>
      <c r="Y254">
        <v>0.16690582701690801</v>
      </c>
      <c r="Z254">
        <v>0.29236579598227802</v>
      </c>
      <c r="AA254">
        <v>173.51656307460701</v>
      </c>
      <c r="AB254">
        <v>8.4890643970365094</v>
      </c>
      <c r="AC254">
        <v>1.7264250197951601</v>
      </c>
      <c r="AD254">
        <v>3.6030931984684602</v>
      </c>
      <c r="AE254">
        <v>1.5738624786615001</v>
      </c>
      <c r="AF254">
        <v>96.2</v>
      </c>
      <c r="AG254">
        <v>2.9145567746101098E-2</v>
      </c>
      <c r="AH254">
        <v>10.885999999999999</v>
      </c>
      <c r="AI254">
        <v>4.1619586098886296</v>
      </c>
      <c r="AJ254">
        <v>-126551.6455</v>
      </c>
      <c r="AK254">
        <v>0.505934037650137</v>
      </c>
      <c r="AL254">
        <v>24854986.208500002</v>
      </c>
      <c r="AM254">
        <v>1695.5191181</v>
      </c>
    </row>
    <row r="255" spans="1:39" ht="15" x14ac:dyDescent="0.25">
      <c r="A255" t="s">
        <v>427</v>
      </c>
      <c r="B255">
        <v>-3125698.35</v>
      </c>
      <c r="C255">
        <v>0.30147755155602002</v>
      </c>
      <c r="D255">
        <v>-3018855.1</v>
      </c>
      <c r="E255">
        <v>6.4734297941627299E-4</v>
      </c>
      <c r="F255">
        <v>0.75877206343843595</v>
      </c>
      <c r="G255">
        <v>133.80000000000001</v>
      </c>
      <c r="H255">
        <v>70.397544400000001</v>
      </c>
      <c r="I255">
        <v>175.17097575</v>
      </c>
      <c r="J255">
        <v>8.4085392000000105</v>
      </c>
      <c r="K255">
        <v>14998.743366602999</v>
      </c>
      <c r="L255">
        <v>2339.1999265499999</v>
      </c>
      <c r="M255">
        <v>2920.5178004498698</v>
      </c>
      <c r="N255">
        <v>0.472832929860456</v>
      </c>
      <c r="O255">
        <v>0.14527792925815</v>
      </c>
      <c r="P255">
        <v>2.8950105731183898E-2</v>
      </c>
      <c r="Q255">
        <v>12013.3009893299</v>
      </c>
      <c r="R255">
        <v>150.6465</v>
      </c>
      <c r="S255">
        <v>73377.857839378907</v>
      </c>
      <c r="T255">
        <v>16.188892539819999</v>
      </c>
      <c r="U255">
        <v>15.527741610658101</v>
      </c>
      <c r="V255">
        <v>16.731999999999999</v>
      </c>
      <c r="W255">
        <v>139.803964053909</v>
      </c>
      <c r="X255">
        <v>0.11137441783718401</v>
      </c>
      <c r="Y255">
        <v>0.173321960578697</v>
      </c>
      <c r="Z255">
        <v>0.29054524767508</v>
      </c>
      <c r="AA255">
        <v>171.97095700721101</v>
      </c>
      <c r="AB255">
        <v>8.2706830697301292</v>
      </c>
      <c r="AC255">
        <v>1.4389897071514199</v>
      </c>
      <c r="AD255">
        <v>3.5135700651632198</v>
      </c>
      <c r="AE255">
        <v>1.2436454680242199</v>
      </c>
      <c r="AF255">
        <v>55.3</v>
      </c>
      <c r="AG255">
        <v>4.0501454328814898E-2</v>
      </c>
      <c r="AH255">
        <v>25.782499999999999</v>
      </c>
      <c r="AI255">
        <v>4.3345360139605598</v>
      </c>
      <c r="AJ255">
        <v>-65714.169000000504</v>
      </c>
      <c r="AK255">
        <v>0.45064019027852298</v>
      </c>
      <c r="AL255">
        <v>35085059.381499998</v>
      </c>
      <c r="AM255">
        <v>2339.1999265499999</v>
      </c>
    </row>
    <row r="256" spans="1:39" ht="15" x14ac:dyDescent="0.25">
      <c r="A256" t="s">
        <v>428</v>
      </c>
      <c r="B256">
        <v>-1968465.15</v>
      </c>
      <c r="C256">
        <v>0.44445580543849</v>
      </c>
      <c r="D256">
        <v>-1989737.95</v>
      </c>
      <c r="E256">
        <v>6.9724673553660799E-3</v>
      </c>
      <c r="F256">
        <v>0.67541995004703703</v>
      </c>
      <c r="G256">
        <v>55.1</v>
      </c>
      <c r="H256">
        <v>26.957971749999999</v>
      </c>
      <c r="I256">
        <v>31.90742865</v>
      </c>
      <c r="J256">
        <v>26.311578399999998</v>
      </c>
      <c r="K256">
        <v>16597.477288272701</v>
      </c>
      <c r="L256">
        <v>754.52018135000003</v>
      </c>
      <c r="M256">
        <v>949.49383182121801</v>
      </c>
      <c r="N256">
        <v>0.64103959106116504</v>
      </c>
      <c r="O256">
        <v>0.15583198051724301</v>
      </c>
      <c r="P256">
        <v>3.5941210944787898E-3</v>
      </c>
      <c r="Q256">
        <v>13189.2711187807</v>
      </c>
      <c r="R256">
        <v>56.878</v>
      </c>
      <c r="S256">
        <v>63561.408075178399</v>
      </c>
      <c r="T256">
        <v>14.313970252118599</v>
      </c>
      <c r="U256">
        <v>13.265589179471901</v>
      </c>
      <c r="V256">
        <v>8.4870000000000001</v>
      </c>
      <c r="W256">
        <v>88.9030495286909</v>
      </c>
      <c r="X256">
        <v>0.11421259413189901</v>
      </c>
      <c r="Y256">
        <v>0.173479284378702</v>
      </c>
      <c r="Z256">
        <v>0.29311298739184599</v>
      </c>
      <c r="AA256">
        <v>214.93593413212199</v>
      </c>
      <c r="AB256">
        <v>8.7880690587549708</v>
      </c>
      <c r="AC256">
        <v>1.6043115028041</v>
      </c>
      <c r="AD256">
        <v>3.6852635294915599</v>
      </c>
      <c r="AE256">
        <v>1.25697939246736</v>
      </c>
      <c r="AF256">
        <v>59.55</v>
      </c>
      <c r="AG256">
        <v>3.0464401510723799E-2</v>
      </c>
      <c r="AH256">
        <v>7.6150000000000002</v>
      </c>
      <c r="AI256">
        <v>4.43507294202404</v>
      </c>
      <c r="AJ256">
        <v>-37870.633500000004</v>
      </c>
      <c r="AK256">
        <v>0.518588219970053</v>
      </c>
      <c r="AL256">
        <v>12523131.5735</v>
      </c>
      <c r="AM256">
        <v>754.52018135000003</v>
      </c>
    </row>
    <row r="257" spans="1:39" ht="15" x14ac:dyDescent="0.25">
      <c r="A257" t="s">
        <v>429</v>
      </c>
      <c r="B257">
        <v>-2009160.9</v>
      </c>
      <c r="C257">
        <v>0.36711159547424899</v>
      </c>
      <c r="D257">
        <v>-1979120.55</v>
      </c>
      <c r="E257">
        <v>2.5464673155793901E-3</v>
      </c>
      <c r="F257">
        <v>0.73116536467677895</v>
      </c>
      <c r="G257">
        <v>103.6</v>
      </c>
      <c r="H257">
        <v>43.723030450000003</v>
      </c>
      <c r="I257">
        <v>43.1032777</v>
      </c>
      <c r="J257">
        <v>19.321915000000001</v>
      </c>
      <c r="K257">
        <v>15406.814792732501</v>
      </c>
      <c r="L257">
        <v>1271.9565143499999</v>
      </c>
      <c r="M257">
        <v>1596.9393371332301</v>
      </c>
      <c r="N257">
        <v>0.542557280665104</v>
      </c>
      <c r="O257">
        <v>0.164880093960737</v>
      </c>
      <c r="P257">
        <v>4.2150280214098097E-3</v>
      </c>
      <c r="Q257">
        <v>12271.4733022856</v>
      </c>
      <c r="R257">
        <v>87.733500000000006</v>
      </c>
      <c r="S257">
        <v>65185.302564014899</v>
      </c>
      <c r="T257">
        <v>16.303350487556099</v>
      </c>
      <c r="U257">
        <v>14.497957044344499</v>
      </c>
      <c r="V257">
        <v>13.273</v>
      </c>
      <c r="W257">
        <v>95.830371005047894</v>
      </c>
      <c r="X257">
        <v>0.113932163959041</v>
      </c>
      <c r="Y257">
        <v>0.18443255458560101</v>
      </c>
      <c r="Z257">
        <v>0.30207329370277902</v>
      </c>
      <c r="AA257">
        <v>192.27453709373</v>
      </c>
      <c r="AB257">
        <v>7.8910103966289498</v>
      </c>
      <c r="AC257">
        <v>1.6905410160127301</v>
      </c>
      <c r="AD257">
        <v>3.8483870229102801</v>
      </c>
      <c r="AE257">
        <v>1.4491647032602799</v>
      </c>
      <c r="AF257">
        <v>138.65</v>
      </c>
      <c r="AG257">
        <v>2.4725553633566801E-2</v>
      </c>
      <c r="AH257">
        <v>5.6334999999999997</v>
      </c>
      <c r="AI257">
        <v>4.4882291731656796</v>
      </c>
      <c r="AJ257">
        <v>-70970.77</v>
      </c>
      <c r="AK257">
        <v>0.50064036827799396</v>
      </c>
      <c r="AL257">
        <v>19596798.441</v>
      </c>
      <c r="AM257">
        <v>1271.9565143499999</v>
      </c>
    </row>
    <row r="258" spans="1:39" ht="15" x14ac:dyDescent="0.25">
      <c r="A258" t="s">
        <v>430</v>
      </c>
      <c r="B258">
        <v>-2771931.55</v>
      </c>
      <c r="C258">
        <v>0.37953176681832801</v>
      </c>
      <c r="D258">
        <v>-2822764.35</v>
      </c>
      <c r="E258">
        <v>3.9258415079938E-3</v>
      </c>
      <c r="F258">
        <v>0.66927068442478399</v>
      </c>
      <c r="G258">
        <v>56.85</v>
      </c>
      <c r="H258">
        <v>17.859803100000001</v>
      </c>
      <c r="I258">
        <v>24.122628200000001</v>
      </c>
      <c r="J258">
        <v>54.723913400000001</v>
      </c>
      <c r="K258">
        <v>16248.761048108499</v>
      </c>
      <c r="L258">
        <v>832.07099855000001</v>
      </c>
      <c r="M258">
        <v>989.30723111222403</v>
      </c>
      <c r="N258">
        <v>0.40122591303119298</v>
      </c>
      <c r="O258">
        <v>0.14327916518873399</v>
      </c>
      <c r="P258">
        <v>2.4947840432095799E-3</v>
      </c>
      <c r="Q258">
        <v>13666.252914476399</v>
      </c>
      <c r="R258">
        <v>62.636499999999998</v>
      </c>
      <c r="S258">
        <v>66475.125422078199</v>
      </c>
      <c r="T258">
        <v>15.126164456826301</v>
      </c>
      <c r="U258">
        <v>13.2841234511826</v>
      </c>
      <c r="V258">
        <v>9.8949999999999996</v>
      </c>
      <c r="W258">
        <v>84.090045330975201</v>
      </c>
      <c r="X258">
        <v>0.114183776952708</v>
      </c>
      <c r="Y258">
        <v>0.172483015171462</v>
      </c>
      <c r="Z258">
        <v>0.29244505826679301</v>
      </c>
      <c r="AA258">
        <v>205.61664845685499</v>
      </c>
      <c r="AB258">
        <v>8.6215828319577703</v>
      </c>
      <c r="AC258">
        <v>1.6622117902724101</v>
      </c>
      <c r="AD258">
        <v>3.22677398397839</v>
      </c>
      <c r="AE258">
        <v>1.21946336567831</v>
      </c>
      <c r="AF258">
        <v>83.1</v>
      </c>
      <c r="AG258">
        <v>2.3584240251828901E-2</v>
      </c>
      <c r="AH258">
        <v>5.1364999999999998</v>
      </c>
      <c r="AI258">
        <v>4.7786605938157196</v>
      </c>
      <c r="AJ258">
        <v>-37095.96</v>
      </c>
      <c r="AK258">
        <v>0.49984984007415001</v>
      </c>
      <c r="AL258">
        <v>13520122.830499999</v>
      </c>
      <c r="AM258">
        <v>832.07099855000001</v>
      </c>
    </row>
    <row r="259" spans="1:39" ht="15" x14ac:dyDescent="0.25">
      <c r="A259" t="s">
        <v>431</v>
      </c>
      <c r="B259">
        <v>-2035505.5</v>
      </c>
      <c r="C259">
        <v>0.298524692374389</v>
      </c>
      <c r="D259">
        <v>-2065617.55</v>
      </c>
      <c r="E259">
        <v>3.9208756495067703E-3</v>
      </c>
      <c r="F259">
        <v>0.69081650200899603</v>
      </c>
      <c r="G259">
        <v>87.5</v>
      </c>
      <c r="H259">
        <v>28.067209500000001</v>
      </c>
      <c r="I259">
        <v>43.28080705</v>
      </c>
      <c r="J259">
        <v>64.502370150000004</v>
      </c>
      <c r="K259">
        <v>15592.6760971354</v>
      </c>
      <c r="L259">
        <v>1131.3401793</v>
      </c>
      <c r="M259">
        <v>1352.2526981352901</v>
      </c>
      <c r="N259">
        <v>0.35533428468768202</v>
      </c>
      <c r="O259">
        <v>0.14981141773367199</v>
      </c>
      <c r="P259">
        <v>1.94551889897684E-3</v>
      </c>
      <c r="Q259">
        <v>13045.3583090097</v>
      </c>
      <c r="R259">
        <v>78.998000000000005</v>
      </c>
      <c r="S259">
        <v>67670.286285728798</v>
      </c>
      <c r="T259">
        <v>15.0832932479303</v>
      </c>
      <c r="U259">
        <v>14.3211243234006</v>
      </c>
      <c r="V259">
        <v>11.195</v>
      </c>
      <c r="W259">
        <v>101.057631022778</v>
      </c>
      <c r="X259">
        <v>0.11658129533337599</v>
      </c>
      <c r="Y259">
        <v>0.17161673656552101</v>
      </c>
      <c r="Z259">
        <v>0.29271674855352903</v>
      </c>
      <c r="AA259">
        <v>192.20001550244601</v>
      </c>
      <c r="AB259">
        <v>7.9760153391500097</v>
      </c>
      <c r="AC259">
        <v>1.68101989895311</v>
      </c>
      <c r="AD259">
        <v>3.2077242650508002</v>
      </c>
      <c r="AE259">
        <v>1.1124894454547001</v>
      </c>
      <c r="AF259">
        <v>101.65</v>
      </c>
      <c r="AG259">
        <v>2.6388309393831699E-2</v>
      </c>
      <c r="AH259">
        <v>6.6139999999999999</v>
      </c>
      <c r="AI259">
        <v>4.5734548195367601</v>
      </c>
      <c r="AJ259">
        <v>-45283.135499999902</v>
      </c>
      <c r="AK259">
        <v>0.46705963688152102</v>
      </c>
      <c r="AL259">
        <v>17640620.971500002</v>
      </c>
      <c r="AM259">
        <v>1131.3401793</v>
      </c>
    </row>
    <row r="260" spans="1:39" ht="15" x14ac:dyDescent="0.25">
      <c r="A260" t="s">
        <v>432</v>
      </c>
      <c r="B260">
        <v>-2341582.1</v>
      </c>
      <c r="C260">
        <v>0.36085621885563901</v>
      </c>
      <c r="D260">
        <v>-2420839.75</v>
      </c>
      <c r="E260">
        <v>4.37598451178315E-3</v>
      </c>
      <c r="F260">
        <v>0.70927933457367398</v>
      </c>
      <c r="G260">
        <v>97.6</v>
      </c>
      <c r="H260">
        <v>61.729082050000002</v>
      </c>
      <c r="I260">
        <v>71.505632149999997</v>
      </c>
      <c r="J260">
        <v>64.944291050000004</v>
      </c>
      <c r="K260">
        <v>14782.8323498605</v>
      </c>
      <c r="L260">
        <v>1720.59467195</v>
      </c>
      <c r="M260">
        <v>2170.3373285616599</v>
      </c>
      <c r="N260">
        <v>0.60505725251382902</v>
      </c>
      <c r="O260">
        <v>0.15088542646466099</v>
      </c>
      <c r="P260">
        <v>1.0797909526794099E-2</v>
      </c>
      <c r="Q260">
        <v>11719.497353140299</v>
      </c>
      <c r="R260">
        <v>111.169</v>
      </c>
      <c r="S260">
        <v>68109.610957191297</v>
      </c>
      <c r="T260">
        <v>15.592926085509401</v>
      </c>
      <c r="U260">
        <v>15.4772883803039</v>
      </c>
      <c r="V260">
        <v>13.382999999999999</v>
      </c>
      <c r="W260">
        <v>128.56569318912099</v>
      </c>
      <c r="X260">
        <v>0.109963067918375</v>
      </c>
      <c r="Y260">
        <v>0.170599934508746</v>
      </c>
      <c r="Z260">
        <v>0.28875451627879201</v>
      </c>
      <c r="AA260">
        <v>177.88314993044099</v>
      </c>
      <c r="AB260">
        <v>10.354847546989999</v>
      </c>
      <c r="AC260">
        <v>1.59305408364503</v>
      </c>
      <c r="AD260">
        <v>3.3381752279255901</v>
      </c>
      <c r="AE260">
        <v>1.1666298526500201</v>
      </c>
      <c r="AF260">
        <v>61.6</v>
      </c>
      <c r="AG260">
        <v>3.5973724126579301E-2</v>
      </c>
      <c r="AH260">
        <v>16.597999999999999</v>
      </c>
      <c r="AI260">
        <v>4.3412595817543496</v>
      </c>
      <c r="AJ260">
        <v>-121827.571</v>
      </c>
      <c r="AK260">
        <v>0.51224392417058395</v>
      </c>
      <c r="AL260">
        <v>25435262.577500001</v>
      </c>
      <c r="AM260">
        <v>1720.59467195</v>
      </c>
    </row>
    <row r="261" spans="1:39" ht="15" x14ac:dyDescent="0.25">
      <c r="A261" t="s">
        <v>433</v>
      </c>
      <c r="B261">
        <v>-2386482.2999999998</v>
      </c>
      <c r="C261">
        <v>0.25824698369980298</v>
      </c>
      <c r="D261">
        <v>-2406454.5499999998</v>
      </c>
      <c r="E261">
        <v>4.7868493063147801E-3</v>
      </c>
      <c r="F261">
        <v>0.74608524460805803</v>
      </c>
      <c r="G261">
        <v>122.578947368421</v>
      </c>
      <c r="H261">
        <v>114.2829547</v>
      </c>
      <c r="I261">
        <v>140.26102449999999</v>
      </c>
      <c r="J261">
        <v>-37.56855865</v>
      </c>
      <c r="K261">
        <v>15170.3225541547</v>
      </c>
      <c r="L261">
        <v>2348.7802172500001</v>
      </c>
      <c r="M261">
        <v>3162.4518676785301</v>
      </c>
      <c r="N261">
        <v>0.77567046632106496</v>
      </c>
      <c r="O261">
        <v>0.181189264995714</v>
      </c>
      <c r="P261">
        <v>2.6925972398578201E-2</v>
      </c>
      <c r="Q261">
        <v>11267.1291122784</v>
      </c>
      <c r="R261">
        <v>159.25450000000001</v>
      </c>
      <c r="S261">
        <v>72070.349117293401</v>
      </c>
      <c r="T261">
        <v>15.2664445902628</v>
      </c>
      <c r="U261">
        <v>14.7485955954149</v>
      </c>
      <c r="V261">
        <v>18.764500000000002</v>
      </c>
      <c r="W261">
        <v>125.171478976258</v>
      </c>
      <c r="X261">
        <v>0.11293564985843201</v>
      </c>
      <c r="Y261">
        <v>0.170411782475034</v>
      </c>
      <c r="Z261">
        <v>0.29997340118989702</v>
      </c>
      <c r="AA261">
        <v>186.92238497905799</v>
      </c>
      <c r="AB261">
        <v>6.9280044396906302</v>
      </c>
      <c r="AC261">
        <v>1.3830825488179199</v>
      </c>
      <c r="AD261">
        <v>3.3755411732791298</v>
      </c>
      <c r="AE261">
        <v>1.1660266840467299</v>
      </c>
      <c r="AF261">
        <v>45.2</v>
      </c>
      <c r="AG261">
        <v>3.5424662139373203E-2</v>
      </c>
      <c r="AH261">
        <v>31.812999999999999</v>
      </c>
      <c r="AI261">
        <v>3.9493086624353899</v>
      </c>
      <c r="AJ261">
        <v>-106798.7895</v>
      </c>
      <c r="AK261">
        <v>0.55634326530793898</v>
      </c>
      <c r="AL261">
        <v>35631753.504500002</v>
      </c>
      <c r="AM261">
        <v>2348.7802172500001</v>
      </c>
    </row>
    <row r="262" spans="1:39" ht="15" x14ac:dyDescent="0.25">
      <c r="A262" t="s">
        <v>434</v>
      </c>
      <c r="B262">
        <v>-2950752.85</v>
      </c>
      <c r="C262">
        <v>0.32547823317608798</v>
      </c>
      <c r="D262">
        <v>-2920579.75</v>
      </c>
      <c r="E262">
        <v>4.3103564749139098E-3</v>
      </c>
      <c r="F262">
        <v>0.73599072083388095</v>
      </c>
      <c r="G262">
        <v>118.1</v>
      </c>
      <c r="H262">
        <v>83.255638399999995</v>
      </c>
      <c r="I262">
        <v>122.48379165</v>
      </c>
      <c r="J262">
        <v>39.858265350000003</v>
      </c>
      <c r="K262">
        <v>14770.4716092535</v>
      </c>
      <c r="L262">
        <v>2371.29809075</v>
      </c>
      <c r="M262">
        <v>3005.2755779100999</v>
      </c>
      <c r="N262">
        <v>0.55564430412174204</v>
      </c>
      <c r="O262">
        <v>0.16183182820706701</v>
      </c>
      <c r="P262">
        <v>1.2956955209407E-2</v>
      </c>
      <c r="Q262">
        <v>11654.5688468466</v>
      </c>
      <c r="R262">
        <v>155.1925</v>
      </c>
      <c r="S262">
        <v>72035.992451310507</v>
      </c>
      <c r="T262">
        <v>15.5084814021296</v>
      </c>
      <c r="U262">
        <v>15.2797209320682</v>
      </c>
      <c r="V262">
        <v>17.817499999999999</v>
      </c>
      <c r="W262">
        <v>133.088148772274</v>
      </c>
      <c r="X262">
        <v>0.112822712344423</v>
      </c>
      <c r="Y262">
        <v>0.163874089880964</v>
      </c>
      <c r="Z262">
        <v>0.28423783776470002</v>
      </c>
      <c r="AA262">
        <v>177.485361980318</v>
      </c>
      <c r="AB262">
        <v>7.7057629801741996</v>
      </c>
      <c r="AC262">
        <v>1.49765243814787</v>
      </c>
      <c r="AD262">
        <v>3.3417830547481699</v>
      </c>
      <c r="AE262">
        <v>1.41489061963826</v>
      </c>
      <c r="AF262">
        <v>75.900000000000006</v>
      </c>
      <c r="AG262">
        <v>3.03155139581553E-2</v>
      </c>
      <c r="AH262">
        <v>19.827894736842101</v>
      </c>
      <c r="AI262">
        <v>4.2302771393992797</v>
      </c>
      <c r="AJ262">
        <v>-86979.803000000305</v>
      </c>
      <c r="AK262">
        <v>0.52034193345260804</v>
      </c>
      <c r="AL262">
        <v>35025191.126500003</v>
      </c>
      <c r="AM262">
        <v>2371.29809075</v>
      </c>
    </row>
    <row r="263" spans="1:39" ht="15" x14ac:dyDescent="0.25">
      <c r="A263" t="s">
        <v>435</v>
      </c>
      <c r="B263">
        <v>-1210489.8500000001</v>
      </c>
      <c r="C263">
        <v>0.32144342209911703</v>
      </c>
      <c r="D263">
        <v>-1259548.2</v>
      </c>
      <c r="E263">
        <v>7.3308572872076401E-3</v>
      </c>
      <c r="F263">
        <v>0.70480798084438001</v>
      </c>
      <c r="G263">
        <v>105.4</v>
      </c>
      <c r="H263">
        <v>57.949018649999999</v>
      </c>
      <c r="I263">
        <v>62.63089385</v>
      </c>
      <c r="J263">
        <v>52.20645305</v>
      </c>
      <c r="K263">
        <v>15673.864117943</v>
      </c>
      <c r="L263">
        <v>1423.2422108000001</v>
      </c>
      <c r="M263">
        <v>1792.3827529038199</v>
      </c>
      <c r="N263">
        <v>0.59514160455084197</v>
      </c>
      <c r="O263">
        <v>0.16007290545573499</v>
      </c>
      <c r="P263">
        <v>5.8510246792913599E-3</v>
      </c>
      <c r="Q263">
        <v>12445.837800469601</v>
      </c>
      <c r="R263">
        <v>97.992500000000007</v>
      </c>
      <c r="S263">
        <v>67062.324876903804</v>
      </c>
      <c r="T263">
        <v>16.508916498711599</v>
      </c>
      <c r="U263">
        <v>14.523991231982</v>
      </c>
      <c r="V263">
        <v>12.118</v>
      </c>
      <c r="W263">
        <v>117.448606271662</v>
      </c>
      <c r="X263">
        <v>0.11255195548147399</v>
      </c>
      <c r="Y263">
        <v>0.17987454589625501</v>
      </c>
      <c r="Z263">
        <v>0.29937388329464498</v>
      </c>
      <c r="AA263">
        <v>185.54389266712701</v>
      </c>
      <c r="AB263">
        <v>9.8859282742444403</v>
      </c>
      <c r="AC263">
        <v>1.59624797452531</v>
      </c>
      <c r="AD263">
        <v>3.6117108033016501</v>
      </c>
      <c r="AE263" t="s">
        <v>943</v>
      </c>
      <c r="AF263">
        <v>70.5</v>
      </c>
      <c r="AG263">
        <v>3.6610485922664901E-2</v>
      </c>
      <c r="AH263">
        <v>12.675000000000001</v>
      </c>
      <c r="AI263">
        <v>4.5705846660594496</v>
      </c>
      <c r="AJ263">
        <v>-73867.336500000005</v>
      </c>
      <c r="AK263">
        <v>0.52464541476765503</v>
      </c>
      <c r="AL263">
        <v>22307705.019000001</v>
      </c>
      <c r="AM263">
        <v>1423.2422108000001</v>
      </c>
    </row>
    <row r="264" spans="1:39" ht="15" x14ac:dyDescent="0.25">
      <c r="A264" t="s">
        <v>436</v>
      </c>
      <c r="B264">
        <v>-2238452.5</v>
      </c>
      <c r="C264">
        <v>0.33713977850983701</v>
      </c>
      <c r="D264">
        <v>-2269666.2000000002</v>
      </c>
      <c r="E264">
        <v>6.7569611240495897E-3</v>
      </c>
      <c r="F264">
        <v>0.65839293192526704</v>
      </c>
      <c r="G264">
        <v>49.8</v>
      </c>
      <c r="H264">
        <v>19.25309305</v>
      </c>
      <c r="I264">
        <v>28.442208699999998</v>
      </c>
      <c r="J264">
        <v>42.278136099999998</v>
      </c>
      <c r="K264">
        <v>16254.5953888737</v>
      </c>
      <c r="L264">
        <v>767.36908930000004</v>
      </c>
      <c r="M264">
        <v>912.466918721816</v>
      </c>
      <c r="N264">
        <v>0.398043986797319</v>
      </c>
      <c r="O264">
        <v>0.143064695438991</v>
      </c>
      <c r="P264">
        <v>1.0692554748960199E-3</v>
      </c>
      <c r="Q264">
        <v>13669.8370149929</v>
      </c>
      <c r="R264">
        <v>57.395499999999998</v>
      </c>
      <c r="S264">
        <v>64505.9561550992</v>
      </c>
      <c r="T264">
        <v>14.819106027476</v>
      </c>
      <c r="U264">
        <v>13.369847623942601</v>
      </c>
      <c r="V264">
        <v>8.6065000000000005</v>
      </c>
      <c r="W264">
        <v>89.161574310114503</v>
      </c>
      <c r="X264">
        <v>0.116684833433088</v>
      </c>
      <c r="Y264">
        <v>0.16942801206314001</v>
      </c>
      <c r="Z264">
        <v>0.29270412949512098</v>
      </c>
      <c r="AA264">
        <v>214.899716836952</v>
      </c>
      <c r="AB264">
        <v>8.3273500582751296</v>
      </c>
      <c r="AC264">
        <v>1.7502311630648499</v>
      </c>
      <c r="AD264">
        <v>3.17423431271125</v>
      </c>
      <c r="AE264">
        <v>1.22101088158733</v>
      </c>
      <c r="AF264">
        <v>83.45</v>
      </c>
      <c r="AG264">
        <v>4.0222492806875301E-2</v>
      </c>
      <c r="AH264">
        <v>4.8464999999999998</v>
      </c>
      <c r="AI264">
        <v>4.5357510563965402</v>
      </c>
      <c r="AJ264">
        <v>-28569.312000000002</v>
      </c>
      <c r="AK264">
        <v>0.500538506350516</v>
      </c>
      <c r="AL264">
        <v>12473274.0605</v>
      </c>
      <c r="AM264">
        <v>767.36908930000004</v>
      </c>
    </row>
    <row r="265" spans="1:39" ht="15" x14ac:dyDescent="0.25">
      <c r="A265" t="s">
        <v>437</v>
      </c>
      <c r="B265">
        <v>-3792362.75</v>
      </c>
      <c r="C265">
        <v>0.30504851535012001</v>
      </c>
      <c r="D265">
        <v>-3895443.6</v>
      </c>
      <c r="E265">
        <v>6.9035713798244799E-3</v>
      </c>
      <c r="F265">
        <v>0.74531367320757003</v>
      </c>
      <c r="G265">
        <v>96.3</v>
      </c>
      <c r="H265">
        <v>72.564706400000006</v>
      </c>
      <c r="I265">
        <v>124.48307534999999</v>
      </c>
      <c r="J265">
        <v>11.726195949999999</v>
      </c>
      <c r="K265">
        <v>15093.5024794237</v>
      </c>
      <c r="L265">
        <v>1979.60150245</v>
      </c>
      <c r="M265">
        <v>2537.4075029840401</v>
      </c>
      <c r="N265">
        <v>0.638385488233847</v>
      </c>
      <c r="O265">
        <v>0.15906630991656001</v>
      </c>
      <c r="P265">
        <v>2.7085863687029799E-2</v>
      </c>
      <c r="Q265">
        <v>11775.451972283299</v>
      </c>
      <c r="R265">
        <v>133.67349999999999</v>
      </c>
      <c r="S265">
        <v>70640.534406595194</v>
      </c>
      <c r="T265">
        <v>15.1974774356922</v>
      </c>
      <c r="U265">
        <v>14.8092292223216</v>
      </c>
      <c r="V265">
        <v>16.437999999999999</v>
      </c>
      <c r="W265">
        <v>120.428367347001</v>
      </c>
      <c r="X265">
        <v>0.111765219309599</v>
      </c>
      <c r="Y265">
        <v>0.16951703807246901</v>
      </c>
      <c r="Z265">
        <v>0.28629826958742199</v>
      </c>
      <c r="AA265">
        <v>186.35495555213001</v>
      </c>
      <c r="AB265">
        <v>8.2171382853555404</v>
      </c>
      <c r="AC265">
        <v>1.5585002692401699</v>
      </c>
      <c r="AD265">
        <v>3.6475332599366399</v>
      </c>
      <c r="AE265">
        <v>1.39851800087054</v>
      </c>
      <c r="AF265">
        <v>53.9</v>
      </c>
      <c r="AG265">
        <v>4.3720568766120002E-2</v>
      </c>
      <c r="AH265">
        <v>21.4955</v>
      </c>
      <c r="AI265">
        <v>4.2742593902640698</v>
      </c>
      <c r="AJ265">
        <v>-98655.699500000104</v>
      </c>
      <c r="AK265">
        <v>0.52863473270552497</v>
      </c>
      <c r="AL265">
        <v>29879120.1855</v>
      </c>
      <c r="AM265">
        <v>1979.60150245</v>
      </c>
    </row>
    <row r="266" spans="1:39" ht="15" x14ac:dyDescent="0.25">
      <c r="A266" t="s">
        <v>438</v>
      </c>
      <c r="B266">
        <v>-2952791.6666666698</v>
      </c>
      <c r="C266">
        <v>0.25771333480929998</v>
      </c>
      <c r="D266">
        <v>-2902217.7619047598</v>
      </c>
      <c r="E266">
        <v>6.4258002520099699E-3</v>
      </c>
      <c r="F266">
        <v>0.77069482262016298</v>
      </c>
      <c r="G266">
        <v>95.2</v>
      </c>
      <c r="H266">
        <v>85.5835751428571</v>
      </c>
      <c r="I266">
        <v>145.69563276190499</v>
      </c>
      <c r="J266">
        <v>67.083675142857103</v>
      </c>
      <c r="K266">
        <v>15528.594131891199</v>
      </c>
      <c r="L266">
        <v>2151.95107566667</v>
      </c>
      <c r="M266">
        <v>2766.47552521542</v>
      </c>
      <c r="N266">
        <v>0.57992375265628104</v>
      </c>
      <c r="O266">
        <v>0.16782692235851801</v>
      </c>
      <c r="P266">
        <v>2.6152291094697001E-2</v>
      </c>
      <c r="Q266">
        <v>12079.186871936001</v>
      </c>
      <c r="R266">
        <v>144.87904761904801</v>
      </c>
      <c r="S266">
        <v>74120.349799175703</v>
      </c>
      <c r="T266">
        <v>16.359459121894801</v>
      </c>
      <c r="U266">
        <v>14.8534319560487</v>
      </c>
      <c r="V266">
        <v>18.673809523809499</v>
      </c>
      <c r="W266">
        <v>115.238996784394</v>
      </c>
      <c r="X266">
        <v>0.113247941132767</v>
      </c>
      <c r="Y266">
        <v>0.17600317763488499</v>
      </c>
      <c r="Z266">
        <v>0.29323503419178798</v>
      </c>
      <c r="AA266">
        <v>186.434314583678</v>
      </c>
      <c r="AB266">
        <v>7.9052189017925896</v>
      </c>
      <c r="AC266">
        <v>1.3875735975201899</v>
      </c>
      <c r="AD266">
        <v>3.9506072605490101</v>
      </c>
      <c r="AE266" t="s">
        <v>943</v>
      </c>
      <c r="AF266">
        <v>33.047619047619101</v>
      </c>
      <c r="AG266">
        <v>5.3814332176473002E-2</v>
      </c>
      <c r="AH266">
        <v>41.946190476190502</v>
      </c>
      <c r="AI266">
        <v>4.3037323219739996</v>
      </c>
      <c r="AJ266">
        <v>-83425.587619047597</v>
      </c>
      <c r="AK266">
        <v>0.50322624255422199</v>
      </c>
      <c r="AL266">
        <v>33416774.845714301</v>
      </c>
      <c r="AM266">
        <v>2151.95107566667</v>
      </c>
    </row>
    <row r="267" spans="1:39" ht="15" x14ac:dyDescent="0.25">
      <c r="A267" t="s">
        <v>439</v>
      </c>
      <c r="B267">
        <v>-1136961.1499999999</v>
      </c>
      <c r="C267">
        <v>0.37969619347499201</v>
      </c>
      <c r="D267">
        <v>-1115300.3</v>
      </c>
      <c r="E267">
        <v>2.9646095683888499E-3</v>
      </c>
      <c r="F267">
        <v>0.69899396698857297</v>
      </c>
      <c r="G267">
        <v>98.15</v>
      </c>
      <c r="H267">
        <v>42.673630449999997</v>
      </c>
      <c r="I267">
        <v>44.132921750000001</v>
      </c>
      <c r="J267">
        <v>18.71406455</v>
      </c>
      <c r="K267">
        <v>15581.946163078501</v>
      </c>
      <c r="L267">
        <v>1125.1112762499999</v>
      </c>
      <c r="M267">
        <v>1423.4209040862199</v>
      </c>
      <c r="N267">
        <v>0.57982207744316006</v>
      </c>
      <c r="O267">
        <v>0.16192687754159399</v>
      </c>
      <c r="P267">
        <v>3.0095035233187201E-3</v>
      </c>
      <c r="Q267">
        <v>12316.4014829855</v>
      </c>
      <c r="R267">
        <v>80.748000000000005</v>
      </c>
      <c r="S267">
        <v>64431.189032545699</v>
      </c>
      <c r="T267">
        <v>16.5750235299945</v>
      </c>
      <c r="U267">
        <v>13.9336116838807</v>
      </c>
      <c r="V267">
        <v>12.436999999999999</v>
      </c>
      <c r="W267">
        <v>90.464844918388707</v>
      </c>
      <c r="X267">
        <v>0.114428089705403</v>
      </c>
      <c r="Y267">
        <v>0.18330542393459801</v>
      </c>
      <c r="Z267">
        <v>0.30388176783376902</v>
      </c>
      <c r="AA267">
        <v>204.352542591451</v>
      </c>
      <c r="AB267">
        <v>7.6529885370674497</v>
      </c>
      <c r="AC267">
        <v>1.53462796411002</v>
      </c>
      <c r="AD267">
        <v>3.5755870112715602</v>
      </c>
      <c r="AE267">
        <v>1.3444234490225699</v>
      </c>
      <c r="AF267">
        <v>81.75</v>
      </c>
      <c r="AG267">
        <v>2.7925168915009398E-2</v>
      </c>
      <c r="AH267">
        <v>8.2234999999999996</v>
      </c>
      <c r="AI267">
        <v>4.6497526998026801</v>
      </c>
      <c r="AJ267">
        <v>-56014.640499999899</v>
      </c>
      <c r="AK267">
        <v>0.49360599114932802</v>
      </c>
      <c r="AL267">
        <v>17531423.333999999</v>
      </c>
      <c r="AM267">
        <v>1125.1112762499999</v>
      </c>
    </row>
    <row r="268" spans="1:39" ht="15" x14ac:dyDescent="0.25">
      <c r="A268" t="s">
        <v>440</v>
      </c>
      <c r="B268">
        <v>-1320021.7</v>
      </c>
      <c r="C268">
        <v>0.39264449626426401</v>
      </c>
      <c r="D268">
        <v>-1352825.35</v>
      </c>
      <c r="E268">
        <v>4.84398248668386E-3</v>
      </c>
      <c r="F268">
        <v>0.70151235401077505</v>
      </c>
      <c r="G268">
        <v>90.25</v>
      </c>
      <c r="H268">
        <v>44.654107600000003</v>
      </c>
      <c r="I268">
        <v>63.994752149999997</v>
      </c>
      <c r="J268">
        <v>48.928689349999999</v>
      </c>
      <c r="K268">
        <v>15986.4580010764</v>
      </c>
      <c r="L268">
        <v>1205.1471494</v>
      </c>
      <c r="M268">
        <v>1498.19014165217</v>
      </c>
      <c r="N268">
        <v>0.53503262354395398</v>
      </c>
      <c r="O268">
        <v>0.16198667793156399</v>
      </c>
      <c r="P268">
        <v>2.7996252172855199E-3</v>
      </c>
      <c r="Q268">
        <v>12859.5388217906</v>
      </c>
      <c r="R268">
        <v>85.927999999999997</v>
      </c>
      <c r="S268">
        <v>66440.914498184502</v>
      </c>
      <c r="T268">
        <v>14.665184805884</v>
      </c>
      <c r="U268">
        <v>14.0250808746858</v>
      </c>
      <c r="V268">
        <v>11.5435</v>
      </c>
      <c r="W268">
        <v>104.40049806384501</v>
      </c>
      <c r="X268">
        <v>0.112516942851105</v>
      </c>
      <c r="Y268">
        <v>0.18301975243285101</v>
      </c>
      <c r="Z268">
        <v>0.29906800312681397</v>
      </c>
      <c r="AA268">
        <v>197.630555006149</v>
      </c>
      <c r="AB268">
        <v>8.1430804235896499</v>
      </c>
      <c r="AC268">
        <v>1.58777063313822</v>
      </c>
      <c r="AD268">
        <v>3.7800388707578798</v>
      </c>
      <c r="AE268">
        <v>1.16658632358192</v>
      </c>
      <c r="AF268">
        <v>83.2</v>
      </c>
      <c r="AG268">
        <v>3.2580188942362497E-2</v>
      </c>
      <c r="AH268">
        <v>8.2970000000000006</v>
      </c>
      <c r="AI268">
        <v>4.3934904020520396</v>
      </c>
      <c r="AJ268">
        <v>-68444.9889999999</v>
      </c>
      <c r="AK268">
        <v>0.466899646286279</v>
      </c>
      <c r="AL268">
        <v>19266034.289000001</v>
      </c>
      <c r="AM268">
        <v>1205.1471494</v>
      </c>
    </row>
    <row r="269" spans="1:39" ht="15" x14ac:dyDescent="0.25">
      <c r="A269" t="s">
        <v>441</v>
      </c>
      <c r="B269">
        <v>-334200.65000000002</v>
      </c>
      <c r="C269">
        <v>0.51472934753653499</v>
      </c>
      <c r="D269">
        <v>-402911.75</v>
      </c>
      <c r="E269">
        <v>6.7453027749597404E-3</v>
      </c>
      <c r="F269">
        <v>0.70930571443067802</v>
      </c>
      <c r="G269">
        <v>49.5</v>
      </c>
      <c r="H269">
        <v>26.732881500000001</v>
      </c>
      <c r="I269">
        <v>26.27847105</v>
      </c>
      <c r="J269">
        <v>18.7883362</v>
      </c>
      <c r="K269">
        <v>17304.054789592599</v>
      </c>
      <c r="L269">
        <v>800.37465344999998</v>
      </c>
      <c r="M269">
        <v>1055.02173847769</v>
      </c>
      <c r="N269">
        <v>0.76765339288493895</v>
      </c>
      <c r="O269">
        <v>0.179140165898516</v>
      </c>
      <c r="P269">
        <v>4.2570779638174197E-3</v>
      </c>
      <c r="Q269">
        <v>13127.432687296099</v>
      </c>
      <c r="R269">
        <v>62.2545</v>
      </c>
      <c r="S269">
        <v>63098.123750090403</v>
      </c>
      <c r="T269">
        <v>15.9594888722904</v>
      </c>
      <c r="U269">
        <v>12.856494766643401</v>
      </c>
      <c r="V269">
        <v>9.2635000000000005</v>
      </c>
      <c r="W269">
        <v>86.400890964538206</v>
      </c>
      <c r="X269">
        <v>0.109978511317097</v>
      </c>
      <c r="Y269">
        <v>0.189914419175673</v>
      </c>
      <c r="Z269">
        <v>0.30618477251237802</v>
      </c>
      <c r="AA269">
        <v>214.497297309434</v>
      </c>
      <c r="AB269">
        <v>10.099913664052901</v>
      </c>
      <c r="AC269">
        <v>1.7567955366493799</v>
      </c>
      <c r="AD269">
        <v>3.8851757182915501</v>
      </c>
      <c r="AE269">
        <v>1.52907378029726</v>
      </c>
      <c r="AF269">
        <v>85.55</v>
      </c>
      <c r="AG269">
        <v>2.6280861380993999E-2</v>
      </c>
      <c r="AH269">
        <v>5.32736842105263</v>
      </c>
      <c r="AI269">
        <v>4.1903002763373696</v>
      </c>
      <c r="AJ269">
        <v>-71991.743499999895</v>
      </c>
      <c r="AK269">
        <v>0.58301064686776105</v>
      </c>
      <c r="AL269">
        <v>13849726.8555</v>
      </c>
      <c r="AM269">
        <v>800.37465344999998</v>
      </c>
    </row>
    <row r="270" spans="1:39" ht="15" x14ac:dyDescent="0.25">
      <c r="A270" t="s">
        <v>442</v>
      </c>
      <c r="B270">
        <v>-2780971.5</v>
      </c>
      <c r="C270">
        <v>0.30934243148134399</v>
      </c>
      <c r="D270">
        <v>-2818855.25</v>
      </c>
      <c r="E270">
        <v>5.1796009943313901E-3</v>
      </c>
      <c r="F270">
        <v>0.75534148727520201</v>
      </c>
      <c r="G270">
        <v>109.31578947368401</v>
      </c>
      <c r="H270">
        <v>95.338161999999997</v>
      </c>
      <c r="I270">
        <v>115.0181979</v>
      </c>
      <c r="J270">
        <v>2.4146326</v>
      </c>
      <c r="K270">
        <v>14584.266309972299</v>
      </c>
      <c r="L270">
        <v>2283.3131106999999</v>
      </c>
      <c r="M270">
        <v>2920.1151281432399</v>
      </c>
      <c r="N270">
        <v>0.61120425633265796</v>
      </c>
      <c r="O270">
        <v>0.16276000265073901</v>
      </c>
      <c r="P270">
        <v>2.3410062596983399E-2</v>
      </c>
      <c r="Q270">
        <v>11403.812868389899</v>
      </c>
      <c r="R270">
        <v>151.51050000000001</v>
      </c>
      <c r="S270">
        <v>70287.330333541206</v>
      </c>
      <c r="T270">
        <v>15.4933156447903</v>
      </c>
      <c r="U270">
        <v>15.070329189726101</v>
      </c>
      <c r="V270">
        <v>18.958500000000001</v>
      </c>
      <c r="W270">
        <v>120.43743496057201</v>
      </c>
      <c r="X270">
        <v>0.112228461364536</v>
      </c>
      <c r="Y270">
        <v>0.17633903516782701</v>
      </c>
      <c r="Z270">
        <v>0.29516000229690698</v>
      </c>
      <c r="AA270">
        <v>183.60710059229501</v>
      </c>
      <c r="AB270">
        <v>7.7248619990101002</v>
      </c>
      <c r="AC270">
        <v>1.48782546439028</v>
      </c>
      <c r="AD270">
        <v>3.6715532610186501</v>
      </c>
      <c r="AE270">
        <v>1.35766841127215</v>
      </c>
      <c r="AF270">
        <v>68.95</v>
      </c>
      <c r="AG270">
        <v>3.1476981931696901E-2</v>
      </c>
      <c r="AH270">
        <v>19.309473684210499</v>
      </c>
      <c r="AI270">
        <v>4.1507946939798899</v>
      </c>
      <c r="AJ270">
        <v>-65672.3590000002</v>
      </c>
      <c r="AK270">
        <v>0.49927522481451297</v>
      </c>
      <c r="AL270">
        <v>33300446.475499999</v>
      </c>
      <c r="AM270">
        <v>2283.3131106999999</v>
      </c>
    </row>
    <row r="271" spans="1:39" ht="15" x14ac:dyDescent="0.25">
      <c r="A271" t="s">
        <v>443</v>
      </c>
      <c r="B271">
        <v>-425434.05</v>
      </c>
      <c r="C271">
        <v>0.364213739794366</v>
      </c>
      <c r="D271">
        <v>-451785.55</v>
      </c>
      <c r="E271">
        <v>3.09625464295232E-3</v>
      </c>
      <c r="F271">
        <v>0.81392162727348605</v>
      </c>
      <c r="G271">
        <v>238.45</v>
      </c>
      <c r="H271">
        <v>258.81248735000003</v>
      </c>
      <c r="I271">
        <v>700.11056189999999</v>
      </c>
      <c r="J271">
        <v>-69.924776699999995</v>
      </c>
      <c r="K271">
        <v>15816.4580507266</v>
      </c>
      <c r="L271">
        <v>5460.6212469000002</v>
      </c>
      <c r="M271">
        <v>7174.1368184119201</v>
      </c>
      <c r="N271">
        <v>0.55403866958682002</v>
      </c>
      <c r="O271">
        <v>0.17091648785013999</v>
      </c>
      <c r="P271">
        <v>3.6537554204709999E-2</v>
      </c>
      <c r="Q271">
        <v>12038.756587530301</v>
      </c>
      <c r="R271">
        <v>351.44799999999998</v>
      </c>
      <c r="S271">
        <v>80606.373829129807</v>
      </c>
      <c r="T271">
        <v>16.320337574833299</v>
      </c>
      <c r="U271">
        <v>15.537494158168499</v>
      </c>
      <c r="V271">
        <v>36.791499999999999</v>
      </c>
      <c r="W271">
        <v>148.42072888846599</v>
      </c>
      <c r="X271">
        <v>0.110842796523634</v>
      </c>
      <c r="Y271">
        <v>0.17475403327472899</v>
      </c>
      <c r="Z271">
        <v>0.29090567799936701</v>
      </c>
      <c r="AA271">
        <v>162.73863537129401</v>
      </c>
      <c r="AB271">
        <v>7.5538522021027203</v>
      </c>
      <c r="AC271">
        <v>1.31293277963455</v>
      </c>
      <c r="AD271">
        <v>4.1178226656368704</v>
      </c>
      <c r="AE271">
        <v>0.98368984742102195</v>
      </c>
      <c r="AF271">
        <v>31.6</v>
      </c>
      <c r="AG271">
        <v>9.6506177359975798E-2</v>
      </c>
      <c r="AH271">
        <v>91.058499999999995</v>
      </c>
      <c r="AI271">
        <v>4.4181456675796502</v>
      </c>
      <c r="AJ271">
        <v>-202576.67050000001</v>
      </c>
      <c r="AK271">
        <v>0.47256563452544897</v>
      </c>
      <c r="AL271">
        <v>86367686.882499993</v>
      </c>
      <c r="AM271">
        <v>5460.6212469000002</v>
      </c>
    </row>
    <row r="272" spans="1:39" ht="15" x14ac:dyDescent="0.25">
      <c r="A272" t="s">
        <v>444</v>
      </c>
      <c r="B272">
        <v>-1989010.05</v>
      </c>
      <c r="C272">
        <v>0.34896893994630501</v>
      </c>
      <c r="D272">
        <v>-2022014.75</v>
      </c>
      <c r="E272">
        <v>5.99827940495796E-3</v>
      </c>
      <c r="F272">
        <v>0.66658233509458797</v>
      </c>
      <c r="G272">
        <v>83.85</v>
      </c>
      <c r="H272">
        <v>35.199973100000001</v>
      </c>
      <c r="I272">
        <v>43.8393382</v>
      </c>
      <c r="J272">
        <v>35.948567500000003</v>
      </c>
      <c r="K272">
        <v>15857.3784336598</v>
      </c>
      <c r="L272">
        <v>983.64870474999998</v>
      </c>
      <c r="M272">
        <v>1208.73302558913</v>
      </c>
      <c r="N272">
        <v>0.50584545620528398</v>
      </c>
      <c r="O272">
        <v>0.16020698109906201</v>
      </c>
      <c r="P272">
        <v>2.9281003838987699E-3</v>
      </c>
      <c r="Q272">
        <v>12904.4953904503</v>
      </c>
      <c r="R272">
        <v>72.120999999999995</v>
      </c>
      <c r="S272">
        <v>63386.900354958998</v>
      </c>
      <c r="T272">
        <v>14.628194284605</v>
      </c>
      <c r="U272">
        <v>13.6388666927802</v>
      </c>
      <c r="V272">
        <v>10.981</v>
      </c>
      <c r="W272">
        <v>89.577334008742397</v>
      </c>
      <c r="X272">
        <v>0.11254931924141801</v>
      </c>
      <c r="Y272">
        <v>0.18395794312689501</v>
      </c>
      <c r="Z272">
        <v>0.30139138339089799</v>
      </c>
      <c r="AA272">
        <v>193.09393595783101</v>
      </c>
      <c r="AB272">
        <v>8.4555247803740805</v>
      </c>
      <c r="AC272">
        <v>1.6635524432889699</v>
      </c>
      <c r="AD272">
        <v>3.8641017976524799</v>
      </c>
      <c r="AE272">
        <v>1.2827801523713001</v>
      </c>
      <c r="AF272">
        <v>74.150000000000006</v>
      </c>
      <c r="AG272">
        <v>3.07398499730695E-2</v>
      </c>
      <c r="AH272">
        <v>7.2934999999999999</v>
      </c>
      <c r="AI272">
        <v>4.5858755276293302</v>
      </c>
      <c r="AJ272">
        <v>-41007.5090000001</v>
      </c>
      <c r="AK272">
        <v>0.52429145549699496</v>
      </c>
      <c r="AL272">
        <v>15598089.756999999</v>
      </c>
      <c r="AM272">
        <v>983.64870474999998</v>
      </c>
    </row>
    <row r="273" spans="1:39" ht="15" x14ac:dyDescent="0.25">
      <c r="A273" t="s">
        <v>445</v>
      </c>
      <c r="B273">
        <v>-1590753.7</v>
      </c>
      <c r="C273">
        <v>0.397516020295132</v>
      </c>
      <c r="D273">
        <v>-1586252.65</v>
      </c>
      <c r="E273">
        <v>6.5472211326444204E-3</v>
      </c>
      <c r="F273">
        <v>0.69775608894564201</v>
      </c>
      <c r="G273">
        <v>78.8</v>
      </c>
      <c r="H273">
        <v>44.368638050000001</v>
      </c>
      <c r="I273">
        <v>34.229916750000001</v>
      </c>
      <c r="J273">
        <v>6.9559257500000298</v>
      </c>
      <c r="K273">
        <v>16856.498772102299</v>
      </c>
      <c r="L273">
        <v>1032.0287378</v>
      </c>
      <c r="M273">
        <v>1327.24167087145</v>
      </c>
      <c r="N273">
        <v>0.68135603733185102</v>
      </c>
      <c r="O273">
        <v>0.16096277508135901</v>
      </c>
      <c r="P273">
        <v>3.3659742435129701E-3</v>
      </c>
      <c r="Q273">
        <v>13107.176736003001</v>
      </c>
      <c r="R273">
        <v>79.070999999999998</v>
      </c>
      <c r="S273">
        <v>64195.778945504702</v>
      </c>
      <c r="T273">
        <v>16.814002605253499</v>
      </c>
      <c r="U273">
        <v>13.051924698056199</v>
      </c>
      <c r="V273">
        <v>11.2935</v>
      </c>
      <c r="W273">
        <v>91.382541975472606</v>
      </c>
      <c r="X273">
        <v>0.114169979043731</v>
      </c>
      <c r="Y273">
        <v>0.18663402254762901</v>
      </c>
      <c r="Z273">
        <v>0.305068985120382</v>
      </c>
      <c r="AA273">
        <v>215.269683743103</v>
      </c>
      <c r="AB273">
        <v>9.1205636206504597</v>
      </c>
      <c r="AC273">
        <v>1.5166875783484799</v>
      </c>
      <c r="AD273">
        <v>3.6727214766535599</v>
      </c>
      <c r="AE273">
        <v>1.35165584835845</v>
      </c>
      <c r="AF273">
        <v>84.6</v>
      </c>
      <c r="AG273">
        <v>2.6880320751461E-2</v>
      </c>
      <c r="AH273">
        <v>7.7605263157894697</v>
      </c>
      <c r="AI273">
        <v>4.2603338205775803</v>
      </c>
      <c r="AJ273">
        <v>-81532.956000000093</v>
      </c>
      <c r="AK273">
        <v>0.54318335604523604</v>
      </c>
      <c r="AL273">
        <v>17396391.151500002</v>
      </c>
      <c r="AM273">
        <v>1032.0287378</v>
      </c>
    </row>
    <row r="274" spans="1:39" ht="15" x14ac:dyDescent="0.25">
      <c r="A274" t="s">
        <v>446</v>
      </c>
      <c r="B274">
        <v>-2372656.15</v>
      </c>
      <c r="C274">
        <v>0.356807772997907</v>
      </c>
      <c r="D274">
        <v>-2318662.0499999998</v>
      </c>
      <c r="E274">
        <v>5.2819998183655801E-3</v>
      </c>
      <c r="F274">
        <v>0.70230458904521298</v>
      </c>
      <c r="G274">
        <v>100.5</v>
      </c>
      <c r="H274">
        <v>31.88628435</v>
      </c>
      <c r="I274">
        <v>60.775132999999997</v>
      </c>
      <c r="J274">
        <v>95.1072846</v>
      </c>
      <c r="K274">
        <v>15059.8335849498</v>
      </c>
      <c r="L274">
        <v>1441.7294872499999</v>
      </c>
      <c r="M274">
        <v>1781.5339913252999</v>
      </c>
      <c r="N274">
        <v>0.537649615933525</v>
      </c>
      <c r="O274">
        <v>0.143112471912855</v>
      </c>
      <c r="P274">
        <v>2.40386291648277E-3</v>
      </c>
      <c r="Q274">
        <v>12187.365640073</v>
      </c>
      <c r="R274">
        <v>95.165499999999994</v>
      </c>
      <c r="S274">
        <v>69438.134481508503</v>
      </c>
      <c r="T274">
        <v>16.1129821206214</v>
      </c>
      <c r="U274">
        <v>15.149707480652101</v>
      </c>
      <c r="V274">
        <v>12.188499999999999</v>
      </c>
      <c r="W274">
        <v>118.28604727817201</v>
      </c>
      <c r="X274">
        <v>0.11121392310709199</v>
      </c>
      <c r="Y274">
        <v>0.15796746575416201</v>
      </c>
      <c r="Z274">
        <v>0.28578307367262801</v>
      </c>
      <c r="AA274">
        <v>179.39280724106601</v>
      </c>
      <c r="AB274">
        <v>8.4127975486001798</v>
      </c>
      <c r="AC274">
        <v>1.66264782653916</v>
      </c>
      <c r="AD274">
        <v>3.34123539694219</v>
      </c>
      <c r="AE274">
        <v>1.19653036900022</v>
      </c>
      <c r="AF274">
        <v>101.2</v>
      </c>
      <c r="AG274">
        <v>1.8472086536684099E-2</v>
      </c>
      <c r="AH274">
        <v>7.7495000000000003</v>
      </c>
      <c r="AI274">
        <v>3.92342670334562</v>
      </c>
      <c r="AJ274">
        <v>-112272.69349999999</v>
      </c>
      <c r="AK274">
        <v>0.54715168774614498</v>
      </c>
      <c r="AL274">
        <v>21712206.1525</v>
      </c>
      <c r="AM274">
        <v>1441.7294872499999</v>
      </c>
    </row>
    <row r="275" spans="1:39" ht="15" x14ac:dyDescent="0.25">
      <c r="A275" t="s">
        <v>447</v>
      </c>
      <c r="B275">
        <v>-2656106.9</v>
      </c>
      <c r="C275">
        <v>0.53354005613038402</v>
      </c>
      <c r="D275">
        <v>-2723124.05</v>
      </c>
      <c r="E275">
        <v>7.1942798382221597E-3</v>
      </c>
      <c r="F275">
        <v>0.69951958563709404</v>
      </c>
      <c r="G275">
        <v>74.849999999999994</v>
      </c>
      <c r="H275">
        <v>47.28517025</v>
      </c>
      <c r="I275">
        <v>36.293183050000003</v>
      </c>
      <c r="J275">
        <v>-11.095387949999999</v>
      </c>
      <c r="K275">
        <v>16827.5043005716</v>
      </c>
      <c r="L275">
        <v>1060.61886155</v>
      </c>
      <c r="M275">
        <v>1361.2220309401</v>
      </c>
      <c r="N275">
        <v>0.67390438098135297</v>
      </c>
      <c r="O275">
        <v>0.167722049125197</v>
      </c>
      <c r="P275">
        <v>4.1044343616877896E-3</v>
      </c>
      <c r="Q275">
        <v>13111.4307940447</v>
      </c>
      <c r="R275">
        <v>78.126999999999995</v>
      </c>
      <c r="S275">
        <v>65803.580401141706</v>
      </c>
      <c r="T275">
        <v>16.135906920782801</v>
      </c>
      <c r="U275">
        <v>13.575573893148301</v>
      </c>
      <c r="V275">
        <v>11.891</v>
      </c>
      <c r="W275">
        <v>89.195093898746904</v>
      </c>
      <c r="X275">
        <v>0.10713747725042901</v>
      </c>
      <c r="Y275">
        <v>0.20108131148924799</v>
      </c>
      <c r="Z275">
        <v>0.31404011369573698</v>
      </c>
      <c r="AA275">
        <v>209.09613060803099</v>
      </c>
      <c r="AB275">
        <v>9.3790517190456999</v>
      </c>
      <c r="AC275">
        <v>1.72472066493726</v>
      </c>
      <c r="AD275">
        <v>3.7103781192606999</v>
      </c>
      <c r="AE275">
        <v>1.5681594255996201</v>
      </c>
      <c r="AF275">
        <v>141.65</v>
      </c>
      <c r="AG275">
        <v>2.6131096902715398E-2</v>
      </c>
      <c r="AH275">
        <v>5.1247368421052597</v>
      </c>
      <c r="AI275">
        <v>4.1896898013720003</v>
      </c>
      <c r="AJ275">
        <v>-78981.271999999997</v>
      </c>
      <c r="AK275">
        <v>0.53880152076535104</v>
      </c>
      <c r="AL275">
        <v>17847568.454</v>
      </c>
      <c r="AM275">
        <v>1060.61886155</v>
      </c>
    </row>
    <row r="276" spans="1:39" ht="15" x14ac:dyDescent="0.25">
      <c r="A276" t="s">
        <v>448</v>
      </c>
      <c r="B276">
        <v>-1841683.05</v>
      </c>
      <c r="C276">
        <v>0.320800291926574</v>
      </c>
      <c r="D276">
        <v>-1844579.55</v>
      </c>
      <c r="E276">
        <v>8.7253912601821595E-3</v>
      </c>
      <c r="F276">
        <v>0.74302586483050304</v>
      </c>
      <c r="G276">
        <v>97.9</v>
      </c>
      <c r="H276">
        <v>51.194653449999997</v>
      </c>
      <c r="I276">
        <v>48.469515700000002</v>
      </c>
      <c r="J276">
        <v>25.3002693000001</v>
      </c>
      <c r="K276">
        <v>15578.4823024412</v>
      </c>
      <c r="L276">
        <v>1523.2332256</v>
      </c>
      <c r="M276">
        <v>1978.9426026179599</v>
      </c>
      <c r="N276">
        <v>0.74230512524082903</v>
      </c>
      <c r="O276">
        <v>0.16110139814823099</v>
      </c>
      <c r="P276">
        <v>2.5354427576110201E-3</v>
      </c>
      <c r="Q276">
        <v>11991.0814068623</v>
      </c>
      <c r="R276">
        <v>110.9055</v>
      </c>
      <c r="S276">
        <v>66348.980532976304</v>
      </c>
      <c r="T276">
        <v>16.7052129966503</v>
      </c>
      <c r="U276">
        <v>13.7345147499448</v>
      </c>
      <c r="V276">
        <v>13.310499999999999</v>
      </c>
      <c r="W276">
        <v>114.43846779610099</v>
      </c>
      <c r="X276">
        <v>0.114011642086202</v>
      </c>
      <c r="Y276">
        <v>0.193973570749636</v>
      </c>
      <c r="Z276">
        <v>0.31375434000845898</v>
      </c>
      <c r="AA276">
        <v>203.34400851714199</v>
      </c>
      <c r="AB276">
        <v>7.4907887477366097</v>
      </c>
      <c r="AC276">
        <v>1.47204599755892</v>
      </c>
      <c r="AD276">
        <v>3.53237263404655</v>
      </c>
      <c r="AE276">
        <v>1.12092438521124</v>
      </c>
      <c r="AF276">
        <v>113.55</v>
      </c>
      <c r="AG276">
        <v>2.8749550042919798E-2</v>
      </c>
      <c r="AH276">
        <v>8.0190000000000001</v>
      </c>
      <c r="AI276">
        <v>4.2669289712456999</v>
      </c>
      <c r="AJ276">
        <v>-31440.678500000002</v>
      </c>
      <c r="AK276">
        <v>0.53988704754320005</v>
      </c>
      <c r="AL276">
        <v>23729661.8475</v>
      </c>
      <c r="AM276">
        <v>1523.2332256</v>
      </c>
    </row>
    <row r="277" spans="1:39" ht="15" x14ac:dyDescent="0.25">
      <c r="A277" t="s">
        <v>449</v>
      </c>
      <c r="B277">
        <v>-2362542</v>
      </c>
      <c r="C277">
        <v>0.326998135979788</v>
      </c>
      <c r="D277">
        <v>-2382752.25</v>
      </c>
      <c r="E277">
        <v>1.48643860939255E-2</v>
      </c>
      <c r="F277">
        <v>0.68994645508548902</v>
      </c>
      <c r="G277">
        <v>82.2</v>
      </c>
      <c r="H277">
        <v>33.779128149999998</v>
      </c>
      <c r="I277">
        <v>25.971996449999999</v>
      </c>
      <c r="J277">
        <v>69.258695450000005</v>
      </c>
      <c r="K277">
        <v>15672.0290390186</v>
      </c>
      <c r="L277">
        <v>1077.63320735</v>
      </c>
      <c r="M277">
        <v>1322.76998926685</v>
      </c>
      <c r="N277">
        <v>0.57345756560310801</v>
      </c>
      <c r="O277">
        <v>0.140768114619478</v>
      </c>
      <c r="P277">
        <v>1.8867885066385301E-3</v>
      </c>
      <c r="Q277">
        <v>12767.676206776199</v>
      </c>
      <c r="R277">
        <v>76.849000000000004</v>
      </c>
      <c r="S277">
        <v>65070.822736795497</v>
      </c>
      <c r="T277">
        <v>16.2370362659241</v>
      </c>
      <c r="U277">
        <v>14.0227355899231</v>
      </c>
      <c r="V277">
        <v>10.327500000000001</v>
      </c>
      <c r="W277">
        <v>104.345989576374</v>
      </c>
      <c r="X277">
        <v>0.10782106761907401</v>
      </c>
      <c r="Y277">
        <v>0.20677746022603799</v>
      </c>
      <c r="Z277">
        <v>0.32044340350808698</v>
      </c>
      <c r="AA277">
        <v>196.48109259798599</v>
      </c>
      <c r="AB277">
        <v>8.4209263627499595</v>
      </c>
      <c r="AC277">
        <v>1.5351662565226101</v>
      </c>
      <c r="AD277">
        <v>3.7317133009232499</v>
      </c>
      <c r="AE277">
        <v>1.4047775372223701</v>
      </c>
      <c r="AF277">
        <v>97.05</v>
      </c>
      <c r="AG277">
        <v>2.4349663492902299E-2</v>
      </c>
      <c r="AH277">
        <v>6.1695000000000002</v>
      </c>
      <c r="AI277">
        <v>4.3985228580465199</v>
      </c>
      <c r="AJ277">
        <v>25419.024499999901</v>
      </c>
      <c r="AK277">
        <v>0.51469790627509004</v>
      </c>
      <c r="AL277">
        <v>16888698.919</v>
      </c>
      <c r="AM277">
        <v>1077.63320735</v>
      </c>
    </row>
    <row r="278" spans="1:39" ht="15" x14ac:dyDescent="0.25">
      <c r="A278" t="s">
        <v>450</v>
      </c>
      <c r="B278">
        <v>-1120730.6499999999</v>
      </c>
      <c r="C278">
        <v>0.34360774899758501</v>
      </c>
      <c r="D278">
        <v>-1191002.8</v>
      </c>
      <c r="E278">
        <v>1.0559565202071E-2</v>
      </c>
      <c r="F278">
        <v>0.75855676259319404</v>
      </c>
      <c r="G278">
        <v>64.1111111111111</v>
      </c>
      <c r="H278">
        <v>30.1730698</v>
      </c>
      <c r="I278">
        <v>20.4680727</v>
      </c>
      <c r="J278">
        <v>-20.428351450000001</v>
      </c>
      <c r="K278">
        <v>18629.980322109499</v>
      </c>
      <c r="L278">
        <v>1041.6623159000001</v>
      </c>
      <c r="M278">
        <v>1464.6232048588199</v>
      </c>
      <c r="N278">
        <v>0.99835110632900603</v>
      </c>
      <c r="O278">
        <v>0.19059036826965201</v>
      </c>
      <c r="P278">
        <v>1.2752534863971501E-3</v>
      </c>
      <c r="Q278">
        <v>13249.925566603801</v>
      </c>
      <c r="R278">
        <v>84.519499999999994</v>
      </c>
      <c r="S278">
        <v>65472.802542608501</v>
      </c>
      <c r="T278">
        <v>13.7956329604411</v>
      </c>
      <c r="U278">
        <v>12.3245205650767</v>
      </c>
      <c r="V278">
        <v>18.274999999999999</v>
      </c>
      <c r="W278">
        <v>56.999305931600503</v>
      </c>
      <c r="X278">
        <v>0.108729790635493</v>
      </c>
      <c r="Y278">
        <v>0.20638199043393499</v>
      </c>
      <c r="Z278">
        <v>0.31808548385138202</v>
      </c>
      <c r="AA278">
        <v>232.63988367537701</v>
      </c>
      <c r="AB278">
        <v>9.0144688097578491</v>
      </c>
      <c r="AC278">
        <v>1.5405022073005601</v>
      </c>
      <c r="AD278">
        <v>4.0454560495881298</v>
      </c>
      <c r="AE278" t="s">
        <v>943</v>
      </c>
      <c r="AF278">
        <v>149.75</v>
      </c>
      <c r="AG278">
        <v>1.53596028814288E-2</v>
      </c>
      <c r="AH278">
        <v>5.351</v>
      </c>
      <c r="AI278">
        <v>4.2872354204698198</v>
      </c>
      <c r="AJ278">
        <v>-101061.162</v>
      </c>
      <c r="AK278">
        <v>0.67532308731291701</v>
      </c>
      <c r="AL278">
        <v>19406148.447500002</v>
      </c>
      <c r="AM278">
        <v>1041.6623159000001</v>
      </c>
    </row>
    <row r="279" spans="1:39" ht="15" x14ac:dyDescent="0.25">
      <c r="A279" t="s">
        <v>451</v>
      </c>
      <c r="B279">
        <v>-1773040.85</v>
      </c>
      <c r="C279">
        <v>0.35802060584735501</v>
      </c>
      <c r="D279">
        <v>-1737725.1</v>
      </c>
      <c r="E279">
        <v>7.6205208925421604E-3</v>
      </c>
      <c r="F279">
        <v>0.68375078886702201</v>
      </c>
      <c r="G279">
        <v>75.099999999999994</v>
      </c>
      <c r="H279">
        <v>31.788864</v>
      </c>
      <c r="I279">
        <v>22.879417149999998</v>
      </c>
      <c r="J279">
        <v>72.298303849999996</v>
      </c>
      <c r="K279">
        <v>15594.3937942544</v>
      </c>
      <c r="L279">
        <v>973.94775500000003</v>
      </c>
      <c r="M279">
        <v>1198.0633143278601</v>
      </c>
      <c r="N279">
        <v>0.52631348736976202</v>
      </c>
      <c r="O279">
        <v>0.146917615770879</v>
      </c>
      <c r="P279">
        <v>2.0257532191755002E-3</v>
      </c>
      <c r="Q279">
        <v>12677.2305310265</v>
      </c>
      <c r="R279">
        <v>69.298500000000004</v>
      </c>
      <c r="S279">
        <v>64087.964559117398</v>
      </c>
      <c r="T279">
        <v>15.9238655959364</v>
      </c>
      <c r="U279">
        <v>14.054384366183999</v>
      </c>
      <c r="V279">
        <v>9.8684999999999992</v>
      </c>
      <c r="W279">
        <v>98.692582966002902</v>
      </c>
      <c r="X279">
        <v>0.11214952924924</v>
      </c>
      <c r="Y279">
        <v>0.196188827204757</v>
      </c>
      <c r="Z279">
        <v>0.31476745681977603</v>
      </c>
      <c r="AA279">
        <v>191.713158166271</v>
      </c>
      <c r="AB279">
        <v>8.5559560295546309</v>
      </c>
      <c r="AC279">
        <v>1.5929492776831</v>
      </c>
      <c r="AD279">
        <v>3.9036795530814801</v>
      </c>
      <c r="AE279">
        <v>1.4047775372223701</v>
      </c>
      <c r="AF279">
        <v>93.2</v>
      </c>
      <c r="AG279">
        <v>2.6947137700735101E-2</v>
      </c>
      <c r="AH279">
        <v>6.3404999999999996</v>
      </c>
      <c r="AI279">
        <v>4.4310976726245199</v>
      </c>
      <c r="AJ279">
        <v>84623.296499999895</v>
      </c>
      <c r="AK279">
        <v>0.49548801972898898</v>
      </c>
      <c r="AL279">
        <v>15188124.8265</v>
      </c>
      <c r="AM279">
        <v>973.94775500000003</v>
      </c>
    </row>
    <row r="280" spans="1:39" ht="15" x14ac:dyDescent="0.25">
      <c r="A280" t="s">
        <v>452</v>
      </c>
      <c r="B280">
        <v>-3479298.2</v>
      </c>
      <c r="C280">
        <v>0.46193229396873298</v>
      </c>
      <c r="D280">
        <v>-3571959.5</v>
      </c>
      <c r="E280">
        <v>6.5735706034509202E-3</v>
      </c>
      <c r="F280">
        <v>0.71958615613856403</v>
      </c>
      <c r="G280">
        <v>80</v>
      </c>
      <c r="H280">
        <v>51.70502475</v>
      </c>
      <c r="I280">
        <v>36.10011635</v>
      </c>
      <c r="J280">
        <v>-5.2233937499999898</v>
      </c>
      <c r="K280">
        <v>16865.500669473</v>
      </c>
      <c r="L280">
        <v>1175.43065925</v>
      </c>
      <c r="M280">
        <v>1506.7059140193401</v>
      </c>
      <c r="N280">
        <v>0.68314690116417398</v>
      </c>
      <c r="O280">
        <v>0.16302395049170099</v>
      </c>
      <c r="P280">
        <v>3.18000540532523E-3</v>
      </c>
      <c r="Q280">
        <v>13157.329765578599</v>
      </c>
      <c r="R280">
        <v>88.295500000000004</v>
      </c>
      <c r="S280">
        <v>65416.800142702603</v>
      </c>
      <c r="T280">
        <v>16.974251235906699</v>
      </c>
      <c r="U280">
        <v>13.312463933609299</v>
      </c>
      <c r="V280">
        <v>12.3125</v>
      </c>
      <c r="W280">
        <v>95.4664494822335</v>
      </c>
      <c r="X280">
        <v>0.109123585195478</v>
      </c>
      <c r="Y280">
        <v>0.20256021737990701</v>
      </c>
      <c r="Z280">
        <v>0.31697652117386099</v>
      </c>
      <c r="AA280">
        <v>208.23091355824701</v>
      </c>
      <c r="AB280">
        <v>8.6824161488145606</v>
      </c>
      <c r="AC280">
        <v>1.50316455440205</v>
      </c>
      <c r="AD280">
        <v>3.8419869852631701</v>
      </c>
      <c r="AE280">
        <v>1.53937612513913</v>
      </c>
      <c r="AF280">
        <v>152.85</v>
      </c>
      <c r="AG280">
        <v>2.4784988344200402E-2</v>
      </c>
      <c r="AH280">
        <v>5.34263157894737</v>
      </c>
      <c r="AI280">
        <v>4.0691131344115199</v>
      </c>
      <c r="AJ280">
        <v>51543.572999999997</v>
      </c>
      <c r="AK280">
        <v>0.53884765602395601</v>
      </c>
      <c r="AL280">
        <v>19824226.570500001</v>
      </c>
      <c r="AM280">
        <v>1175.43065925</v>
      </c>
    </row>
    <row r="281" spans="1:39" ht="15" x14ac:dyDescent="0.25">
      <c r="A281" t="s">
        <v>453</v>
      </c>
      <c r="B281">
        <v>-3016563</v>
      </c>
      <c r="C281">
        <v>0.47808335335244601</v>
      </c>
      <c r="D281">
        <v>-3096894.05</v>
      </c>
      <c r="E281">
        <v>4.3264619050001696E-3</v>
      </c>
      <c r="F281">
        <v>0.72177940733674395</v>
      </c>
      <c r="G281">
        <v>88</v>
      </c>
      <c r="H281">
        <v>51.363258049999999</v>
      </c>
      <c r="I281">
        <v>34.990079450000003</v>
      </c>
      <c r="J281">
        <v>7.9670055000000302</v>
      </c>
      <c r="K281">
        <v>16160.1601216366</v>
      </c>
      <c r="L281">
        <v>1313.2393629000001</v>
      </c>
      <c r="M281">
        <v>1666.2648964355301</v>
      </c>
      <c r="N281">
        <v>0.61271835061592805</v>
      </c>
      <c r="O281">
        <v>0.16566383691818001</v>
      </c>
      <c r="P281">
        <v>4.3134042506090603E-3</v>
      </c>
      <c r="Q281">
        <v>12736.3652849546</v>
      </c>
      <c r="R281">
        <v>94.728499999999997</v>
      </c>
      <c r="S281">
        <v>66262.865072285495</v>
      </c>
      <c r="T281">
        <v>16.850261536918701</v>
      </c>
      <c r="U281">
        <v>13.863191783887601</v>
      </c>
      <c r="V281">
        <v>12.760999999999999</v>
      </c>
      <c r="W281">
        <v>102.91038029151299</v>
      </c>
      <c r="X281">
        <v>0.10848120434198801</v>
      </c>
      <c r="Y281">
        <v>0.19973398777971199</v>
      </c>
      <c r="Z281">
        <v>0.31261835883386202</v>
      </c>
      <c r="AA281">
        <v>202.177156351517</v>
      </c>
      <c r="AB281">
        <v>7.8456465874722703</v>
      </c>
      <c r="AC281">
        <v>1.57410938129691</v>
      </c>
      <c r="AD281">
        <v>3.8492116931003699</v>
      </c>
      <c r="AE281">
        <v>1.6267878935531499</v>
      </c>
      <c r="AF281">
        <v>173.45</v>
      </c>
      <c r="AG281">
        <v>2.1824460550266399E-2</v>
      </c>
      <c r="AH281">
        <v>4.883</v>
      </c>
      <c r="AI281">
        <v>4.2231466077902704</v>
      </c>
      <c r="AJ281">
        <v>64273.531000000097</v>
      </c>
      <c r="AK281">
        <v>0.51916997289728795</v>
      </c>
      <c r="AL281">
        <v>21222158.3825</v>
      </c>
      <c r="AM281">
        <v>1313.2393629000001</v>
      </c>
    </row>
    <row r="282" spans="1:39" ht="15" x14ac:dyDescent="0.25">
      <c r="A282" t="s">
        <v>454</v>
      </c>
      <c r="B282">
        <v>-2167312.9500000002</v>
      </c>
      <c r="C282">
        <v>0.42315624545685598</v>
      </c>
      <c r="D282">
        <v>-2214615</v>
      </c>
      <c r="E282">
        <v>3.56300850888344E-3</v>
      </c>
      <c r="F282">
        <v>0.68564521118400101</v>
      </c>
      <c r="G282">
        <v>48.3</v>
      </c>
      <c r="H282">
        <v>19.3345974</v>
      </c>
      <c r="I282">
        <v>17.790786499999999</v>
      </c>
      <c r="J282">
        <v>42.326061500000002</v>
      </c>
      <c r="K282">
        <v>16937.5560758705</v>
      </c>
      <c r="L282">
        <v>737.64470189999997</v>
      </c>
      <c r="M282">
        <v>925.08896928599404</v>
      </c>
      <c r="N282">
        <v>0.60571231739229803</v>
      </c>
      <c r="O282">
        <v>0.157339923747916</v>
      </c>
      <c r="P282">
        <v>1.38821508154589E-3</v>
      </c>
      <c r="Q282">
        <v>13505.6182889556</v>
      </c>
      <c r="R282">
        <v>57.783499999999997</v>
      </c>
      <c r="S282">
        <v>63452.303572819197</v>
      </c>
      <c r="T282">
        <v>15.499234210458001</v>
      </c>
      <c r="U282">
        <v>12.7656632412367</v>
      </c>
      <c r="V282">
        <v>7.5439999999999996</v>
      </c>
      <c r="W282">
        <v>97.778990177624607</v>
      </c>
      <c r="X282">
        <v>0.114009417918244</v>
      </c>
      <c r="Y282">
        <v>0.188785965876063</v>
      </c>
      <c r="Z282">
        <v>0.30673437741929199</v>
      </c>
      <c r="AA282">
        <v>231.84108766659901</v>
      </c>
      <c r="AB282">
        <v>7.8708810648806402</v>
      </c>
      <c r="AC282">
        <v>1.4821781484635801</v>
      </c>
      <c r="AD282">
        <v>3.6654497479334598</v>
      </c>
      <c r="AE282">
        <v>1.45511158605104</v>
      </c>
      <c r="AF282">
        <v>107.5</v>
      </c>
      <c r="AG282">
        <v>2.2394667224518001E-2</v>
      </c>
      <c r="AH282">
        <v>3.7894999999999999</v>
      </c>
      <c r="AI282">
        <v>4.5573771905290199</v>
      </c>
      <c r="AJ282">
        <v>-85401.959499999997</v>
      </c>
      <c r="AK282">
        <v>0.56404036769627997</v>
      </c>
      <c r="AL282">
        <v>12493898.502499999</v>
      </c>
      <c r="AM282">
        <v>737.64470189999997</v>
      </c>
    </row>
    <row r="283" spans="1:39" ht="15" x14ac:dyDescent="0.25">
      <c r="A283" t="s">
        <v>455</v>
      </c>
      <c r="B283">
        <v>-1949632.65</v>
      </c>
      <c r="C283">
        <v>0.35104303066907799</v>
      </c>
      <c r="D283">
        <v>-1940601.5</v>
      </c>
      <c r="E283">
        <v>8.9040030271391197E-3</v>
      </c>
      <c r="F283">
        <v>0.66341421424165103</v>
      </c>
      <c r="G283">
        <v>60.7</v>
      </c>
      <c r="H283">
        <v>20.49040475</v>
      </c>
      <c r="I283">
        <v>24.702072250000001</v>
      </c>
      <c r="J283">
        <v>62.650576100000002</v>
      </c>
      <c r="K283">
        <v>15531.9870635402</v>
      </c>
      <c r="L283">
        <v>835.21222545000001</v>
      </c>
      <c r="M283">
        <v>997.44877331187104</v>
      </c>
      <c r="N283">
        <v>0.44780260513845899</v>
      </c>
      <c r="O283">
        <v>0.13612828564469601</v>
      </c>
      <c r="P283">
        <v>1.7767601512303801E-3</v>
      </c>
      <c r="Q283">
        <v>13005.685934052401</v>
      </c>
      <c r="R283">
        <v>60.891500000000001</v>
      </c>
      <c r="S283">
        <v>62500.419081480999</v>
      </c>
      <c r="T283">
        <v>15.5423991854364</v>
      </c>
      <c r="U283">
        <v>13.716400900782499</v>
      </c>
      <c r="V283">
        <v>8.5704999999999991</v>
      </c>
      <c r="W283">
        <v>97.451983600723395</v>
      </c>
      <c r="X283">
        <v>0.111787005976657</v>
      </c>
      <c r="Y283">
        <v>0.19171683539904399</v>
      </c>
      <c r="Z283">
        <v>0.30822372162074102</v>
      </c>
      <c r="AA283">
        <v>199.22229935074299</v>
      </c>
      <c r="AB283">
        <v>7.9816517441549504</v>
      </c>
      <c r="AC283">
        <v>1.69476404942759</v>
      </c>
      <c r="AD283">
        <v>3.7227282774685699</v>
      </c>
      <c r="AE283">
        <v>1.19249963962899</v>
      </c>
      <c r="AF283">
        <v>96.15</v>
      </c>
      <c r="AG283">
        <v>3.6636816183132803E-2</v>
      </c>
      <c r="AH283">
        <v>4.8285</v>
      </c>
      <c r="AI283">
        <v>4.8212256068090404</v>
      </c>
      <c r="AJ283">
        <v>-75770.172000000006</v>
      </c>
      <c r="AK283">
        <v>0.51319990329690601</v>
      </c>
      <c r="AL283">
        <v>12972505.481000001</v>
      </c>
      <c r="AM283">
        <v>835.21222545000001</v>
      </c>
    </row>
    <row r="284" spans="1:39" ht="15" x14ac:dyDescent="0.25">
      <c r="A284" t="s">
        <v>456</v>
      </c>
      <c r="B284">
        <v>-3171724.75</v>
      </c>
      <c r="C284">
        <v>0.378093885304989</v>
      </c>
      <c r="D284">
        <v>-3185058.65</v>
      </c>
      <c r="E284">
        <v>1.38779932699288E-2</v>
      </c>
      <c r="F284">
        <v>0.67235736153435699</v>
      </c>
      <c r="G284">
        <v>55.45</v>
      </c>
      <c r="H284">
        <v>28.387179</v>
      </c>
      <c r="I284">
        <v>24.093966049999999</v>
      </c>
      <c r="J284">
        <v>32.02593135</v>
      </c>
      <c r="K284">
        <v>18251.588927031102</v>
      </c>
      <c r="L284">
        <v>994.99274134999996</v>
      </c>
      <c r="M284">
        <v>1248.7839762073199</v>
      </c>
      <c r="N284">
        <v>0.64497490562522497</v>
      </c>
      <c r="O284">
        <v>0.149505208297468</v>
      </c>
      <c r="P284">
        <v>1.2865742600927199E-3</v>
      </c>
      <c r="Q284">
        <v>14542.305832313999</v>
      </c>
      <c r="R284">
        <v>78.825500000000005</v>
      </c>
      <c r="S284">
        <v>66438.567037316607</v>
      </c>
      <c r="T284">
        <v>16.335449822709698</v>
      </c>
      <c r="U284">
        <v>12.622726672840599</v>
      </c>
      <c r="V284">
        <v>10.3935</v>
      </c>
      <c r="W284">
        <v>95.732211608216701</v>
      </c>
      <c r="X284">
        <v>0.10480415762107601</v>
      </c>
      <c r="Y284">
        <v>0.22176545862262201</v>
      </c>
      <c r="Z284">
        <v>0.33200782418968899</v>
      </c>
      <c r="AA284">
        <v>214.51005734012799</v>
      </c>
      <c r="AB284">
        <v>10.0147722068377</v>
      </c>
      <c r="AC284">
        <v>1.5852203084812999</v>
      </c>
      <c r="AD284">
        <v>4.1105512332856797</v>
      </c>
      <c r="AE284">
        <v>1.2646774719426701</v>
      </c>
      <c r="AF284">
        <v>154.85</v>
      </c>
      <c r="AG284">
        <v>1.92406546808176E-2</v>
      </c>
      <c r="AH284">
        <v>3.8725000000000001</v>
      </c>
      <c r="AI284">
        <v>4.4345707467987001</v>
      </c>
      <c r="AJ284">
        <v>-22898.9084999999</v>
      </c>
      <c r="AK284">
        <v>0.51280887780027296</v>
      </c>
      <c r="AL284">
        <v>18160198.500500001</v>
      </c>
      <c r="AM284">
        <v>994.99274134999996</v>
      </c>
    </row>
    <row r="285" spans="1:39" ht="15" x14ac:dyDescent="0.25">
      <c r="A285" t="s">
        <v>457</v>
      </c>
      <c r="B285">
        <v>-4046344.9047619002</v>
      </c>
      <c r="C285">
        <v>0.27130309251133899</v>
      </c>
      <c r="D285">
        <v>-3881611.9523809501</v>
      </c>
      <c r="E285">
        <v>8.6717021478366699E-3</v>
      </c>
      <c r="F285">
        <v>0.74718117568589104</v>
      </c>
      <c r="G285">
        <v>48.380952380952401</v>
      </c>
      <c r="H285">
        <v>49.062103333333297</v>
      </c>
      <c r="I285">
        <v>104.805003333333</v>
      </c>
      <c r="J285">
        <v>61.849735571428603</v>
      </c>
      <c r="K285">
        <v>15922.774977540101</v>
      </c>
      <c r="L285">
        <v>1342.2323087619</v>
      </c>
      <c r="M285">
        <v>1634.9983706979899</v>
      </c>
      <c r="N285">
        <v>0.43399390836924001</v>
      </c>
      <c r="O285">
        <v>0.14439880401479599</v>
      </c>
      <c r="P285">
        <v>1.44262251753354E-2</v>
      </c>
      <c r="Q285">
        <v>13071.611203426501</v>
      </c>
      <c r="R285">
        <v>92.008095238095194</v>
      </c>
      <c r="S285">
        <v>71623.903196923697</v>
      </c>
      <c r="T285">
        <v>16.9286346439496</v>
      </c>
      <c r="U285">
        <v>14.5881979763685</v>
      </c>
      <c r="V285">
        <v>11.98</v>
      </c>
      <c r="W285">
        <v>112.039424771444</v>
      </c>
      <c r="X285">
        <v>0.113193869751452</v>
      </c>
      <c r="Y285">
        <v>0.17020328685630401</v>
      </c>
      <c r="Z285">
        <v>0.287269924498329</v>
      </c>
      <c r="AA285">
        <v>198.16738498272099</v>
      </c>
      <c r="AB285">
        <v>8.3537076491481894</v>
      </c>
      <c r="AC285">
        <v>1.60807098279183</v>
      </c>
      <c r="AD285">
        <v>3.94043278574651</v>
      </c>
      <c r="AE285">
        <v>1.28587587843101</v>
      </c>
      <c r="AF285">
        <v>26.8095238095238</v>
      </c>
      <c r="AG285">
        <v>7.7238044684735704E-2</v>
      </c>
      <c r="AH285">
        <v>32.708571428571403</v>
      </c>
      <c r="AI285">
        <v>4.8294432963468301</v>
      </c>
      <c r="AJ285">
        <v>-60271.1233333333</v>
      </c>
      <c r="AK285">
        <v>0.46786367898639403</v>
      </c>
      <c r="AL285">
        <v>21372063.02</v>
      </c>
      <c r="AM285">
        <v>1342.2323087619</v>
      </c>
    </row>
    <row r="286" spans="1:39" ht="15" x14ac:dyDescent="0.25">
      <c r="A286" t="s">
        <v>458</v>
      </c>
      <c r="B286">
        <v>-3619329.8</v>
      </c>
      <c r="C286">
        <v>0.29413992642613102</v>
      </c>
      <c r="D286">
        <v>-3114116.15</v>
      </c>
      <c r="E286">
        <v>1.6979596047750601E-3</v>
      </c>
      <c r="F286">
        <v>0.774225746525259</v>
      </c>
      <c r="G286">
        <v>62.75</v>
      </c>
      <c r="H286">
        <v>36.697642299999998</v>
      </c>
      <c r="I286">
        <v>335.20125335</v>
      </c>
      <c r="J286">
        <v>-6.1481045499999798</v>
      </c>
      <c r="K286">
        <v>16333.524442639</v>
      </c>
      <c r="L286">
        <v>2459.13570265</v>
      </c>
      <c r="M286">
        <v>2922.3036945440199</v>
      </c>
      <c r="N286">
        <v>0.17908578679713499</v>
      </c>
      <c r="O286">
        <v>0.12795287623245999</v>
      </c>
      <c r="P286">
        <v>2.13226088716841E-2</v>
      </c>
      <c r="Q286">
        <v>13744.7566390828</v>
      </c>
      <c r="R286">
        <v>160.959</v>
      </c>
      <c r="S286">
        <v>83607.100258450897</v>
      </c>
      <c r="T286">
        <v>17.774402176951899</v>
      </c>
      <c r="U286">
        <v>15.278025476363601</v>
      </c>
      <c r="V286">
        <v>16.725000000000001</v>
      </c>
      <c r="W286">
        <v>147.03352482212301</v>
      </c>
      <c r="X286">
        <v>0.11453822197701601</v>
      </c>
      <c r="Y286">
        <v>0.15321497154344901</v>
      </c>
      <c r="Z286">
        <v>0.27362701403353201</v>
      </c>
      <c r="AA286">
        <v>193.38780266884899</v>
      </c>
      <c r="AB286">
        <v>10.917531711892901</v>
      </c>
      <c r="AC286">
        <v>1.47436557131768</v>
      </c>
      <c r="AD286">
        <v>3.60145478600958</v>
      </c>
      <c r="AE286">
        <v>0.94186404622494102</v>
      </c>
      <c r="AF286">
        <v>29.1</v>
      </c>
      <c r="AG286">
        <v>9.3337427173996804E-2</v>
      </c>
      <c r="AH286">
        <v>69.977000000000004</v>
      </c>
      <c r="AI286">
        <v>5.4000916082844199</v>
      </c>
      <c r="AJ286">
        <v>16947.013000000199</v>
      </c>
      <c r="AK286">
        <v>0.35684161044826201</v>
      </c>
      <c r="AL286">
        <v>40166353.107000001</v>
      </c>
      <c r="AM286">
        <v>2459.13570265</v>
      </c>
    </row>
    <row r="287" spans="1:39" ht="15" x14ac:dyDescent="0.25">
      <c r="A287" t="s">
        <v>459</v>
      </c>
      <c r="B287">
        <v>-2355008.2000000002</v>
      </c>
      <c r="C287">
        <v>0.36164806248300402</v>
      </c>
      <c r="D287">
        <v>-990431.75</v>
      </c>
      <c r="E287">
        <v>1.37434906606604E-3</v>
      </c>
      <c r="F287">
        <v>0.79343710616888596</v>
      </c>
      <c r="G287">
        <v>150.55000000000001</v>
      </c>
      <c r="H287">
        <v>86.417806549999995</v>
      </c>
      <c r="I287">
        <v>496.16796455000002</v>
      </c>
      <c r="J287">
        <v>-19.652014950000002</v>
      </c>
      <c r="K287">
        <v>15235.6427409679</v>
      </c>
      <c r="L287">
        <v>4155.7423368</v>
      </c>
      <c r="M287">
        <v>5077.4235304486901</v>
      </c>
      <c r="N287">
        <v>0.284095337864259</v>
      </c>
      <c r="O287">
        <v>0.14413476232533501</v>
      </c>
      <c r="P287">
        <v>2.5702696520460599E-2</v>
      </c>
      <c r="Q287">
        <v>12469.9870293083</v>
      </c>
      <c r="R287">
        <v>267.464</v>
      </c>
      <c r="S287">
        <v>81148.199578261003</v>
      </c>
      <c r="T287">
        <v>15.8965318697096</v>
      </c>
      <c r="U287">
        <v>15.5375764095355</v>
      </c>
      <c r="V287">
        <v>27.837</v>
      </c>
      <c r="W287">
        <v>149.28844116822901</v>
      </c>
      <c r="X287">
        <v>0.11430183967886</v>
      </c>
      <c r="Y287">
        <v>0.16928814310861001</v>
      </c>
      <c r="Z287">
        <v>0.28781372041640202</v>
      </c>
      <c r="AA287">
        <v>168.823820906143</v>
      </c>
      <c r="AB287">
        <v>8.0600635358371893</v>
      </c>
      <c r="AC287">
        <v>1.36660796937463</v>
      </c>
      <c r="AD287">
        <v>3.5933066735861998</v>
      </c>
      <c r="AE287">
        <v>1.0296326034657</v>
      </c>
      <c r="AF287">
        <v>26.3</v>
      </c>
      <c r="AG287">
        <v>8.9651447340826904E-2</v>
      </c>
      <c r="AH287">
        <v>91.608999999999995</v>
      </c>
      <c r="AI287">
        <v>4.8799435727619702</v>
      </c>
      <c r="AJ287">
        <v>-32470.8139999995</v>
      </c>
      <c r="AK287">
        <v>0.41307869256229302</v>
      </c>
      <c r="AL287">
        <v>63315405.567000002</v>
      </c>
      <c r="AM287">
        <v>4155.7423368</v>
      </c>
    </row>
    <row r="288" spans="1:39" ht="15" x14ac:dyDescent="0.25">
      <c r="A288" t="s">
        <v>460</v>
      </c>
      <c r="B288">
        <v>-4095188.8181818202</v>
      </c>
      <c r="C288">
        <v>0.37598469620046399</v>
      </c>
      <c r="D288">
        <v>-4098952.4545454499</v>
      </c>
      <c r="E288">
        <v>2.8025161240767399E-3</v>
      </c>
      <c r="F288">
        <v>0.77769433737639404</v>
      </c>
      <c r="G288">
        <v>43.545454545454497</v>
      </c>
      <c r="H288">
        <v>22.299034636363601</v>
      </c>
      <c r="I288">
        <v>169.23560990909101</v>
      </c>
      <c r="J288">
        <v>-3.5131292727272698</v>
      </c>
      <c r="K288">
        <v>18531.418168621301</v>
      </c>
      <c r="L288">
        <v>2873.91844963636</v>
      </c>
      <c r="M288">
        <v>3425.7580954036498</v>
      </c>
      <c r="N288">
        <v>9.4473060430086395E-2</v>
      </c>
      <c r="O288">
        <v>0.13421398868208401</v>
      </c>
      <c r="P288">
        <v>2.2477029547329101E-2</v>
      </c>
      <c r="Q288">
        <v>15546.2770836573</v>
      </c>
      <c r="R288">
        <v>195.62272727272699</v>
      </c>
      <c r="S288">
        <v>91407.580704974796</v>
      </c>
      <c r="T288">
        <v>16.220926179798798</v>
      </c>
      <c r="U288">
        <v>14.691127609266401</v>
      </c>
      <c r="V288">
        <v>21.777272727272699</v>
      </c>
      <c r="W288">
        <v>131.968703594239</v>
      </c>
      <c r="X288">
        <v>0.116622164871206</v>
      </c>
      <c r="Y288">
        <v>0.14554491589664001</v>
      </c>
      <c r="Z288">
        <v>0.26774559407631898</v>
      </c>
      <c r="AA288">
        <v>179.95655186767499</v>
      </c>
      <c r="AB288">
        <v>8.3629374888490595</v>
      </c>
      <c r="AC288">
        <v>1.6016891290801401</v>
      </c>
      <c r="AD288">
        <v>3.8095140943419601</v>
      </c>
      <c r="AE288">
        <v>0.216997162115215</v>
      </c>
      <c r="AF288">
        <v>14.545454545454501</v>
      </c>
      <c r="AG288">
        <v>0.159942626004445</v>
      </c>
      <c r="AH288">
        <v>91.214444444444396</v>
      </c>
      <c r="AI288">
        <v>6.9088058680543503</v>
      </c>
      <c r="AJ288">
        <v>13659.1700000002</v>
      </c>
      <c r="AK288">
        <v>0.28444640023769402</v>
      </c>
      <c r="AL288">
        <v>53257784.5727273</v>
      </c>
      <c r="AM288">
        <v>2873.91844963636</v>
      </c>
    </row>
    <row r="289" spans="1:39" ht="15" x14ac:dyDescent="0.25">
      <c r="A289" t="s">
        <v>461</v>
      </c>
      <c r="B289">
        <v>-3484491.6</v>
      </c>
      <c r="C289">
        <v>0.38873900993870503</v>
      </c>
      <c r="D289">
        <v>-3557594.7</v>
      </c>
      <c r="E289">
        <v>6.8866350208875403E-3</v>
      </c>
      <c r="F289">
        <v>0.74034009907045195</v>
      </c>
      <c r="G289">
        <v>51.2</v>
      </c>
      <c r="H289">
        <v>143.21218139999999</v>
      </c>
      <c r="I289">
        <v>229.92340345</v>
      </c>
      <c r="J289">
        <v>12.52014735</v>
      </c>
      <c r="K289">
        <v>18726.7746773492</v>
      </c>
      <c r="L289">
        <v>1643.44286025</v>
      </c>
      <c r="M289">
        <v>2312.0701623168602</v>
      </c>
      <c r="N289">
        <v>0.85702357092338699</v>
      </c>
      <c r="O289">
        <v>0.19223616636841301</v>
      </c>
      <c r="P289">
        <v>7.6374436699859702E-2</v>
      </c>
      <c r="Q289">
        <v>13311.180880497101</v>
      </c>
      <c r="R289">
        <v>126.28749999999999</v>
      </c>
      <c r="S289">
        <v>73091.106792042003</v>
      </c>
      <c r="T289">
        <v>13.7634366029892</v>
      </c>
      <c r="U289">
        <v>13.0135037929328</v>
      </c>
      <c r="V289">
        <v>18.105</v>
      </c>
      <c r="W289">
        <v>90.772872700911407</v>
      </c>
      <c r="X289">
        <v>0.118508617605168</v>
      </c>
      <c r="Y289">
        <v>0.14193874193911299</v>
      </c>
      <c r="Z289">
        <v>0.26513904482256201</v>
      </c>
      <c r="AA289">
        <v>216.431437078313</v>
      </c>
      <c r="AB289">
        <v>7.3477584091548698</v>
      </c>
      <c r="AC289">
        <v>1.4974727693315</v>
      </c>
      <c r="AD289">
        <v>3.1496527044271598</v>
      </c>
      <c r="AE289">
        <v>0.63321900735549896</v>
      </c>
      <c r="AF289">
        <v>9</v>
      </c>
      <c r="AG289">
        <v>0.1184424158677</v>
      </c>
      <c r="AH289">
        <v>77.430000000000007</v>
      </c>
      <c r="AI289">
        <v>4.0800999275164704</v>
      </c>
      <c r="AJ289">
        <v>-112109.350915032</v>
      </c>
      <c r="AK289">
        <v>0.51021683960138897</v>
      </c>
      <c r="AL289">
        <v>30776384.138999999</v>
      </c>
      <c r="AM289">
        <v>1643.44286025</v>
      </c>
    </row>
    <row r="290" spans="1:39" ht="15" x14ac:dyDescent="0.25">
      <c r="A290" t="s">
        <v>462</v>
      </c>
      <c r="B290">
        <v>-5568924.9500000002</v>
      </c>
      <c r="C290">
        <v>0.358390385727204</v>
      </c>
      <c r="D290">
        <v>-5626466.25</v>
      </c>
      <c r="E290">
        <v>1.7577976135121399E-3</v>
      </c>
      <c r="F290">
        <v>0.80407687139065498</v>
      </c>
      <c r="G290">
        <v>147.44999999999999</v>
      </c>
      <c r="H290">
        <v>96.657313149999993</v>
      </c>
      <c r="I290">
        <v>592.57491909999999</v>
      </c>
      <c r="J290">
        <v>-17.018065700000001</v>
      </c>
      <c r="K290">
        <v>16658.4427168045</v>
      </c>
      <c r="L290">
        <v>5716.2919830999999</v>
      </c>
      <c r="M290">
        <v>7044.6491227821998</v>
      </c>
      <c r="N290">
        <v>0.215256916422016</v>
      </c>
      <c r="O290">
        <v>0.134510553261315</v>
      </c>
      <c r="P290">
        <v>6.4739478309382606E-2</v>
      </c>
      <c r="Q290">
        <v>13517.2839545757</v>
      </c>
      <c r="R290">
        <v>365.76249999999999</v>
      </c>
      <c r="S290">
        <v>88469.666734561397</v>
      </c>
      <c r="T290">
        <v>16.277639178428601</v>
      </c>
      <c r="U290">
        <v>15.6284255031612</v>
      </c>
      <c r="V290">
        <v>36.814</v>
      </c>
      <c r="W290">
        <v>155.27494928831399</v>
      </c>
      <c r="X290">
        <v>0.115292482459888</v>
      </c>
      <c r="Y290">
        <v>0.15199622887487599</v>
      </c>
      <c r="Z290">
        <v>0.27373169879008202</v>
      </c>
      <c r="AA290">
        <v>166.85699450270999</v>
      </c>
      <c r="AB290">
        <v>9.3354715935665098</v>
      </c>
      <c r="AC290">
        <v>1.5542090093418599</v>
      </c>
      <c r="AD290">
        <v>3.6648703805071801</v>
      </c>
      <c r="AE290">
        <v>0.88943945401298896</v>
      </c>
      <c r="AF290">
        <v>24.85</v>
      </c>
      <c r="AG290">
        <v>9.1938297562056501E-2</v>
      </c>
      <c r="AH290">
        <v>137.60599999999999</v>
      </c>
      <c r="AI290">
        <v>5.13001121947278</v>
      </c>
      <c r="AJ290">
        <v>-12846.3144999994</v>
      </c>
      <c r="AK290">
        <v>0.38431323542631501</v>
      </c>
      <c r="AL290">
        <v>95224522.553000003</v>
      </c>
      <c r="AM290">
        <v>5716.2919830999999</v>
      </c>
    </row>
    <row r="291" spans="1:39" ht="15" x14ac:dyDescent="0.25">
      <c r="A291" t="s">
        <v>463</v>
      </c>
      <c r="B291">
        <v>-2284876.5</v>
      </c>
      <c r="C291">
        <v>0.390014281114686</v>
      </c>
      <c r="D291">
        <v>-2344976.2999999998</v>
      </c>
      <c r="E291">
        <v>1.2600036714031501E-2</v>
      </c>
      <c r="F291">
        <v>0.67092983153405295</v>
      </c>
      <c r="G291">
        <v>56.9</v>
      </c>
      <c r="H291">
        <v>24.481559600000001</v>
      </c>
      <c r="I291">
        <v>19.296386949999999</v>
      </c>
      <c r="J291">
        <v>37.103902050000002</v>
      </c>
      <c r="K291">
        <v>17288.4418956671</v>
      </c>
      <c r="L291">
        <v>789.59038239999995</v>
      </c>
      <c r="M291">
        <v>975.28078997978002</v>
      </c>
      <c r="N291">
        <v>0.54633855219814997</v>
      </c>
      <c r="O291">
        <v>0.15260569414960001</v>
      </c>
      <c r="P291">
        <v>1.3318829274534499E-3</v>
      </c>
      <c r="Q291">
        <v>13996.776710615801</v>
      </c>
      <c r="R291">
        <v>62.479500000000002</v>
      </c>
      <c r="S291">
        <v>64087.968301602901</v>
      </c>
      <c r="T291">
        <v>15.953232660312599</v>
      </c>
      <c r="U291">
        <v>12.6375912483295</v>
      </c>
      <c r="V291">
        <v>8.9740000000000002</v>
      </c>
      <c r="W291">
        <v>87.986447782482699</v>
      </c>
      <c r="X291">
        <v>0.11340184995538199</v>
      </c>
      <c r="Y291">
        <v>0.19513246477900401</v>
      </c>
      <c r="Z291">
        <v>0.312207058709075</v>
      </c>
      <c r="AA291">
        <v>220.351721447209</v>
      </c>
      <c r="AB291">
        <v>9.4532527892792402</v>
      </c>
      <c r="AC291">
        <v>1.4372624485882901</v>
      </c>
      <c r="AD291">
        <v>3.9651060765249899</v>
      </c>
      <c r="AE291">
        <v>1.24029269648042</v>
      </c>
      <c r="AF291">
        <v>108.15</v>
      </c>
      <c r="AG291">
        <v>2.1123471434487701E-2</v>
      </c>
      <c r="AH291">
        <v>4.1768421052631597</v>
      </c>
      <c r="AI291">
        <v>4.5755695898542896</v>
      </c>
      <c r="AJ291">
        <v>-85268.783499999903</v>
      </c>
      <c r="AK291">
        <v>0.53881805685422901</v>
      </c>
      <c r="AL291">
        <v>13650787.4475</v>
      </c>
      <c r="AM291">
        <v>789.59038239999995</v>
      </c>
    </row>
    <row r="292" spans="1:39" ht="15" x14ac:dyDescent="0.25">
      <c r="A292" t="s">
        <v>464</v>
      </c>
      <c r="B292">
        <v>-1381316.4</v>
      </c>
      <c r="C292">
        <v>0.33992843412660201</v>
      </c>
      <c r="D292">
        <v>-1305773.8500000001</v>
      </c>
      <c r="E292">
        <v>1.4199265910337801E-2</v>
      </c>
      <c r="F292">
        <v>0.703246681562256</v>
      </c>
      <c r="G292">
        <v>85.75</v>
      </c>
      <c r="H292">
        <v>32.005403450000003</v>
      </c>
      <c r="I292">
        <v>33.728764150000003</v>
      </c>
      <c r="J292">
        <v>101.72518959999999</v>
      </c>
      <c r="K292">
        <v>15659.149120308</v>
      </c>
      <c r="L292">
        <v>1070.57398775</v>
      </c>
      <c r="M292">
        <v>1294.8327509365399</v>
      </c>
      <c r="N292">
        <v>0.43054464130846798</v>
      </c>
      <c r="O292">
        <v>0.153175538847759</v>
      </c>
      <c r="P292">
        <v>1.6707422564592399E-3</v>
      </c>
      <c r="Q292">
        <v>12947.060310588</v>
      </c>
      <c r="R292">
        <v>76.721000000000004</v>
      </c>
      <c r="S292">
        <v>64177.325093520703</v>
      </c>
      <c r="T292">
        <v>15.0330418008107</v>
      </c>
      <c r="U292">
        <v>13.954119312183099</v>
      </c>
      <c r="V292">
        <v>10.7715</v>
      </c>
      <c r="W292">
        <v>99.3894989323679</v>
      </c>
      <c r="X292">
        <v>0.110661870005972</v>
      </c>
      <c r="Y292">
        <v>0.19437361122430299</v>
      </c>
      <c r="Z292">
        <v>0.30983548705036901</v>
      </c>
      <c r="AA292">
        <v>173.163090193903</v>
      </c>
      <c r="AB292">
        <v>9.7264198347321393</v>
      </c>
      <c r="AC292">
        <v>1.6824862676856001</v>
      </c>
      <c r="AD292">
        <v>4.0028904047223097</v>
      </c>
      <c r="AE292">
        <v>1.1699370016830899</v>
      </c>
      <c r="AF292">
        <v>90.9</v>
      </c>
      <c r="AG292">
        <v>2.6341591073457599E-2</v>
      </c>
      <c r="AH292">
        <v>7.1989999999999998</v>
      </c>
      <c r="AI292">
        <v>4.7335425012261396</v>
      </c>
      <c r="AJ292">
        <v>79344.977999999901</v>
      </c>
      <c r="AK292">
        <v>0.47185254016606898</v>
      </c>
      <c r="AL292">
        <v>16764277.718499999</v>
      </c>
      <c r="AM292">
        <v>1070.57398775</v>
      </c>
    </row>
    <row r="293" spans="1:39" ht="15" x14ac:dyDescent="0.25">
      <c r="A293" t="s">
        <v>465</v>
      </c>
      <c r="B293">
        <v>-2418467.65</v>
      </c>
      <c r="C293">
        <v>0.36047495908150201</v>
      </c>
      <c r="D293">
        <v>-2457186.7000000002</v>
      </c>
      <c r="E293">
        <v>7.8860439218673701E-4</v>
      </c>
      <c r="F293">
        <v>0.67625760160106396</v>
      </c>
      <c r="G293">
        <v>38</v>
      </c>
      <c r="H293">
        <v>13.2071764</v>
      </c>
      <c r="I293">
        <v>23.127214049999999</v>
      </c>
      <c r="J293">
        <v>28.8828587</v>
      </c>
      <c r="K293">
        <v>17709.801273069701</v>
      </c>
      <c r="L293">
        <v>604.12850585000001</v>
      </c>
      <c r="M293">
        <v>739.68305241723601</v>
      </c>
      <c r="N293">
        <v>0.49448629556005902</v>
      </c>
      <c r="O293">
        <v>0.149717762155156</v>
      </c>
      <c r="P293">
        <v>1.02457762546581E-3</v>
      </c>
      <c r="Q293">
        <v>14464.2975758825</v>
      </c>
      <c r="R293">
        <v>49.460999999999999</v>
      </c>
      <c r="S293">
        <v>63224.618527728897</v>
      </c>
      <c r="T293">
        <v>15.3353146923839</v>
      </c>
      <c r="U293">
        <v>12.214239620104699</v>
      </c>
      <c r="V293">
        <v>7.4779999999999998</v>
      </c>
      <c r="W293">
        <v>80.787443948916803</v>
      </c>
      <c r="X293">
        <v>0.114745959190634</v>
      </c>
      <c r="Y293">
        <v>0.17017810785858101</v>
      </c>
      <c r="Z293">
        <v>0.29049936897162298</v>
      </c>
      <c r="AA293">
        <v>229.90721122251799</v>
      </c>
      <c r="AB293">
        <v>9.6776190210484998</v>
      </c>
      <c r="AC293">
        <v>1.78190372839622</v>
      </c>
      <c r="AD293">
        <v>3.4793815045340502</v>
      </c>
      <c r="AE293">
        <v>1.24029269648042</v>
      </c>
      <c r="AF293">
        <v>91</v>
      </c>
      <c r="AG293">
        <v>4.2120873075945399E-2</v>
      </c>
      <c r="AH293">
        <v>3.5950000000000002</v>
      </c>
      <c r="AI293">
        <v>4.76394041899563</v>
      </c>
      <c r="AJ293">
        <v>-57791.5605</v>
      </c>
      <c r="AK293">
        <v>0.56442737491240103</v>
      </c>
      <c r="AL293">
        <v>10698995.782</v>
      </c>
      <c r="AM293">
        <v>604.12850585000001</v>
      </c>
    </row>
    <row r="294" spans="1:39" ht="15" x14ac:dyDescent="0.25">
      <c r="A294" t="s">
        <v>466</v>
      </c>
      <c r="B294">
        <v>-2072183.1</v>
      </c>
      <c r="C294">
        <v>0.43278731089615302</v>
      </c>
      <c r="D294">
        <v>-2017408.55</v>
      </c>
      <c r="E294">
        <v>3.8840134785276801E-3</v>
      </c>
      <c r="F294">
        <v>0.69318710548567197</v>
      </c>
      <c r="G294">
        <v>39.9</v>
      </c>
      <c r="H294">
        <v>25.737351149999999</v>
      </c>
      <c r="I294">
        <v>26.9457822</v>
      </c>
      <c r="J294">
        <v>19.253393800000001</v>
      </c>
      <c r="K294">
        <v>17522.6382116327</v>
      </c>
      <c r="L294">
        <v>759.87200995000001</v>
      </c>
      <c r="M294">
        <v>1002.13852147885</v>
      </c>
      <c r="N294">
        <v>0.76726199000060902</v>
      </c>
      <c r="O294">
        <v>0.18017851349598901</v>
      </c>
      <c r="P294">
        <v>1.7553504044553098E-2</v>
      </c>
      <c r="Q294">
        <v>13286.548747623499</v>
      </c>
      <c r="R294">
        <v>61.195500000000003</v>
      </c>
      <c r="S294">
        <v>64877.498729481697</v>
      </c>
      <c r="T294">
        <v>16.007712985431901</v>
      </c>
      <c r="U294">
        <v>12.417122336609699</v>
      </c>
      <c r="V294">
        <v>8.8285</v>
      </c>
      <c r="W294">
        <v>86.070341501953905</v>
      </c>
      <c r="X294">
        <v>0.11014669953297</v>
      </c>
      <c r="Y294">
        <v>0.19323739072734</v>
      </c>
      <c r="Z294">
        <v>0.30812212214321799</v>
      </c>
      <c r="AA294">
        <v>241.94041574461599</v>
      </c>
      <c r="AB294">
        <v>8.1043073561108301</v>
      </c>
      <c r="AC294">
        <v>1.7802635879653199</v>
      </c>
      <c r="AD294">
        <v>3.5396551283358799</v>
      </c>
      <c r="AE294">
        <v>1.20753118186009</v>
      </c>
      <c r="AF294">
        <v>69.8</v>
      </c>
      <c r="AG294">
        <v>1.92094003347845E-2</v>
      </c>
      <c r="AH294">
        <v>6.8455000000000004</v>
      </c>
      <c r="AI294">
        <v>3.9373868664768898</v>
      </c>
      <c r="AJ294">
        <v>-48275.139000000003</v>
      </c>
      <c r="AK294">
        <v>0.61462726543419699</v>
      </c>
      <c r="AL294">
        <v>13314962.317500001</v>
      </c>
      <c r="AM294">
        <v>759.87200995000001</v>
      </c>
    </row>
    <row r="295" spans="1:39" ht="15" x14ac:dyDescent="0.25">
      <c r="A295" t="s">
        <v>467</v>
      </c>
      <c r="B295">
        <v>-1633672.1</v>
      </c>
      <c r="C295">
        <v>0.41445434330561798</v>
      </c>
      <c r="D295">
        <v>-1688908.7</v>
      </c>
      <c r="E295">
        <v>8.9489986246282707E-3</v>
      </c>
      <c r="F295">
        <v>0.67165535358073503</v>
      </c>
      <c r="G295">
        <v>56.8</v>
      </c>
      <c r="H295">
        <v>25.8649208</v>
      </c>
      <c r="I295">
        <v>18.759953299999999</v>
      </c>
      <c r="J295">
        <v>35.771911449999998</v>
      </c>
      <c r="K295">
        <v>17473.6402347285</v>
      </c>
      <c r="L295">
        <v>835.66994614999999</v>
      </c>
      <c r="M295">
        <v>1041.55631614815</v>
      </c>
      <c r="N295">
        <v>0.58193722209403198</v>
      </c>
      <c r="O295">
        <v>0.15307904441143799</v>
      </c>
      <c r="P295">
        <v>1.2164132558352601E-3</v>
      </c>
      <c r="Q295">
        <v>14019.593340858701</v>
      </c>
      <c r="R295">
        <v>65.723500000000001</v>
      </c>
      <c r="S295">
        <v>64903.328543062999</v>
      </c>
      <c r="T295">
        <v>15.992757537258401</v>
      </c>
      <c r="U295">
        <v>12.7149337170114</v>
      </c>
      <c r="V295">
        <v>8.7520000000000007</v>
      </c>
      <c r="W295">
        <v>95.483311945840995</v>
      </c>
      <c r="X295">
        <v>0.109786752163354</v>
      </c>
      <c r="Y295">
        <v>0.20187232976112199</v>
      </c>
      <c r="Z295">
        <v>0.314907832407195</v>
      </c>
      <c r="AA295">
        <v>221.85283897564301</v>
      </c>
      <c r="AB295">
        <v>8.8023285674024407</v>
      </c>
      <c r="AC295">
        <v>1.5022202342826101</v>
      </c>
      <c r="AD295">
        <v>3.8785410264258999</v>
      </c>
      <c r="AE295">
        <v>1.5456937356578</v>
      </c>
      <c r="AF295">
        <v>128.85</v>
      </c>
      <c r="AG295">
        <v>2.3952760910351398E-2</v>
      </c>
      <c r="AH295">
        <v>3.9260000000000002</v>
      </c>
      <c r="AI295">
        <v>4.4642191603223598</v>
      </c>
      <c r="AJ295">
        <v>49051.071499999998</v>
      </c>
      <c r="AK295">
        <v>0.51565214470768095</v>
      </c>
      <c r="AL295">
        <v>14602195.994000001</v>
      </c>
      <c r="AM295">
        <v>835.66994614999999</v>
      </c>
    </row>
    <row r="296" spans="1:39" ht="15" x14ac:dyDescent="0.25">
      <c r="A296" t="s">
        <v>468</v>
      </c>
      <c r="B296">
        <v>-1009610.25</v>
      </c>
      <c r="C296">
        <v>0.41735695438248699</v>
      </c>
      <c r="D296">
        <v>-1035583</v>
      </c>
      <c r="E296">
        <v>1.52839125377954E-3</v>
      </c>
      <c r="F296">
        <v>0.68502562264466904</v>
      </c>
      <c r="G296">
        <v>53.75</v>
      </c>
      <c r="H296">
        <v>17.16221225</v>
      </c>
      <c r="I296">
        <v>45.8746072</v>
      </c>
      <c r="J296">
        <v>87.969607049999993</v>
      </c>
      <c r="K296">
        <v>15403.510901511299</v>
      </c>
      <c r="L296">
        <v>877.13225509999995</v>
      </c>
      <c r="M296">
        <v>1041.61867780279</v>
      </c>
      <c r="N296">
        <v>0.355324979087068</v>
      </c>
      <c r="O296">
        <v>0.12980030210725699</v>
      </c>
      <c r="P296">
        <v>8.6518669857088004E-3</v>
      </c>
      <c r="Q296">
        <v>12971.077171926499</v>
      </c>
      <c r="R296">
        <v>61.200499999999998</v>
      </c>
      <c r="S296">
        <v>69491.932410682901</v>
      </c>
      <c r="T296">
        <v>17.168160390846499</v>
      </c>
      <c r="U296">
        <v>14.332109298126699</v>
      </c>
      <c r="V296">
        <v>8.39</v>
      </c>
      <c r="W296">
        <v>104.54496485101301</v>
      </c>
      <c r="X296">
        <v>0.114558774848092</v>
      </c>
      <c r="Y296">
        <v>0.17065596021134199</v>
      </c>
      <c r="Z296">
        <v>0.29549849211215101</v>
      </c>
      <c r="AA296">
        <v>200.63473777958001</v>
      </c>
      <c r="AB296">
        <v>7.9904770483773397</v>
      </c>
      <c r="AC296">
        <v>1.47657067265512</v>
      </c>
      <c r="AD296">
        <v>3.2845439735156501</v>
      </c>
      <c r="AE296">
        <v>1.03227633168293</v>
      </c>
      <c r="AF296">
        <v>68.599999999999994</v>
      </c>
      <c r="AG296">
        <v>4.4947149804121199E-2</v>
      </c>
      <c r="AH296">
        <v>6.2249999999999996</v>
      </c>
      <c r="AI296">
        <v>4.6723127506288602</v>
      </c>
      <c r="AJ296">
        <v>-16066.757</v>
      </c>
      <c r="AK296">
        <v>0.54622923167174497</v>
      </c>
      <c r="AL296">
        <v>13510916.2535</v>
      </c>
      <c r="AM296">
        <v>877.13225509999995</v>
      </c>
    </row>
    <row r="297" spans="1:39" ht="15" x14ac:dyDescent="0.25">
      <c r="A297" t="s">
        <v>469</v>
      </c>
      <c r="B297">
        <v>-2314174.15</v>
      </c>
      <c r="C297">
        <v>0.335388246736332</v>
      </c>
      <c r="D297">
        <v>-2265330.2999999998</v>
      </c>
      <c r="E297">
        <v>2.1486105900060401E-3</v>
      </c>
      <c r="F297">
        <v>0.68305631049944104</v>
      </c>
      <c r="G297">
        <v>50.95</v>
      </c>
      <c r="H297">
        <v>20.834007499999998</v>
      </c>
      <c r="I297">
        <v>22.8599584</v>
      </c>
      <c r="J297">
        <v>19.242416200000001</v>
      </c>
      <c r="K297">
        <v>17093.162259488501</v>
      </c>
      <c r="L297">
        <v>838.08989904999999</v>
      </c>
      <c r="M297">
        <v>1011.1257999268601</v>
      </c>
      <c r="N297">
        <v>0.44244217030931898</v>
      </c>
      <c r="O297">
        <v>0.154179756427647</v>
      </c>
      <c r="P297">
        <v>6.4530988932457499E-3</v>
      </c>
      <c r="Q297">
        <v>14167.976559925901</v>
      </c>
      <c r="R297">
        <v>64.730999999999995</v>
      </c>
      <c r="S297">
        <v>65333.407076980096</v>
      </c>
      <c r="T297">
        <v>16.047952294881899</v>
      </c>
      <c r="U297">
        <v>12.947272544066999</v>
      </c>
      <c r="V297">
        <v>10.195</v>
      </c>
      <c r="W297">
        <v>82.205973423246704</v>
      </c>
      <c r="X297">
        <v>0.111831385718781</v>
      </c>
      <c r="Y297">
        <v>0.18081777706248001</v>
      </c>
      <c r="Z297">
        <v>0.29758256038660003</v>
      </c>
      <c r="AA297">
        <v>215.451946389856</v>
      </c>
      <c r="AB297">
        <v>8.6153762735499804</v>
      </c>
      <c r="AC297">
        <v>1.66299969651339</v>
      </c>
      <c r="AD297">
        <v>3.4602900540017898</v>
      </c>
      <c r="AE297">
        <v>1.3241796092521401</v>
      </c>
      <c r="AF297">
        <v>123.55</v>
      </c>
      <c r="AG297">
        <v>2.3660185428363501E-2</v>
      </c>
      <c r="AH297">
        <v>3.9115000000000002</v>
      </c>
      <c r="AI297">
        <v>5.0060393678004003</v>
      </c>
      <c r="AJ297">
        <v>-70349.942500000107</v>
      </c>
      <c r="AK297">
        <v>0.54915316691433402</v>
      </c>
      <c r="AL297">
        <v>14325606.6325</v>
      </c>
      <c r="AM297">
        <v>838.08989904999999</v>
      </c>
    </row>
    <row r="298" spans="1:39" ht="15" x14ac:dyDescent="0.25">
      <c r="A298" t="s">
        <v>470</v>
      </c>
      <c r="B298">
        <v>-2004146.45</v>
      </c>
      <c r="C298">
        <v>0.35168500502352401</v>
      </c>
      <c r="D298">
        <v>-2015778.75</v>
      </c>
      <c r="E298">
        <v>4.9012275102306201E-3</v>
      </c>
      <c r="F298">
        <v>0.67139927650670395</v>
      </c>
      <c r="G298">
        <v>49.35</v>
      </c>
      <c r="H298">
        <v>21.576426049999998</v>
      </c>
      <c r="I298">
        <v>24.048698999999999</v>
      </c>
      <c r="J298">
        <v>53.937603199999998</v>
      </c>
      <c r="K298">
        <v>16358.9789049467</v>
      </c>
      <c r="L298">
        <v>894.26356054999997</v>
      </c>
      <c r="M298">
        <v>1064.366620215</v>
      </c>
      <c r="N298">
        <v>0.39356572231740999</v>
      </c>
      <c r="O298">
        <v>0.149183055963892</v>
      </c>
      <c r="P298">
        <v>5.7685416554682199E-3</v>
      </c>
      <c r="Q298">
        <v>13744.548583781099</v>
      </c>
      <c r="R298">
        <v>67.338999999999999</v>
      </c>
      <c r="S298">
        <v>68924.310867402295</v>
      </c>
      <c r="T298">
        <v>16.036769182791499</v>
      </c>
      <c r="U298">
        <v>13.280024362553601</v>
      </c>
      <c r="V298">
        <v>10.073499999999999</v>
      </c>
      <c r="W298">
        <v>88.773868124286494</v>
      </c>
      <c r="X298">
        <v>0.11666116585544101</v>
      </c>
      <c r="Y298">
        <v>0.168195364173994</v>
      </c>
      <c r="Z298">
        <v>0.28984284116029202</v>
      </c>
      <c r="AA298">
        <v>204.64252159335101</v>
      </c>
      <c r="AB298">
        <v>8.6863905666723191</v>
      </c>
      <c r="AC298">
        <v>1.7953667084962699</v>
      </c>
      <c r="AD298">
        <v>3.3217811325249902</v>
      </c>
      <c r="AE298">
        <v>1.1735512880619801</v>
      </c>
      <c r="AF298">
        <v>92.8</v>
      </c>
      <c r="AG298">
        <v>2.6744839472780599E-2</v>
      </c>
      <c r="AH298">
        <v>5.1280000000000001</v>
      </c>
      <c r="AI298">
        <v>4.6082167320177101</v>
      </c>
      <c r="AJ298">
        <v>-18969.1359999999</v>
      </c>
      <c r="AK298">
        <v>0.51898756377954602</v>
      </c>
      <c r="AL298">
        <v>14629238.7225</v>
      </c>
      <c r="AM298">
        <v>894.26356054999997</v>
      </c>
    </row>
    <row r="299" spans="1:39" ht="15" x14ac:dyDescent="0.25">
      <c r="A299" t="s">
        <v>471</v>
      </c>
      <c r="B299">
        <v>-4351429.6500000004</v>
      </c>
      <c r="C299">
        <v>0.32489249268408299</v>
      </c>
      <c r="D299">
        <v>-4055394.15</v>
      </c>
      <c r="E299">
        <v>1.5317840715948401E-3</v>
      </c>
      <c r="F299">
        <v>0.77262609984120001</v>
      </c>
      <c r="G299">
        <v>143.15</v>
      </c>
      <c r="H299">
        <v>51.567252500000002</v>
      </c>
      <c r="I299">
        <v>293.00767450000001</v>
      </c>
      <c r="J299">
        <v>-13.61207445</v>
      </c>
      <c r="K299">
        <v>14713.2606863043</v>
      </c>
      <c r="L299">
        <v>2950.6797911499998</v>
      </c>
      <c r="M299">
        <v>3471.0667937708699</v>
      </c>
      <c r="N299">
        <v>0.18625827599063299</v>
      </c>
      <c r="O299">
        <v>0.122778197599274</v>
      </c>
      <c r="P299">
        <v>2.26189570790357E-2</v>
      </c>
      <c r="Q299">
        <v>12507.428853547401</v>
      </c>
      <c r="R299">
        <v>176.64349999999999</v>
      </c>
      <c r="S299">
        <v>79640.828394478202</v>
      </c>
      <c r="T299">
        <v>16.737100431094301</v>
      </c>
      <c r="U299">
        <v>16.704151532040498</v>
      </c>
      <c r="V299">
        <v>19.143000000000001</v>
      </c>
      <c r="W299">
        <v>154.13883880008399</v>
      </c>
      <c r="X299">
        <v>0.112658068123329</v>
      </c>
      <c r="Y299">
        <v>0.16219789665190801</v>
      </c>
      <c r="Z299">
        <v>0.28010728414590103</v>
      </c>
      <c r="AA299">
        <v>173.77803973780399</v>
      </c>
      <c r="AB299">
        <v>7.7023250881717704</v>
      </c>
      <c r="AC299">
        <v>1.4193118482434399</v>
      </c>
      <c r="AD299">
        <v>3.1330431991677998</v>
      </c>
      <c r="AE299">
        <v>1.1578049305008</v>
      </c>
      <c r="AF299">
        <v>67.5</v>
      </c>
      <c r="AG299">
        <v>6.8901120894760901E-2</v>
      </c>
      <c r="AH299">
        <v>32.901000000000003</v>
      </c>
      <c r="AI299">
        <v>5.3725624341926101</v>
      </c>
      <c r="AJ299">
        <v>3464.0460000000899</v>
      </c>
      <c r="AK299">
        <v>0.38957435168478799</v>
      </c>
      <c r="AL299">
        <v>43414120.968999997</v>
      </c>
      <c r="AM299">
        <v>2950.6797911499998</v>
      </c>
    </row>
    <row r="300" spans="1:39" ht="15" x14ac:dyDescent="0.25">
      <c r="A300" t="s">
        <v>472</v>
      </c>
      <c r="B300">
        <v>-3894825.7</v>
      </c>
      <c r="C300">
        <v>0.35419671490757498</v>
      </c>
      <c r="D300">
        <v>-3774901.15</v>
      </c>
      <c r="E300">
        <v>7.8724620003799704E-4</v>
      </c>
      <c r="F300">
        <v>0.70227736315501299</v>
      </c>
      <c r="G300">
        <v>119.1</v>
      </c>
      <c r="H300">
        <v>31.4099021</v>
      </c>
      <c r="I300">
        <v>152.75044349999999</v>
      </c>
      <c r="J300">
        <v>51.773733350000001</v>
      </c>
      <c r="K300">
        <v>14731.631815648399</v>
      </c>
      <c r="L300">
        <v>1781.14690795</v>
      </c>
      <c r="M300">
        <v>2075.3294095013598</v>
      </c>
      <c r="N300">
        <v>0.234105920594679</v>
      </c>
      <c r="O300">
        <v>0.123408853485863</v>
      </c>
      <c r="P300">
        <v>1.7270447688901999E-2</v>
      </c>
      <c r="Q300">
        <v>12643.390652766</v>
      </c>
      <c r="R300">
        <v>112.4935</v>
      </c>
      <c r="S300">
        <v>73578.5766110931</v>
      </c>
      <c r="T300">
        <v>16.2307155524541</v>
      </c>
      <c r="U300">
        <v>15.8333317742803</v>
      </c>
      <c r="V300">
        <v>12.879</v>
      </c>
      <c r="W300">
        <v>138.29854087662099</v>
      </c>
      <c r="X300">
        <v>0.112300931361092</v>
      </c>
      <c r="Y300">
        <v>0.16811658771600901</v>
      </c>
      <c r="Z300">
        <v>0.284512536345566</v>
      </c>
      <c r="AA300">
        <v>182.177420936863</v>
      </c>
      <c r="AB300">
        <v>8.2146516639071603</v>
      </c>
      <c r="AC300">
        <v>1.5981636748722401</v>
      </c>
      <c r="AD300">
        <v>3.2944562571892799</v>
      </c>
      <c r="AE300">
        <v>1.3978551808856099</v>
      </c>
      <c r="AF300">
        <v>74.599999999999994</v>
      </c>
      <c r="AG300">
        <v>5.8570725085215297E-2</v>
      </c>
      <c r="AH300">
        <v>14.6485</v>
      </c>
      <c r="AI300">
        <v>5.0645401110883403</v>
      </c>
      <c r="AJ300">
        <v>-56282.795500000102</v>
      </c>
      <c r="AK300">
        <v>0.43776007274852402</v>
      </c>
      <c r="AL300">
        <v>26239200.4575</v>
      </c>
      <c r="AM300">
        <v>1781.14690795</v>
      </c>
    </row>
    <row r="301" spans="1:39" ht="15" x14ac:dyDescent="0.25">
      <c r="A301" t="s">
        <v>473</v>
      </c>
      <c r="B301">
        <v>-4708850.8571428601</v>
      </c>
      <c r="C301">
        <v>0.36116018429316499</v>
      </c>
      <c r="D301">
        <v>-5235778.2857142901</v>
      </c>
      <c r="E301">
        <v>2.0379289693751501E-3</v>
      </c>
      <c r="F301">
        <v>0.807982811605502</v>
      </c>
      <c r="G301">
        <v>128.857142857143</v>
      </c>
      <c r="H301">
        <v>87.466127428571397</v>
      </c>
      <c r="I301">
        <v>501.89229271428599</v>
      </c>
      <c r="J301">
        <v>-3.7304284285714302</v>
      </c>
      <c r="K301">
        <v>17164.463617980698</v>
      </c>
      <c r="L301">
        <v>7679.6310832857098</v>
      </c>
      <c r="M301">
        <v>9539.5137402472592</v>
      </c>
      <c r="N301">
        <v>0.16720232269569499</v>
      </c>
      <c r="O301">
        <v>0.135662993646225</v>
      </c>
      <c r="P301">
        <v>8.0613101276844498E-2</v>
      </c>
      <c r="Q301">
        <v>13817.9735275642</v>
      </c>
      <c r="R301">
        <v>490.20571428571401</v>
      </c>
      <c r="S301">
        <v>91864.294453640498</v>
      </c>
      <c r="T301">
        <v>16.028839204532201</v>
      </c>
      <c r="U301">
        <v>15.666139458361499</v>
      </c>
      <c r="V301">
        <v>50.288571428571402</v>
      </c>
      <c r="W301">
        <v>152.71125953923101</v>
      </c>
      <c r="X301">
        <v>0.11546977323442301</v>
      </c>
      <c r="Y301">
        <v>0.14485357551056599</v>
      </c>
      <c r="Z301">
        <v>0.26613133016464502</v>
      </c>
      <c r="AA301">
        <v>166.08963751308499</v>
      </c>
      <c r="AB301">
        <v>7.90003837801211</v>
      </c>
      <c r="AC301">
        <v>1.6160158491580401</v>
      </c>
      <c r="AD301">
        <v>3.4138110734665799</v>
      </c>
      <c r="AE301" t="s">
        <v>943</v>
      </c>
      <c r="AF301">
        <v>26.428571428571399</v>
      </c>
      <c r="AG301">
        <v>7.43670986333482E-2</v>
      </c>
      <c r="AH301">
        <v>163.698571428571</v>
      </c>
      <c r="AI301">
        <v>5.5052739151413403</v>
      </c>
      <c r="AJ301">
        <v>95673.729999999501</v>
      </c>
      <c r="AK301">
        <v>0.38116403960082001</v>
      </c>
      <c r="AL301">
        <v>131816748.32857101</v>
      </c>
      <c r="AM301">
        <v>7679.6310832857098</v>
      </c>
    </row>
    <row r="302" spans="1:39" ht="15" x14ac:dyDescent="0.25">
      <c r="A302" t="s">
        <v>474</v>
      </c>
      <c r="B302">
        <v>-862439.1</v>
      </c>
      <c r="C302">
        <v>0.31829372861796801</v>
      </c>
      <c r="D302">
        <v>-949582.35</v>
      </c>
      <c r="E302">
        <v>9.8620561717617898E-3</v>
      </c>
      <c r="F302">
        <v>0.71279801174211299</v>
      </c>
      <c r="G302">
        <v>102.35</v>
      </c>
      <c r="H302">
        <v>55.557234649999998</v>
      </c>
      <c r="I302">
        <v>83.671081000000001</v>
      </c>
      <c r="J302">
        <v>35.917105050000004</v>
      </c>
      <c r="K302">
        <v>15166.293916868601</v>
      </c>
      <c r="L302">
        <v>1526.00469415</v>
      </c>
      <c r="M302">
        <v>1897.02916282146</v>
      </c>
      <c r="N302">
        <v>0.48988968501594699</v>
      </c>
      <c r="O302">
        <v>0.16009597105864801</v>
      </c>
      <c r="P302">
        <v>1.12744740012633E-2</v>
      </c>
      <c r="Q302">
        <v>12200.042130917</v>
      </c>
      <c r="R302">
        <v>105.5595</v>
      </c>
      <c r="S302">
        <v>65805.679981432302</v>
      </c>
      <c r="T302">
        <v>16.126923678115201</v>
      </c>
      <c r="U302">
        <v>14.45634636532</v>
      </c>
      <c r="V302">
        <v>12.682499999999999</v>
      </c>
      <c r="W302">
        <v>120.323650238518</v>
      </c>
      <c r="X302">
        <v>0.113592353886335</v>
      </c>
      <c r="Y302">
        <v>0.17951126445489601</v>
      </c>
      <c r="Z302">
        <v>0.30111611049771703</v>
      </c>
      <c r="AA302">
        <v>187.49640882289199</v>
      </c>
      <c r="AB302">
        <v>8.2292004677051995</v>
      </c>
      <c r="AC302">
        <v>1.5445026918737701</v>
      </c>
      <c r="AD302">
        <v>3.4511363258264698</v>
      </c>
      <c r="AE302">
        <v>1.5293350363704601</v>
      </c>
      <c r="AF302">
        <v>87.15</v>
      </c>
      <c r="AG302">
        <v>5.1360836450065298E-2</v>
      </c>
      <c r="AH302">
        <v>10.168421052631601</v>
      </c>
      <c r="AI302">
        <v>4.51912360338215</v>
      </c>
      <c r="AJ302">
        <v>-49303.659500000103</v>
      </c>
      <c r="AK302">
        <v>0.49919061529921099</v>
      </c>
      <c r="AL302">
        <v>23143835.710000001</v>
      </c>
      <c r="AM302">
        <v>1526.00469415</v>
      </c>
    </row>
    <row r="303" spans="1:39" ht="15" x14ac:dyDescent="0.25">
      <c r="A303" t="s">
        <v>475</v>
      </c>
      <c r="B303">
        <v>-1962640.05</v>
      </c>
      <c r="C303">
        <v>0.31252890028452901</v>
      </c>
      <c r="D303">
        <v>-1999849.15</v>
      </c>
      <c r="E303">
        <v>1.05155396919436E-2</v>
      </c>
      <c r="F303">
        <v>0.67967577153874403</v>
      </c>
      <c r="G303">
        <v>88.2</v>
      </c>
      <c r="H303">
        <v>33.491804700000003</v>
      </c>
      <c r="I303">
        <v>48.927776850000001</v>
      </c>
      <c r="J303">
        <v>30.44130225</v>
      </c>
      <c r="K303">
        <v>15774.8877064476</v>
      </c>
      <c r="L303">
        <v>998.41648384999996</v>
      </c>
      <c r="M303">
        <v>1233.47857759249</v>
      </c>
      <c r="N303">
        <v>0.52079027541187795</v>
      </c>
      <c r="O303">
        <v>0.161225562882617</v>
      </c>
      <c r="P303">
        <v>4.3609800323109902E-3</v>
      </c>
      <c r="Q303">
        <v>12768.691895517801</v>
      </c>
      <c r="R303">
        <v>74.305499999999995</v>
      </c>
      <c r="S303">
        <v>64582.297414054097</v>
      </c>
      <c r="T303">
        <v>15.737058494996999</v>
      </c>
      <c r="U303">
        <v>13.4366430997705</v>
      </c>
      <c r="V303">
        <v>10.2865</v>
      </c>
      <c r="W303">
        <v>97.060854892334604</v>
      </c>
      <c r="X303">
        <v>0.11554016221104101</v>
      </c>
      <c r="Y303">
        <v>0.17630565268869</v>
      </c>
      <c r="Z303">
        <v>0.29633611768066398</v>
      </c>
      <c r="AA303">
        <v>202.92834030416401</v>
      </c>
      <c r="AB303">
        <v>7.7110996930017199</v>
      </c>
      <c r="AC303">
        <v>1.6868778151791399</v>
      </c>
      <c r="AD303">
        <v>3.5919050230248701</v>
      </c>
      <c r="AE303">
        <v>1.2253002582902599</v>
      </c>
      <c r="AF303">
        <v>79.25</v>
      </c>
      <c r="AG303">
        <v>3.5204119215815198E-2</v>
      </c>
      <c r="AH303">
        <v>6.73</v>
      </c>
      <c r="AI303">
        <v>4.4692709612606496</v>
      </c>
      <c r="AJ303">
        <v>-28470.657500000001</v>
      </c>
      <c r="AK303">
        <v>0.49925502283607398</v>
      </c>
      <c r="AL303">
        <v>15749907.916999999</v>
      </c>
      <c r="AM303">
        <v>998.41648384999996</v>
      </c>
    </row>
    <row r="304" spans="1:39" ht="15" x14ac:dyDescent="0.25">
      <c r="A304" t="s">
        <v>476</v>
      </c>
      <c r="B304">
        <v>-4755648.6500000004</v>
      </c>
      <c r="C304">
        <v>0.318758456910329</v>
      </c>
      <c r="D304">
        <v>-4750649</v>
      </c>
      <c r="E304">
        <v>1.19115173045295E-3</v>
      </c>
      <c r="F304">
        <v>0.75321793399567905</v>
      </c>
      <c r="G304">
        <v>95.45</v>
      </c>
      <c r="H304">
        <v>68.869252299999999</v>
      </c>
      <c r="I304">
        <v>164.97089339999999</v>
      </c>
      <c r="J304">
        <v>15.2247989</v>
      </c>
      <c r="K304">
        <v>15641.4516768586</v>
      </c>
      <c r="L304">
        <v>2074.4526595000002</v>
      </c>
      <c r="M304">
        <v>2590.89648774937</v>
      </c>
      <c r="N304">
        <v>0.48697059543575499</v>
      </c>
      <c r="O304">
        <v>0.14712444403217301</v>
      </c>
      <c r="P304">
        <v>3.7044250514987498E-2</v>
      </c>
      <c r="Q304">
        <v>12523.638510037899</v>
      </c>
      <c r="R304">
        <v>138.32849999999999</v>
      </c>
      <c r="S304">
        <v>74143.011378710798</v>
      </c>
      <c r="T304">
        <v>15.354030442027501</v>
      </c>
      <c r="U304">
        <v>14.996567298134501</v>
      </c>
      <c r="V304">
        <v>16.3005</v>
      </c>
      <c r="W304">
        <v>127.263130548143</v>
      </c>
      <c r="X304">
        <v>0.115998586790761</v>
      </c>
      <c r="Y304">
        <v>0.16671518479829001</v>
      </c>
      <c r="Z304">
        <v>0.28720465445846999</v>
      </c>
      <c r="AA304">
        <v>198.428654476605</v>
      </c>
      <c r="AB304">
        <v>7.9623924081491904</v>
      </c>
      <c r="AC304">
        <v>1.47564554260207</v>
      </c>
      <c r="AD304">
        <v>3.6684249006118002</v>
      </c>
      <c r="AE304">
        <v>1.2914380638949301</v>
      </c>
      <c r="AF304">
        <v>47.55</v>
      </c>
      <c r="AG304">
        <v>6.00016431643337E-2</v>
      </c>
      <c r="AH304">
        <v>24.791499999999999</v>
      </c>
      <c r="AI304">
        <v>4.5274527777330196</v>
      </c>
      <c r="AJ304">
        <v>-66523.3845</v>
      </c>
      <c r="AK304">
        <v>0.48134249660963302</v>
      </c>
      <c r="AL304">
        <v>32447451.0295</v>
      </c>
      <c r="AM304">
        <v>2074.4526595000002</v>
      </c>
    </row>
    <row r="305" spans="1:39" ht="15" x14ac:dyDescent="0.25">
      <c r="A305" t="s">
        <v>477</v>
      </c>
      <c r="B305">
        <v>-2465526.85</v>
      </c>
      <c r="C305">
        <v>0.29619628408848703</v>
      </c>
      <c r="D305">
        <v>-2600525.0499999998</v>
      </c>
      <c r="E305">
        <v>2.09817296948169E-3</v>
      </c>
      <c r="F305">
        <v>0.74351864111193899</v>
      </c>
      <c r="G305">
        <v>97.210526315789494</v>
      </c>
      <c r="H305">
        <v>77.616470849999999</v>
      </c>
      <c r="I305">
        <v>114.59303509999999</v>
      </c>
      <c r="J305">
        <v>67.461550750000001</v>
      </c>
      <c r="K305">
        <v>14294.709667135499</v>
      </c>
      <c r="L305">
        <v>1898.7233464000001</v>
      </c>
      <c r="M305">
        <v>2403.7941639195201</v>
      </c>
      <c r="N305">
        <v>0.58483619351676996</v>
      </c>
      <c r="O305">
        <v>0.15823941177089401</v>
      </c>
      <c r="P305">
        <v>1.3749919044024899E-2</v>
      </c>
      <c r="Q305">
        <v>11291.1909773273</v>
      </c>
      <c r="R305">
        <v>124.61150000000001</v>
      </c>
      <c r="S305">
        <v>68053.336770683294</v>
      </c>
      <c r="T305">
        <v>15.9555899736381</v>
      </c>
      <c r="U305">
        <v>15.2371438141745</v>
      </c>
      <c r="V305">
        <v>15.718</v>
      </c>
      <c r="W305">
        <v>120.799296755312</v>
      </c>
      <c r="X305">
        <v>0.112906231382442</v>
      </c>
      <c r="Y305">
        <v>0.17723925119422199</v>
      </c>
      <c r="Z305">
        <v>0.29470941778783599</v>
      </c>
      <c r="AA305">
        <v>180.427101530898</v>
      </c>
      <c r="AB305">
        <v>8.4459768349776407</v>
      </c>
      <c r="AC305">
        <v>1.45762857647013</v>
      </c>
      <c r="AD305">
        <v>3.8302259610606102</v>
      </c>
      <c r="AE305">
        <v>1.3717974133976401</v>
      </c>
      <c r="AF305">
        <v>39.549999999999997</v>
      </c>
      <c r="AG305">
        <v>2.3787645918315999E-2</v>
      </c>
      <c r="AH305">
        <v>32.639499999999998</v>
      </c>
      <c r="AI305">
        <v>4.11837346450256</v>
      </c>
      <c r="AJ305">
        <v>-92585.889000000097</v>
      </c>
      <c r="AK305">
        <v>0.48585628254676999</v>
      </c>
      <c r="AL305">
        <v>27141698.975000001</v>
      </c>
      <c r="AM305">
        <v>1898.7233464000001</v>
      </c>
    </row>
    <row r="306" spans="1:39" ht="15" x14ac:dyDescent="0.25">
      <c r="A306" t="s">
        <v>478</v>
      </c>
      <c r="B306">
        <v>-2753282.2</v>
      </c>
      <c r="C306">
        <v>0.28520554056015301</v>
      </c>
      <c r="D306">
        <v>-2709875.55</v>
      </c>
      <c r="E306">
        <v>4.6922499025181599E-3</v>
      </c>
      <c r="F306">
        <v>0.722048696305578</v>
      </c>
      <c r="G306">
        <v>120.5</v>
      </c>
      <c r="H306">
        <v>37.208261550000003</v>
      </c>
      <c r="I306">
        <v>52.589174450000002</v>
      </c>
      <c r="J306">
        <v>57.778543450000001</v>
      </c>
      <c r="K306">
        <v>14809.946802423799</v>
      </c>
      <c r="L306">
        <v>1454.6110643</v>
      </c>
      <c r="M306">
        <v>1824.1749505212399</v>
      </c>
      <c r="N306">
        <v>0.57373339188892603</v>
      </c>
      <c r="O306">
        <v>0.156041966763968</v>
      </c>
      <c r="P306">
        <v>1.73316961617724E-3</v>
      </c>
      <c r="Q306">
        <v>11809.5649073267</v>
      </c>
      <c r="R306">
        <v>98.031000000000006</v>
      </c>
      <c r="S306">
        <v>66626.9492711489</v>
      </c>
      <c r="T306">
        <v>16.099499138027799</v>
      </c>
      <c r="U306">
        <v>14.838276303414199</v>
      </c>
      <c r="V306">
        <v>13.516500000000001</v>
      </c>
      <c r="W306">
        <v>107.617435304998</v>
      </c>
      <c r="X306">
        <v>0.113929946243505</v>
      </c>
      <c r="Y306">
        <v>0.16837491353651199</v>
      </c>
      <c r="Z306">
        <v>0.29930925886612603</v>
      </c>
      <c r="AA306">
        <v>181.74212096153701</v>
      </c>
      <c r="AB306">
        <v>8.3822931914734298</v>
      </c>
      <c r="AC306">
        <v>1.6599260735478101</v>
      </c>
      <c r="AD306">
        <v>3.5048900266715499</v>
      </c>
      <c r="AE306">
        <v>1.1535289682390899</v>
      </c>
      <c r="AF306">
        <v>122.3</v>
      </c>
      <c r="AG306">
        <v>1.8259460407553201E-2</v>
      </c>
      <c r="AH306">
        <v>6.9645000000000001</v>
      </c>
      <c r="AI306">
        <v>4.1744502895522304</v>
      </c>
      <c r="AJ306">
        <v>19023.794500000098</v>
      </c>
      <c r="AK306">
        <v>0.52206586105078501</v>
      </c>
      <c r="AL306">
        <v>21542712.480500001</v>
      </c>
      <c r="AM306">
        <v>1454.6110643</v>
      </c>
    </row>
    <row r="307" spans="1:39" ht="15" x14ac:dyDescent="0.25">
      <c r="A307" t="s">
        <v>479</v>
      </c>
      <c r="B307">
        <v>-2265035.4</v>
      </c>
      <c r="C307">
        <v>0.34678396191405703</v>
      </c>
      <c r="D307">
        <v>-2282650</v>
      </c>
      <c r="E307">
        <v>2.5935650923093398E-3</v>
      </c>
      <c r="F307">
        <v>0.65459709980338898</v>
      </c>
      <c r="G307">
        <v>65.650000000000006</v>
      </c>
      <c r="H307">
        <v>32.13456025</v>
      </c>
      <c r="I307">
        <v>36.425881400000002</v>
      </c>
      <c r="J307">
        <v>41.216079999999998</v>
      </c>
      <c r="K307">
        <v>16018.367512273</v>
      </c>
      <c r="L307">
        <v>882.16261729999997</v>
      </c>
      <c r="M307">
        <v>1072.6460700042901</v>
      </c>
      <c r="N307">
        <v>0.48935743510789997</v>
      </c>
      <c r="O307">
        <v>0.154532582232104</v>
      </c>
      <c r="P307">
        <v>2.50071931947416E-3</v>
      </c>
      <c r="Q307">
        <v>13173.781552607999</v>
      </c>
      <c r="R307">
        <v>65.4345</v>
      </c>
      <c r="S307">
        <v>63000.673192276197</v>
      </c>
      <c r="T307">
        <v>14.539730570264901</v>
      </c>
      <c r="U307">
        <v>13.4816131750071</v>
      </c>
      <c r="V307">
        <v>9.5419999999999998</v>
      </c>
      <c r="W307">
        <v>92.450494372248997</v>
      </c>
      <c r="X307">
        <v>0.113245239433857</v>
      </c>
      <c r="Y307">
        <v>0.17326536758435299</v>
      </c>
      <c r="Z307">
        <v>0.29171118104978699</v>
      </c>
      <c r="AA307">
        <v>205.98152362900001</v>
      </c>
      <c r="AB307">
        <v>8.4831925653736793</v>
      </c>
      <c r="AC307">
        <v>1.6805893234905001</v>
      </c>
      <c r="AD307">
        <v>3.6911301959394498</v>
      </c>
      <c r="AE307">
        <v>1.2201735238692399</v>
      </c>
      <c r="AF307">
        <v>74.25</v>
      </c>
      <c r="AG307">
        <v>2.5220282545521701E-2</v>
      </c>
      <c r="AH307">
        <v>6.5655000000000001</v>
      </c>
      <c r="AI307">
        <v>4.6176391741763503</v>
      </c>
      <c r="AJ307">
        <v>-39118.458499999899</v>
      </c>
      <c r="AK307">
        <v>0.49297946549424199</v>
      </c>
      <c r="AL307">
        <v>14130805.009500001</v>
      </c>
      <c r="AM307">
        <v>882.16261729999997</v>
      </c>
    </row>
    <row r="308" spans="1:39" ht="15" x14ac:dyDescent="0.25">
      <c r="A308" t="s">
        <v>480</v>
      </c>
      <c r="B308">
        <v>-4160264.75</v>
      </c>
      <c r="C308">
        <v>0.35248746150487398</v>
      </c>
      <c r="D308">
        <v>-4036936.25</v>
      </c>
      <c r="E308">
        <v>9.4105434520634396E-4</v>
      </c>
      <c r="F308">
        <v>0.72028535514901604</v>
      </c>
      <c r="G308">
        <v>142.15</v>
      </c>
      <c r="H308">
        <v>44.466496399999997</v>
      </c>
      <c r="I308">
        <v>199.60567015000001</v>
      </c>
      <c r="J308">
        <v>32.52030705</v>
      </c>
      <c r="K308">
        <v>14684.2760184952</v>
      </c>
      <c r="L308">
        <v>2067.5235553500002</v>
      </c>
      <c r="M308">
        <v>2435.0293194778201</v>
      </c>
      <c r="N308">
        <v>0.256896235511129</v>
      </c>
      <c r="O308">
        <v>0.12606408281325601</v>
      </c>
      <c r="P308">
        <v>2.96032205251654E-2</v>
      </c>
      <c r="Q308">
        <v>12468.0579074138</v>
      </c>
      <c r="R308">
        <v>129.54349999999999</v>
      </c>
      <c r="S308">
        <v>72546.643274266899</v>
      </c>
      <c r="T308">
        <v>15.6059547565104</v>
      </c>
      <c r="U308">
        <v>15.9600717546616</v>
      </c>
      <c r="V308">
        <v>15.051500000000001</v>
      </c>
      <c r="W308">
        <v>137.36328972859801</v>
      </c>
      <c r="X308">
        <v>0.11214213091125</v>
      </c>
      <c r="Y308">
        <v>0.172811916213927</v>
      </c>
      <c r="Z308">
        <v>0.28895234015766602</v>
      </c>
      <c r="AA308">
        <v>178.01405408302401</v>
      </c>
      <c r="AB308">
        <v>7.9896985639790401</v>
      </c>
      <c r="AC308">
        <v>1.59009732147891</v>
      </c>
      <c r="AD308">
        <v>3.3100851043307502</v>
      </c>
      <c r="AE308">
        <v>1.4151937870192499</v>
      </c>
      <c r="AF308">
        <v>77.099999999999994</v>
      </c>
      <c r="AG308">
        <v>6.3940599774673201E-2</v>
      </c>
      <c r="AH308">
        <v>17.779</v>
      </c>
      <c r="AI308">
        <v>5.2072174967625999</v>
      </c>
      <c r="AJ308">
        <v>-69878.443999999901</v>
      </c>
      <c r="AK308">
        <v>0.425033851597999</v>
      </c>
      <c r="AL308">
        <v>30360086.561500002</v>
      </c>
      <c r="AM308">
        <v>2067.5235553500002</v>
      </c>
    </row>
    <row r="309" spans="1:39" ht="15" x14ac:dyDescent="0.25">
      <c r="A309" t="s">
        <v>481</v>
      </c>
      <c r="B309">
        <v>-1720646.95</v>
      </c>
      <c r="C309">
        <v>0.34974189780409998</v>
      </c>
      <c r="D309">
        <v>-1654964.7</v>
      </c>
      <c r="E309">
        <v>8.0887227212907004E-3</v>
      </c>
      <c r="F309">
        <v>0.73416371963613303</v>
      </c>
      <c r="G309">
        <v>131.25</v>
      </c>
      <c r="H309">
        <v>45.991060849999997</v>
      </c>
      <c r="I309">
        <v>54.686618549999999</v>
      </c>
      <c r="J309">
        <v>42.9062859</v>
      </c>
      <c r="K309">
        <v>15279.2684001857</v>
      </c>
      <c r="L309">
        <v>1548.3348051999999</v>
      </c>
      <c r="M309">
        <v>1955.7869903651799</v>
      </c>
      <c r="N309">
        <v>0.59134655403663205</v>
      </c>
      <c r="O309">
        <v>0.160675084655134</v>
      </c>
      <c r="P309">
        <v>1.7910411499415899E-3</v>
      </c>
      <c r="Q309">
        <v>12096.1143409502</v>
      </c>
      <c r="R309">
        <v>105.0275</v>
      </c>
      <c r="S309">
        <v>67919.926643022103</v>
      </c>
      <c r="T309">
        <v>16.1805241484373</v>
      </c>
      <c r="U309">
        <v>14.7421847154317</v>
      </c>
      <c r="V309">
        <v>14.000500000000001</v>
      </c>
      <c r="W309">
        <v>110.591393535945</v>
      </c>
      <c r="X309">
        <v>0.112196446169381</v>
      </c>
      <c r="Y309">
        <v>0.173733872736996</v>
      </c>
      <c r="Z309">
        <v>0.30122400906808</v>
      </c>
      <c r="AA309">
        <v>177.767269117513</v>
      </c>
      <c r="AB309">
        <v>8.7611581119609596</v>
      </c>
      <c r="AC309">
        <v>1.73010517605791</v>
      </c>
      <c r="AD309">
        <v>3.9510167588124299</v>
      </c>
      <c r="AE309">
        <v>1.2942129132893301</v>
      </c>
      <c r="AF309">
        <v>135</v>
      </c>
      <c r="AG309">
        <v>2.03041209403289E-2</v>
      </c>
      <c r="AH309">
        <v>6.9494999999999996</v>
      </c>
      <c r="AI309">
        <v>3.9628658356345499</v>
      </c>
      <c r="AJ309">
        <v>-3343.9344999998598</v>
      </c>
      <c r="AK309">
        <v>0.54129424683052496</v>
      </c>
      <c r="AL309">
        <v>23657423.061999999</v>
      </c>
      <c r="AM309">
        <v>1548.3348051999999</v>
      </c>
    </row>
    <row r="310" spans="1:39" ht="15" x14ac:dyDescent="0.25">
      <c r="A310" t="s">
        <v>482</v>
      </c>
      <c r="B310">
        <v>-1931307.3</v>
      </c>
      <c r="C310">
        <v>0.32624649119580701</v>
      </c>
      <c r="D310">
        <v>-1854943.45</v>
      </c>
      <c r="E310">
        <v>7.7784225976226503E-3</v>
      </c>
      <c r="F310">
        <v>0.68979704445218104</v>
      </c>
      <c r="G310">
        <v>100.6</v>
      </c>
      <c r="H310">
        <v>38.498623350000003</v>
      </c>
      <c r="I310">
        <v>55.157869550000001</v>
      </c>
      <c r="J310">
        <v>71.214819750000004</v>
      </c>
      <c r="K310">
        <v>15216.4360133708</v>
      </c>
      <c r="L310">
        <v>1287.7636092499999</v>
      </c>
      <c r="M310">
        <v>1567.25087890597</v>
      </c>
      <c r="N310">
        <v>0.471982264706165</v>
      </c>
      <c r="O310">
        <v>0.143339451491027</v>
      </c>
      <c r="P310">
        <v>1.8124370289973699E-3</v>
      </c>
      <c r="Q310">
        <v>12502.894606241</v>
      </c>
      <c r="R310">
        <v>86.751499999999993</v>
      </c>
      <c r="S310">
        <v>66993.230998887593</v>
      </c>
      <c r="T310">
        <v>14.5000374633292</v>
      </c>
      <c r="U310">
        <v>14.844280608980799</v>
      </c>
      <c r="V310">
        <v>12.417</v>
      </c>
      <c r="W310">
        <v>103.709721289361</v>
      </c>
      <c r="X310">
        <v>0.114992577123235</v>
      </c>
      <c r="Y310">
        <v>0.17165647304989901</v>
      </c>
      <c r="Z310">
        <v>0.291783383427686</v>
      </c>
      <c r="AA310">
        <v>185.79679397785401</v>
      </c>
      <c r="AB310">
        <v>8.2160950040823408</v>
      </c>
      <c r="AC310">
        <v>1.6380599622130301</v>
      </c>
      <c r="AD310">
        <v>3.0785714927568</v>
      </c>
      <c r="AE310">
        <v>1.2076057524341699</v>
      </c>
      <c r="AF310">
        <v>87.75</v>
      </c>
      <c r="AG310">
        <v>1.9399086128109901E-2</v>
      </c>
      <c r="AH310">
        <v>8.1880000000000006</v>
      </c>
      <c r="AI310">
        <v>4.3628275807910697</v>
      </c>
      <c r="AJ310">
        <v>-74708.908999999898</v>
      </c>
      <c r="AK310">
        <v>0.49387816891622099</v>
      </c>
      <c r="AL310">
        <v>19595172.5605</v>
      </c>
      <c r="AM310">
        <v>1287.7636092499999</v>
      </c>
    </row>
    <row r="311" spans="1:39" ht="15" x14ac:dyDescent="0.25">
      <c r="A311" t="s">
        <v>483</v>
      </c>
      <c r="B311">
        <v>-8354278.3499999996</v>
      </c>
      <c r="C311">
        <v>0.35660698243189298</v>
      </c>
      <c r="D311">
        <v>-7178908.3499999996</v>
      </c>
      <c r="E311">
        <v>1.93453220133261E-3</v>
      </c>
      <c r="F311">
        <v>0.79965694138506005</v>
      </c>
      <c r="G311">
        <v>213.05</v>
      </c>
      <c r="H311">
        <v>214.69238335</v>
      </c>
      <c r="I311">
        <v>888.18476859999998</v>
      </c>
      <c r="J311">
        <v>-9.6008274999999905</v>
      </c>
      <c r="K311">
        <v>15869.1655385217</v>
      </c>
      <c r="L311">
        <v>7775.77664405</v>
      </c>
      <c r="M311">
        <v>9953.7811304578499</v>
      </c>
      <c r="N311">
        <v>0.39865792077142698</v>
      </c>
      <c r="O311">
        <v>0.15863757339196399</v>
      </c>
      <c r="P311">
        <v>7.76682631261182E-2</v>
      </c>
      <c r="Q311">
        <v>12396.805308228</v>
      </c>
      <c r="R311">
        <v>487.3605</v>
      </c>
      <c r="S311">
        <v>83436.802236742602</v>
      </c>
      <c r="T311">
        <v>14.877795800028901</v>
      </c>
      <c r="U311">
        <v>15.954876614026</v>
      </c>
      <c r="V311">
        <v>49.43</v>
      </c>
      <c r="W311">
        <v>157.30885381448499</v>
      </c>
      <c r="X311">
        <v>0.116026507269891</v>
      </c>
      <c r="Y311">
        <v>0.160244708856975</v>
      </c>
      <c r="Z311">
        <v>0.28097644736046901</v>
      </c>
      <c r="AA311">
        <v>158.84701381503001</v>
      </c>
      <c r="AB311">
        <v>7.7614998940622097</v>
      </c>
      <c r="AC311">
        <v>1.3459733087783301</v>
      </c>
      <c r="AD311">
        <v>4.0588271901696196</v>
      </c>
      <c r="AE311">
        <v>1.0957447306263799</v>
      </c>
      <c r="AF311">
        <v>32.4</v>
      </c>
      <c r="AG311">
        <v>9.9225246086786997E-2</v>
      </c>
      <c r="AH311">
        <v>125.15949999999999</v>
      </c>
      <c r="AI311">
        <v>4.61828447570793</v>
      </c>
      <c r="AJ311">
        <v>-133104.35250000001</v>
      </c>
      <c r="AK311">
        <v>0.42796639659878999</v>
      </c>
      <c r="AL311">
        <v>123395086.755</v>
      </c>
      <c r="AM311">
        <v>7775.77664405</v>
      </c>
    </row>
    <row r="312" spans="1:39" ht="15" x14ac:dyDescent="0.25">
      <c r="A312" t="s">
        <v>484</v>
      </c>
      <c r="B312">
        <v>-1117424.8500000001</v>
      </c>
      <c r="C312">
        <v>0.37066019893267399</v>
      </c>
      <c r="D312">
        <v>-1146435</v>
      </c>
      <c r="E312">
        <v>3.9368344658713902E-3</v>
      </c>
      <c r="F312">
        <v>0.71862427649818705</v>
      </c>
      <c r="G312">
        <v>47.2</v>
      </c>
      <c r="H312">
        <v>36.623664300000002</v>
      </c>
      <c r="I312">
        <v>55.029555799999997</v>
      </c>
      <c r="J312">
        <v>45.227233099999999</v>
      </c>
      <c r="K312">
        <v>15467.7107972839</v>
      </c>
      <c r="L312">
        <v>904.75846390000004</v>
      </c>
      <c r="M312">
        <v>1116.0806494457099</v>
      </c>
      <c r="N312">
        <v>0.55819519661970196</v>
      </c>
      <c r="O312">
        <v>0.14274552054842601</v>
      </c>
      <c r="P312">
        <v>8.2967825663023305E-3</v>
      </c>
      <c r="Q312">
        <v>12539.006269797999</v>
      </c>
      <c r="R312">
        <v>65.858500000000006</v>
      </c>
      <c r="S312">
        <v>65924.551652406299</v>
      </c>
      <c r="T312">
        <v>16.1095378728638</v>
      </c>
      <c r="U312">
        <v>13.7379148310393</v>
      </c>
      <c r="V312">
        <v>9.3239999999999998</v>
      </c>
      <c r="W312">
        <v>97.035442288717306</v>
      </c>
      <c r="X312">
        <v>0.115267184600196</v>
      </c>
      <c r="Y312">
        <v>0.176643688785702</v>
      </c>
      <c r="Z312">
        <v>0.29539837247374501</v>
      </c>
      <c r="AA312">
        <v>208.64590665035701</v>
      </c>
      <c r="AB312">
        <v>8.2253824053770099</v>
      </c>
      <c r="AC312">
        <v>1.60037424085872</v>
      </c>
      <c r="AD312">
        <v>3.5977188243199598</v>
      </c>
      <c r="AE312">
        <v>1.28587587843101</v>
      </c>
      <c r="AF312">
        <v>35.9</v>
      </c>
      <c r="AG312">
        <v>5.3129909218525603E-2</v>
      </c>
      <c r="AH312">
        <v>14.028</v>
      </c>
      <c r="AI312">
        <v>4.5137732984636196</v>
      </c>
      <c r="AJ312">
        <v>-67374.737499999901</v>
      </c>
      <c r="AK312">
        <v>0.50872447856829395</v>
      </c>
      <c r="AL312">
        <v>13994542.261</v>
      </c>
      <c r="AM312">
        <v>904.75846390000004</v>
      </c>
    </row>
    <row r="313" spans="1:39" ht="15" x14ac:dyDescent="0.25">
      <c r="A313" t="s">
        <v>485</v>
      </c>
      <c r="B313">
        <v>-3406302.65</v>
      </c>
      <c r="C313">
        <v>0.39889988915623797</v>
      </c>
      <c r="D313">
        <v>-3332014.1</v>
      </c>
      <c r="E313">
        <v>3.2176571887987501E-3</v>
      </c>
      <c r="F313">
        <v>0.72796658459251995</v>
      </c>
      <c r="G313">
        <v>119.35</v>
      </c>
      <c r="H313">
        <v>53.179559099999999</v>
      </c>
      <c r="I313">
        <v>36.739389799999998</v>
      </c>
      <c r="J313">
        <v>-44.442037650000003</v>
      </c>
      <c r="K313">
        <v>16129.186850395999</v>
      </c>
      <c r="L313">
        <v>1427.8978939000001</v>
      </c>
      <c r="M313">
        <v>1822.70965977689</v>
      </c>
      <c r="N313">
        <v>0.64809965271565095</v>
      </c>
      <c r="O313">
        <v>0.166676576782365</v>
      </c>
      <c r="P313">
        <v>6.0837505168337899E-3</v>
      </c>
      <c r="Q313">
        <v>12635.491237161201</v>
      </c>
      <c r="R313">
        <v>102.685</v>
      </c>
      <c r="S313">
        <v>64650.544636509701</v>
      </c>
      <c r="T313">
        <v>16.4600477187515</v>
      </c>
      <c r="U313">
        <v>13.9056132239373</v>
      </c>
      <c r="V313">
        <v>13.675000000000001</v>
      </c>
      <c r="W313">
        <v>104.41666500182799</v>
      </c>
      <c r="X313">
        <v>0.109908966159575</v>
      </c>
      <c r="Y313">
        <v>0.19953628862244399</v>
      </c>
      <c r="Z313">
        <v>0.31327671295327503</v>
      </c>
      <c r="AA313">
        <v>207.99018702159299</v>
      </c>
      <c r="AB313">
        <v>8.9743060839846596</v>
      </c>
      <c r="AC313">
        <v>1.56007917134908</v>
      </c>
      <c r="AD313">
        <v>3.4727240930843299</v>
      </c>
      <c r="AE313">
        <v>1.6267878935531499</v>
      </c>
      <c r="AF313">
        <v>203.35</v>
      </c>
      <c r="AG313">
        <v>1.8171894847294E-2</v>
      </c>
      <c r="AH313">
        <v>4.7995000000000001</v>
      </c>
      <c r="AI313">
        <v>4.3013199281278203</v>
      </c>
      <c r="AJ313">
        <v>-88944.087499999805</v>
      </c>
      <c r="AK313">
        <v>0.54901684731730704</v>
      </c>
      <c r="AL313">
        <v>23030831.934</v>
      </c>
      <c r="AM313">
        <v>1427.8978939000001</v>
      </c>
    </row>
    <row r="314" spans="1:39" ht="15" x14ac:dyDescent="0.25">
      <c r="A314" t="s">
        <v>486</v>
      </c>
      <c r="B314">
        <v>-2900872.6</v>
      </c>
      <c r="C314">
        <v>0.301004180424431</v>
      </c>
      <c r="D314">
        <v>-2085104.45</v>
      </c>
      <c r="E314">
        <v>1.6263822563632199E-3</v>
      </c>
      <c r="F314">
        <v>0.77361667215109398</v>
      </c>
      <c r="G314">
        <v>158.94999999999999</v>
      </c>
      <c r="H314">
        <v>111.9645384</v>
      </c>
      <c r="I314">
        <v>370.7348945</v>
      </c>
      <c r="J314">
        <v>-23.048350750000001</v>
      </c>
      <c r="K314">
        <v>15131.8178996758</v>
      </c>
      <c r="L314">
        <v>3985.9139505500002</v>
      </c>
      <c r="M314">
        <v>5162.0483891148197</v>
      </c>
      <c r="N314">
        <v>0.51739546922868995</v>
      </c>
      <c r="O314">
        <v>0.158779146941361</v>
      </c>
      <c r="P314">
        <v>5.4857687399355003E-2</v>
      </c>
      <c r="Q314">
        <v>11684.1454238755</v>
      </c>
      <c r="R314">
        <v>253.499</v>
      </c>
      <c r="S314">
        <v>79355.0300809865</v>
      </c>
      <c r="T314">
        <v>14.916232411173199</v>
      </c>
      <c r="U314">
        <v>15.723588458139901</v>
      </c>
      <c r="V314">
        <v>30.409500000000001</v>
      </c>
      <c r="W314">
        <v>131.07462965685099</v>
      </c>
      <c r="X314">
        <v>0.11338737730942799</v>
      </c>
      <c r="Y314">
        <v>0.15936146090179901</v>
      </c>
      <c r="Z314">
        <v>0.2810993334504</v>
      </c>
      <c r="AA314">
        <v>161.06408918120599</v>
      </c>
      <c r="AB314">
        <v>7.8405309113447101</v>
      </c>
      <c r="AC314">
        <v>1.49948773932705</v>
      </c>
      <c r="AD314">
        <v>4.0025752023870904</v>
      </c>
      <c r="AE314">
        <v>0.95810134331351504</v>
      </c>
      <c r="AF314">
        <v>33.65</v>
      </c>
      <c r="AG314">
        <v>6.7703276651085803E-2</v>
      </c>
      <c r="AH314">
        <v>72.406999999999996</v>
      </c>
      <c r="AI314">
        <v>4.2439955863548402</v>
      </c>
      <c r="AJ314">
        <v>-137110.372</v>
      </c>
      <c r="AK314">
        <v>0.49527000221334699</v>
      </c>
      <c r="AL314">
        <v>60314124.063500002</v>
      </c>
      <c r="AM314">
        <v>3985.9139505500002</v>
      </c>
    </row>
    <row r="315" spans="1:39" ht="15" x14ac:dyDescent="0.25">
      <c r="A315" t="s">
        <v>487</v>
      </c>
      <c r="B315">
        <v>-2898201.05</v>
      </c>
      <c r="C315">
        <v>0.28967982040859802</v>
      </c>
      <c r="D315">
        <v>-3025415.15</v>
      </c>
      <c r="E315">
        <v>3.8308750282610802E-3</v>
      </c>
      <c r="F315">
        <v>0.76848797005315705</v>
      </c>
      <c r="G315">
        <v>146.19999999999999</v>
      </c>
      <c r="H315">
        <v>198.04510999999999</v>
      </c>
      <c r="I315">
        <v>246.90823330000001</v>
      </c>
      <c r="J315">
        <v>-52.365853749999999</v>
      </c>
      <c r="K315">
        <v>15567.849917720299</v>
      </c>
      <c r="L315">
        <v>3237.8347462500001</v>
      </c>
      <c r="M315">
        <v>4457.1428610660296</v>
      </c>
      <c r="N315">
        <v>0.84709165670872899</v>
      </c>
      <c r="O315">
        <v>0.19356383383242901</v>
      </c>
      <c r="P315">
        <v>3.2726358416754801E-2</v>
      </c>
      <c r="Q315">
        <v>11309.0665835073</v>
      </c>
      <c r="R315">
        <v>225.94300000000001</v>
      </c>
      <c r="S315">
        <v>72317.152051623605</v>
      </c>
      <c r="T315">
        <v>15.2755340948823</v>
      </c>
      <c r="U315">
        <v>14.330316700451</v>
      </c>
      <c r="V315">
        <v>25.061</v>
      </c>
      <c r="W315">
        <v>129.19814637285</v>
      </c>
      <c r="X315">
        <v>0.111473119655405</v>
      </c>
      <c r="Y315">
        <v>0.170724417943312</v>
      </c>
      <c r="Z315">
        <v>0.29323512951981801</v>
      </c>
      <c r="AA315">
        <v>178.14293971242199</v>
      </c>
      <c r="AB315">
        <v>7.6824408908570003</v>
      </c>
      <c r="AC315">
        <v>1.4946430028984199</v>
      </c>
      <c r="AD315">
        <v>4.06131146655654</v>
      </c>
      <c r="AE315">
        <v>1.09946587937147</v>
      </c>
      <c r="AF315">
        <v>33.1</v>
      </c>
      <c r="AG315">
        <v>5.3221555699194199E-2</v>
      </c>
      <c r="AH315">
        <v>66.506</v>
      </c>
      <c r="AI315">
        <v>4.0034876240421697</v>
      </c>
      <c r="AJ315">
        <v>-170855.5385</v>
      </c>
      <c r="AK315">
        <v>0.56603465287698695</v>
      </c>
      <c r="AL315">
        <v>50406125.387999997</v>
      </c>
      <c r="AM315">
        <v>3237.8347462500001</v>
      </c>
    </row>
    <row r="316" spans="1:39" ht="15" x14ac:dyDescent="0.25">
      <c r="A316" t="s">
        <v>488</v>
      </c>
      <c r="B316">
        <v>-9973918.0500000007</v>
      </c>
      <c r="C316">
        <v>0.34985145715733801</v>
      </c>
      <c r="D316">
        <v>-9385705.1999999993</v>
      </c>
      <c r="E316">
        <v>1.48412903238581E-3</v>
      </c>
      <c r="F316">
        <v>0.81366918268347899</v>
      </c>
      <c r="G316">
        <v>214.05</v>
      </c>
      <c r="H316">
        <v>194.18745625</v>
      </c>
      <c r="I316">
        <v>759.66916745000003</v>
      </c>
      <c r="J316">
        <v>-18.50874365</v>
      </c>
      <c r="K316">
        <v>16488.680979652301</v>
      </c>
      <c r="L316">
        <v>7824.9923539499996</v>
      </c>
      <c r="M316">
        <v>10000.479644061799</v>
      </c>
      <c r="N316">
        <v>0.37869965869092997</v>
      </c>
      <c r="O316">
        <v>0.151154243614429</v>
      </c>
      <c r="P316">
        <v>7.8041606870291103E-2</v>
      </c>
      <c r="Q316">
        <v>12901.761433924101</v>
      </c>
      <c r="R316">
        <v>498.86</v>
      </c>
      <c r="S316">
        <v>86126.767158120507</v>
      </c>
      <c r="T316">
        <v>15.076273904502299</v>
      </c>
      <c r="U316">
        <v>15.6857482138275</v>
      </c>
      <c r="V316">
        <v>51.604500000000002</v>
      </c>
      <c r="W316">
        <v>151.63391475452701</v>
      </c>
      <c r="X316">
        <v>0.115829396049934</v>
      </c>
      <c r="Y316">
        <v>0.15650026285736701</v>
      </c>
      <c r="Z316">
        <v>0.27810315706806399</v>
      </c>
      <c r="AA316">
        <v>158.91627668776999</v>
      </c>
      <c r="AB316">
        <v>9.1489581985762705</v>
      </c>
      <c r="AC316">
        <v>1.5085087228084599</v>
      </c>
      <c r="AD316">
        <v>4.18800456430629</v>
      </c>
      <c r="AE316">
        <v>1.05644487021861</v>
      </c>
      <c r="AF316">
        <v>31.75</v>
      </c>
      <c r="AG316">
        <v>7.9219087674972197E-2</v>
      </c>
      <c r="AH316">
        <v>130.24600000000001</v>
      </c>
      <c r="AI316">
        <v>4.54773185791705</v>
      </c>
      <c r="AJ316">
        <v>-233897.8015</v>
      </c>
      <c r="AK316">
        <v>0.42142760383825001</v>
      </c>
      <c r="AL316">
        <v>129023802.5925</v>
      </c>
      <c r="AM316">
        <v>7824.9923539499996</v>
      </c>
    </row>
    <row r="317" spans="1:39" ht="15" x14ac:dyDescent="0.25">
      <c r="A317" t="s">
        <v>489</v>
      </c>
      <c r="B317">
        <v>-4790669.3499999996</v>
      </c>
      <c r="C317">
        <v>0.35485217972646499</v>
      </c>
      <c r="D317">
        <v>-4476961.5</v>
      </c>
      <c r="E317">
        <v>2.15751881270938E-3</v>
      </c>
      <c r="F317">
        <v>0.76499236289299899</v>
      </c>
      <c r="G317">
        <v>162.65</v>
      </c>
      <c r="H317">
        <v>455.31273060000001</v>
      </c>
      <c r="I317">
        <v>618.57673190000003</v>
      </c>
      <c r="J317">
        <v>-17.328896050000001</v>
      </c>
      <c r="K317">
        <v>16109.186161583</v>
      </c>
      <c r="L317">
        <v>5034.6816732999996</v>
      </c>
      <c r="M317">
        <v>7102.9697825652202</v>
      </c>
      <c r="N317">
        <v>0.80107475252878402</v>
      </c>
      <c r="O317">
        <v>0.17484224633670201</v>
      </c>
      <c r="P317">
        <v>9.3695869195003903E-2</v>
      </c>
      <c r="Q317">
        <v>11418.410442710499</v>
      </c>
      <c r="R317">
        <v>341.45150000000001</v>
      </c>
      <c r="S317">
        <v>76284.965791627794</v>
      </c>
      <c r="T317">
        <v>14.121039151973299</v>
      </c>
      <c r="U317">
        <v>14.744939393442399</v>
      </c>
      <c r="V317">
        <v>40.776000000000003</v>
      </c>
      <c r="W317">
        <v>123.471691026584</v>
      </c>
      <c r="X317">
        <v>0.11574990926657</v>
      </c>
      <c r="Y317">
        <v>0.15467493414405201</v>
      </c>
      <c r="Z317">
        <v>0.27747575451971002</v>
      </c>
      <c r="AA317">
        <v>170.11730941047</v>
      </c>
      <c r="AB317">
        <v>7.7100106102080996</v>
      </c>
      <c r="AC317">
        <v>1.47246926250443</v>
      </c>
      <c r="AD317">
        <v>3.5229475870314402</v>
      </c>
      <c r="AE317">
        <v>0.81864557811831995</v>
      </c>
      <c r="AF317">
        <v>21.05</v>
      </c>
      <c r="AG317">
        <v>9.4962316611642103E-2</v>
      </c>
      <c r="AH317">
        <v>147.68600000000001</v>
      </c>
      <c r="AI317">
        <v>3.7876928401587802</v>
      </c>
      <c r="AJ317">
        <v>-143076.458000001</v>
      </c>
      <c r="AK317">
        <v>0.59687300023198397</v>
      </c>
      <c r="AL317">
        <v>81104624.339499995</v>
      </c>
      <c r="AM317">
        <v>5034.6816732999996</v>
      </c>
    </row>
    <row r="318" spans="1:39" ht="15" x14ac:dyDescent="0.25">
      <c r="A318" t="s">
        <v>490</v>
      </c>
      <c r="B318">
        <v>-4388030.2</v>
      </c>
      <c r="C318">
        <v>0.34966654784402201</v>
      </c>
      <c r="D318">
        <v>-5015356.3499999996</v>
      </c>
      <c r="E318">
        <v>2.7854377578477498E-3</v>
      </c>
      <c r="F318">
        <v>0.78779178506828795</v>
      </c>
      <c r="G318">
        <v>105.8</v>
      </c>
      <c r="H318">
        <v>50.758457700000001</v>
      </c>
      <c r="I318">
        <v>445.48460145000001</v>
      </c>
      <c r="J318">
        <v>-15.23440405</v>
      </c>
      <c r="K318">
        <v>16545.687099708499</v>
      </c>
      <c r="L318">
        <v>5049.2325124999998</v>
      </c>
      <c r="M318">
        <v>6067.3671120112504</v>
      </c>
      <c r="N318">
        <v>0.135816548168913</v>
      </c>
      <c r="O318">
        <v>0.12633127505434899</v>
      </c>
      <c r="P318">
        <v>4.0030348117188197E-2</v>
      </c>
      <c r="Q318">
        <v>13769.237908831001</v>
      </c>
      <c r="R318">
        <v>325.35300000000001</v>
      </c>
      <c r="S318">
        <v>88684.297247912196</v>
      </c>
      <c r="T318">
        <v>15.501317031040101</v>
      </c>
      <c r="U318">
        <v>15.5192437521707</v>
      </c>
      <c r="V318">
        <v>33.945999999999998</v>
      </c>
      <c r="W318">
        <v>148.74307760855501</v>
      </c>
      <c r="X318">
        <v>0.116068865099589</v>
      </c>
      <c r="Y318">
        <v>0.14687329388945</v>
      </c>
      <c r="Z318">
        <v>0.27230576904959503</v>
      </c>
      <c r="AA318">
        <v>167.579557468438</v>
      </c>
      <c r="AB318">
        <v>8.0308172457742799</v>
      </c>
      <c r="AC318">
        <v>1.46470699959576</v>
      </c>
      <c r="AD318">
        <v>3.5107714110111798</v>
      </c>
      <c r="AE318">
        <v>0.84282291046892099</v>
      </c>
      <c r="AF318">
        <v>22.95</v>
      </c>
      <c r="AG318">
        <v>0.15071889471868699</v>
      </c>
      <c r="AH318">
        <v>125.915263157895</v>
      </c>
      <c r="AI318">
        <v>5.6969395223420696</v>
      </c>
      <c r="AJ318">
        <v>7673.0810526311398</v>
      </c>
      <c r="AK318">
        <v>0.36624460491542199</v>
      </c>
      <c r="AL318">
        <v>83543021.245499998</v>
      </c>
      <c r="AM318">
        <v>5049.2325124999998</v>
      </c>
    </row>
    <row r="319" spans="1:39" ht="15" x14ac:dyDescent="0.25">
      <c r="A319" t="s">
        <v>491</v>
      </c>
      <c r="B319">
        <v>-4137456.7</v>
      </c>
      <c r="C319">
        <v>0.34077657443659598</v>
      </c>
      <c r="D319">
        <v>-4284778.5999999996</v>
      </c>
      <c r="E319">
        <v>2.3525932754343698E-3</v>
      </c>
      <c r="F319">
        <v>0.78219114364911702</v>
      </c>
      <c r="G319">
        <v>188.75</v>
      </c>
      <c r="H319">
        <v>493.23917175000003</v>
      </c>
      <c r="I319">
        <v>770.32513219999998</v>
      </c>
      <c r="J319">
        <v>-24.679807449999998</v>
      </c>
      <c r="K319">
        <v>16473.348607203399</v>
      </c>
      <c r="L319">
        <v>5189.44559785</v>
      </c>
      <c r="M319">
        <v>7229.5836660892401</v>
      </c>
      <c r="N319">
        <v>0.74224349155829294</v>
      </c>
      <c r="O319">
        <v>0.17058578938890101</v>
      </c>
      <c r="P319">
        <v>7.5495066681557393E-2</v>
      </c>
      <c r="Q319">
        <v>11824.6845682807</v>
      </c>
      <c r="R319">
        <v>351.65649999999999</v>
      </c>
      <c r="S319">
        <v>77744.876437660103</v>
      </c>
      <c r="T319">
        <v>15.115602868139799</v>
      </c>
      <c r="U319">
        <v>14.757143968190601</v>
      </c>
      <c r="V319">
        <v>39.338000000000001</v>
      </c>
      <c r="W319">
        <v>131.91940611749499</v>
      </c>
      <c r="X319">
        <v>0.11541243255054801</v>
      </c>
      <c r="Y319">
        <v>0.158623193843213</v>
      </c>
      <c r="Z319">
        <v>0.28183499757074798</v>
      </c>
      <c r="AA319">
        <v>169.99659855100799</v>
      </c>
      <c r="AB319">
        <v>7.31235532932262</v>
      </c>
      <c r="AC319">
        <v>1.3923639918743</v>
      </c>
      <c r="AD319">
        <v>3.6451686346710002</v>
      </c>
      <c r="AE319">
        <v>0.81864557811831995</v>
      </c>
      <c r="AF319">
        <v>24.15</v>
      </c>
      <c r="AG319">
        <v>0.115444657824019</v>
      </c>
      <c r="AH319">
        <v>115.6645</v>
      </c>
      <c r="AI319">
        <v>3.9351880333879401</v>
      </c>
      <c r="AJ319">
        <v>-244749.66649999999</v>
      </c>
      <c r="AK319">
        <v>0.55917357232447995</v>
      </c>
      <c r="AL319">
        <v>85487546.411500007</v>
      </c>
      <c r="AM319">
        <v>5189.44559785</v>
      </c>
    </row>
    <row r="320" spans="1:39" ht="15" x14ac:dyDescent="0.25">
      <c r="A320" t="s">
        <v>492</v>
      </c>
      <c r="B320">
        <v>-9209286.1500000004</v>
      </c>
      <c r="C320">
        <v>0.325900120741897</v>
      </c>
      <c r="D320">
        <v>-8765553.4000000004</v>
      </c>
      <c r="E320">
        <v>1.38274971364296E-3</v>
      </c>
      <c r="F320">
        <v>0.80643597558644697</v>
      </c>
      <c r="G320">
        <v>254.3</v>
      </c>
      <c r="H320">
        <v>184.32012355000001</v>
      </c>
      <c r="I320">
        <v>821.36585309999998</v>
      </c>
      <c r="J320">
        <v>-28.246247350000001</v>
      </c>
      <c r="K320">
        <v>15883.717727163101</v>
      </c>
      <c r="L320">
        <v>8158.7197924000002</v>
      </c>
      <c r="M320">
        <v>10288.814060954801</v>
      </c>
      <c r="N320">
        <v>0.32934013629846498</v>
      </c>
      <c r="O320">
        <v>0.14311425394063301</v>
      </c>
      <c r="P320">
        <v>6.9731796669860097E-2</v>
      </c>
      <c r="Q320">
        <v>12595.3099579558</v>
      </c>
      <c r="R320">
        <v>504.57499999999999</v>
      </c>
      <c r="S320">
        <v>86637.586485656298</v>
      </c>
      <c r="T320">
        <v>15.49472328197</v>
      </c>
      <c r="U320">
        <v>16.169488762621999</v>
      </c>
      <c r="V320">
        <v>54.139000000000003</v>
      </c>
      <c r="W320">
        <v>150.69949190786701</v>
      </c>
      <c r="X320">
        <v>0.117907361471375</v>
      </c>
      <c r="Y320">
        <v>0.15069163330900301</v>
      </c>
      <c r="Z320">
        <v>0.27505044816721402</v>
      </c>
      <c r="AA320">
        <v>157.760069318593</v>
      </c>
      <c r="AB320">
        <v>7.8404698430651596</v>
      </c>
      <c r="AC320">
        <v>1.5176404791098801</v>
      </c>
      <c r="AD320">
        <v>3.9315387537232298</v>
      </c>
      <c r="AE320">
        <v>1.0171450098108501</v>
      </c>
      <c r="AF320">
        <v>33.15</v>
      </c>
      <c r="AG320">
        <v>7.9985926477684099E-2</v>
      </c>
      <c r="AH320">
        <v>137.71899999999999</v>
      </c>
      <c r="AI320">
        <v>4.5889989165050604</v>
      </c>
      <c r="AJ320">
        <v>-117956.61199999999</v>
      </c>
      <c r="AK320">
        <v>0.444526746713997</v>
      </c>
      <c r="AL320">
        <v>129590802.19750001</v>
      </c>
      <c r="AM320">
        <v>8158.7197924000002</v>
      </c>
    </row>
    <row r="321" spans="1:39" ht="15" x14ac:dyDescent="0.25">
      <c r="A321" t="s">
        <v>493</v>
      </c>
      <c r="B321">
        <v>-13084170.5</v>
      </c>
      <c r="C321">
        <v>0.34749266361744002</v>
      </c>
      <c r="D321">
        <v>-13114199.9</v>
      </c>
      <c r="E321">
        <v>2.0385634259146601E-3</v>
      </c>
      <c r="F321">
        <v>0.81353063205006704</v>
      </c>
      <c r="G321">
        <v>223.5</v>
      </c>
      <c r="H321">
        <v>192.7906423</v>
      </c>
      <c r="I321">
        <v>811.27894745000003</v>
      </c>
      <c r="J321">
        <v>-37.000868799999999</v>
      </c>
      <c r="K321">
        <v>16146.8820969148</v>
      </c>
      <c r="L321">
        <v>9020.3021915499994</v>
      </c>
      <c r="M321">
        <v>11318.6317102783</v>
      </c>
      <c r="N321">
        <v>0.31119694631512601</v>
      </c>
      <c r="O321">
        <v>0.14241191341165699</v>
      </c>
      <c r="P321">
        <v>7.0983797582725397E-2</v>
      </c>
      <c r="Q321">
        <v>12868.1416352859</v>
      </c>
      <c r="R321">
        <v>559.78599999999994</v>
      </c>
      <c r="S321">
        <v>86458.496426312893</v>
      </c>
      <c r="T321">
        <v>14.9999285441222</v>
      </c>
      <c r="U321">
        <v>16.113840273872501</v>
      </c>
      <c r="V321">
        <v>59.221499999999999</v>
      </c>
      <c r="W321">
        <v>152.31465247502999</v>
      </c>
      <c r="X321">
        <v>0.11747652129529799</v>
      </c>
      <c r="Y321">
        <v>0.14981777003049301</v>
      </c>
      <c r="Z321">
        <v>0.27559270007058001</v>
      </c>
      <c r="AA321">
        <v>156.54940599693501</v>
      </c>
      <c r="AB321">
        <v>7.865822511418</v>
      </c>
      <c r="AC321">
        <v>1.44330942465031</v>
      </c>
      <c r="AD321">
        <v>4.0232022590525798</v>
      </c>
      <c r="AE321">
        <v>0.98432833847898404</v>
      </c>
      <c r="AF321">
        <v>34.25</v>
      </c>
      <c r="AG321">
        <v>7.3500704678798504E-2</v>
      </c>
      <c r="AH321">
        <v>149.19900000000001</v>
      </c>
      <c r="AI321">
        <v>4.6999143342682199</v>
      </c>
      <c r="AJ321">
        <v>-107980.71400000001</v>
      </c>
      <c r="AK321">
        <v>0.43179075078041002</v>
      </c>
      <c r="AL321">
        <v>145649755.9655</v>
      </c>
      <c r="AM321">
        <v>9020.3021915499994</v>
      </c>
    </row>
    <row r="322" spans="1:39" ht="15" x14ac:dyDescent="0.25">
      <c r="A322" t="s">
        <v>494</v>
      </c>
      <c r="B322">
        <v>-740088.8</v>
      </c>
      <c r="C322">
        <v>0.37310461432940201</v>
      </c>
      <c r="D322">
        <v>-732953.2</v>
      </c>
      <c r="E322">
        <v>4.1099844154595102E-3</v>
      </c>
      <c r="F322">
        <v>0.70230175328872901</v>
      </c>
      <c r="G322">
        <v>56.15</v>
      </c>
      <c r="H322">
        <v>26.223922850000001</v>
      </c>
      <c r="I322">
        <v>36.5922366</v>
      </c>
      <c r="J322">
        <v>51.294719000000001</v>
      </c>
      <c r="K322">
        <v>16297.139875208401</v>
      </c>
      <c r="L322">
        <v>930.22817320000001</v>
      </c>
      <c r="M322">
        <v>1121.2923453431899</v>
      </c>
      <c r="N322">
        <v>0.40154117141503898</v>
      </c>
      <c r="O322">
        <v>0.14706827098063599</v>
      </c>
      <c r="P322">
        <v>9.9792827904430104E-3</v>
      </c>
      <c r="Q322">
        <v>13520.1660097484</v>
      </c>
      <c r="R322">
        <v>69.105000000000004</v>
      </c>
      <c r="S322">
        <v>68406.910484046006</v>
      </c>
      <c r="T322">
        <v>16.252080167860498</v>
      </c>
      <c r="U322">
        <v>13.4610834700818</v>
      </c>
      <c r="V322">
        <v>10.084</v>
      </c>
      <c r="W322">
        <v>92.247934668782193</v>
      </c>
      <c r="X322">
        <v>0.117754186008677</v>
      </c>
      <c r="Y322">
        <v>0.17012843442275499</v>
      </c>
      <c r="Z322">
        <v>0.29671649405141098</v>
      </c>
      <c r="AA322">
        <v>208.85262949161299</v>
      </c>
      <c r="AB322">
        <v>8.2224781810432894</v>
      </c>
      <c r="AC322">
        <v>1.68495669150703</v>
      </c>
      <c r="AD322">
        <v>3.2193019786844399</v>
      </c>
      <c r="AE322" t="s">
        <v>943</v>
      </c>
      <c r="AF322">
        <v>80.95</v>
      </c>
      <c r="AG322">
        <v>2.89509025624499E-2</v>
      </c>
      <c r="AH322">
        <v>6.9749999999999996</v>
      </c>
      <c r="AI322">
        <v>4.7839829603587702</v>
      </c>
      <c r="AJ322">
        <v>-38118.763000000101</v>
      </c>
      <c r="AK322">
        <v>0.51172480800685105</v>
      </c>
      <c r="AL322">
        <v>15160058.6545</v>
      </c>
      <c r="AM322">
        <v>930.22817320000001</v>
      </c>
    </row>
    <row r="323" spans="1:39" ht="15" x14ac:dyDescent="0.25">
      <c r="A323" t="s">
        <v>495</v>
      </c>
      <c r="B323">
        <v>-1993009.8</v>
      </c>
      <c r="C323">
        <v>0.33966659730419801</v>
      </c>
      <c r="D323">
        <v>-2034411.25</v>
      </c>
      <c r="E323">
        <v>5.4985804910023597E-3</v>
      </c>
      <c r="F323">
        <v>0.67804520043074301</v>
      </c>
      <c r="G323">
        <v>77.5</v>
      </c>
      <c r="H323">
        <v>24.624900650000001</v>
      </c>
      <c r="I323">
        <v>33.714501050000003</v>
      </c>
      <c r="J323">
        <v>62.901667000000003</v>
      </c>
      <c r="K323">
        <v>15878.8550244957</v>
      </c>
      <c r="L323">
        <v>1036.9055123999999</v>
      </c>
      <c r="M323">
        <v>1246.9932846766601</v>
      </c>
      <c r="N323">
        <v>0.400848999479193</v>
      </c>
      <c r="O323">
        <v>0.14842835350906</v>
      </c>
      <c r="P323">
        <v>2.5008756525923899E-3</v>
      </c>
      <c r="Q323">
        <v>13203.657555998199</v>
      </c>
      <c r="R323">
        <v>75.164000000000001</v>
      </c>
      <c r="S323">
        <v>66630.725899366706</v>
      </c>
      <c r="T323">
        <v>15.1887871853547</v>
      </c>
      <c r="U323">
        <v>13.7952412378266</v>
      </c>
      <c r="V323">
        <v>10.823499999999999</v>
      </c>
      <c r="W323">
        <v>95.801313105742096</v>
      </c>
      <c r="X323">
        <v>0.116753150400893</v>
      </c>
      <c r="Y323">
        <v>0.16699177025449899</v>
      </c>
      <c r="Z323">
        <v>0.28972196289562002</v>
      </c>
      <c r="AA323">
        <v>191.517064597679</v>
      </c>
      <c r="AB323">
        <v>8.5641398599391394</v>
      </c>
      <c r="AC323">
        <v>1.62805907391844</v>
      </c>
      <c r="AD323">
        <v>3.4602698188333401</v>
      </c>
      <c r="AE323">
        <v>1.17110345767074</v>
      </c>
      <c r="AF323">
        <v>102.25</v>
      </c>
      <c r="AG323">
        <v>2.1848626489070901E-2</v>
      </c>
      <c r="AH323">
        <v>5.2789999999999999</v>
      </c>
      <c r="AI323">
        <v>4.6431096394561502</v>
      </c>
      <c r="AJ323">
        <v>-37990.111500000101</v>
      </c>
      <c r="AK323">
        <v>0.48404817625138002</v>
      </c>
      <c r="AL323">
        <v>16464872.305500001</v>
      </c>
      <c r="AM323">
        <v>1036.9055123999999</v>
      </c>
    </row>
    <row r="324" spans="1:39" ht="15" x14ac:dyDescent="0.25">
      <c r="A324" t="s">
        <v>496</v>
      </c>
      <c r="B324">
        <v>-1650381.3</v>
      </c>
      <c r="C324">
        <v>0.51501247215679902</v>
      </c>
      <c r="D324">
        <v>-1660589.15</v>
      </c>
      <c r="E324">
        <v>3.7530429094608199E-3</v>
      </c>
      <c r="F324">
        <v>0.67534221643835102</v>
      </c>
      <c r="G324">
        <v>35.700000000000003</v>
      </c>
      <c r="H324">
        <v>15.39871065</v>
      </c>
      <c r="I324">
        <v>14.791926</v>
      </c>
      <c r="J324">
        <v>-1.1984111500000101</v>
      </c>
      <c r="K324">
        <v>18365.589380210102</v>
      </c>
      <c r="L324">
        <v>545.94037000000003</v>
      </c>
      <c r="M324">
        <v>689.62733782095302</v>
      </c>
      <c r="N324">
        <v>0.60315069125589704</v>
      </c>
      <c r="O324">
        <v>0.170142384964131</v>
      </c>
      <c r="P324">
        <v>5.3879568385829402E-3</v>
      </c>
      <c r="Q324">
        <v>14539.0359569869</v>
      </c>
      <c r="R324">
        <v>46.106499999999997</v>
      </c>
      <c r="S324">
        <v>62073.096700031499</v>
      </c>
      <c r="T324">
        <v>15.5433615650722</v>
      </c>
      <c r="U324">
        <v>11.8408547601748</v>
      </c>
      <c r="V324">
        <v>7.5354999999999999</v>
      </c>
      <c r="W324">
        <v>72.449123482184305</v>
      </c>
      <c r="X324">
        <v>0.10985282179405199</v>
      </c>
      <c r="Y324">
        <v>0.18171911213386699</v>
      </c>
      <c r="Z324">
        <v>0.29688054406161202</v>
      </c>
      <c r="AA324">
        <v>223.689631158802</v>
      </c>
      <c r="AB324">
        <v>10.777635951006101</v>
      </c>
      <c r="AC324">
        <v>1.8867582491819599</v>
      </c>
      <c r="AD324">
        <v>3.6980156189097402</v>
      </c>
      <c r="AE324">
        <v>1.6832926274415601</v>
      </c>
      <c r="AF324">
        <v>75.349999999999994</v>
      </c>
      <c r="AG324">
        <v>2.9333988735706199E-2</v>
      </c>
      <c r="AH324">
        <v>3.9405000000000001</v>
      </c>
      <c r="AI324">
        <v>4.3667159942162099</v>
      </c>
      <c r="AJ324">
        <v>-45550.666499999897</v>
      </c>
      <c r="AK324">
        <v>0.62232529167974904</v>
      </c>
      <c r="AL324">
        <v>10026516.661499999</v>
      </c>
      <c r="AM324">
        <v>545.94037000000003</v>
      </c>
    </row>
    <row r="325" spans="1:39" ht="15" x14ac:dyDescent="0.25">
      <c r="A325" t="s">
        <v>497</v>
      </c>
      <c r="B325">
        <v>-1169440.95</v>
      </c>
      <c r="C325">
        <v>0.40670582081060103</v>
      </c>
      <c r="D325">
        <v>-1171094.55</v>
      </c>
      <c r="E325">
        <v>2.6038261387949699E-3</v>
      </c>
      <c r="F325">
        <v>0.711539976052186</v>
      </c>
      <c r="G325">
        <v>42.75</v>
      </c>
      <c r="H325">
        <v>14.4875691</v>
      </c>
      <c r="I325">
        <v>21.022737500000002</v>
      </c>
      <c r="J325">
        <v>29.912108799999999</v>
      </c>
      <c r="K325">
        <v>16677.1708541318</v>
      </c>
      <c r="L325">
        <v>675.473252</v>
      </c>
      <c r="M325">
        <v>798.81616382318703</v>
      </c>
      <c r="N325">
        <v>0.36864204261636702</v>
      </c>
      <c r="O325">
        <v>0.135317524534635</v>
      </c>
      <c r="P325">
        <v>1.03610115267747E-2</v>
      </c>
      <c r="Q325">
        <v>14102.096754133099</v>
      </c>
      <c r="R325">
        <v>50.636000000000003</v>
      </c>
      <c r="S325">
        <v>68251.1444525634</v>
      </c>
      <c r="T325">
        <v>16.897069278774001</v>
      </c>
      <c r="U325">
        <v>13.339783000237</v>
      </c>
      <c r="V325">
        <v>7.1585000000000001</v>
      </c>
      <c r="W325">
        <v>94.359607739051498</v>
      </c>
      <c r="X325">
        <v>0.117492472319113</v>
      </c>
      <c r="Y325">
        <v>0.174192032778376</v>
      </c>
      <c r="Z325">
        <v>0.297153774114362</v>
      </c>
      <c r="AA325">
        <v>234.35939103625699</v>
      </c>
      <c r="AB325">
        <v>8.0171193466979496</v>
      </c>
      <c r="AC325">
        <v>1.6683435268329501</v>
      </c>
      <c r="AD325">
        <v>2.9814441879048799</v>
      </c>
      <c r="AE325">
        <v>1.0604662543016501</v>
      </c>
      <c r="AF325">
        <v>77.900000000000006</v>
      </c>
      <c r="AG325">
        <v>2.5734854968396E-2</v>
      </c>
      <c r="AH325">
        <v>4.3810000000000002</v>
      </c>
      <c r="AI325">
        <v>4.9457670614621296</v>
      </c>
      <c r="AJ325">
        <v>-29598.1535</v>
      </c>
      <c r="AK325">
        <v>0.55430231734607405</v>
      </c>
      <c r="AL325">
        <v>11264982.831</v>
      </c>
      <c r="AM325">
        <v>675.473252</v>
      </c>
    </row>
    <row r="326" spans="1:39" ht="15" x14ac:dyDescent="0.25">
      <c r="A326" t="s">
        <v>498</v>
      </c>
      <c r="B326">
        <v>-1243233</v>
      </c>
      <c r="C326">
        <v>0.31938252566410003</v>
      </c>
      <c r="D326">
        <v>-1271757.8</v>
      </c>
      <c r="E326">
        <v>3.3797561556000201E-3</v>
      </c>
      <c r="F326">
        <v>0.701389952663658</v>
      </c>
      <c r="G326">
        <v>73.3</v>
      </c>
      <c r="H326">
        <v>29.17986535</v>
      </c>
      <c r="I326">
        <v>37.835195650000003</v>
      </c>
      <c r="J326">
        <v>50.787618700000003</v>
      </c>
      <c r="K326">
        <v>16543.0934799965</v>
      </c>
      <c r="L326">
        <v>969.94461524999997</v>
      </c>
      <c r="M326">
        <v>1172.04142577415</v>
      </c>
      <c r="N326">
        <v>0.39101464324563101</v>
      </c>
      <c r="O326">
        <v>0.15832395250776199</v>
      </c>
      <c r="P326">
        <v>8.0766492507212302E-3</v>
      </c>
      <c r="Q326">
        <v>13690.5437705852</v>
      </c>
      <c r="R326">
        <v>71.662000000000006</v>
      </c>
      <c r="S326">
        <v>67298.965539616504</v>
      </c>
      <c r="T326">
        <v>15.6714855851079</v>
      </c>
      <c r="U326">
        <v>13.5349922587982</v>
      </c>
      <c r="V326">
        <v>10.68</v>
      </c>
      <c r="W326">
        <v>90.818784199438198</v>
      </c>
      <c r="X326">
        <v>0.118364652362782</v>
      </c>
      <c r="Y326">
        <v>0.16816933891129399</v>
      </c>
      <c r="Z326">
        <v>0.29092586827578598</v>
      </c>
      <c r="AA326">
        <v>211.05158663851901</v>
      </c>
      <c r="AB326">
        <v>8.2597775884569504</v>
      </c>
      <c r="AC326">
        <v>1.6377655625674301</v>
      </c>
      <c r="AD326">
        <v>3.1754341701254498</v>
      </c>
      <c r="AE326">
        <v>1.06250767047512</v>
      </c>
      <c r="AF326">
        <v>81.2</v>
      </c>
      <c r="AG326">
        <v>2.0875482699471402E-2</v>
      </c>
      <c r="AH326">
        <v>6.2725</v>
      </c>
      <c r="AI326">
        <v>4.8616724709069103</v>
      </c>
      <c r="AJ326">
        <v>-61595.557999999997</v>
      </c>
      <c r="AK326">
        <v>0.49358832020520699</v>
      </c>
      <c r="AL326">
        <v>16045884.4405</v>
      </c>
      <c r="AM326">
        <v>969.94461524999997</v>
      </c>
    </row>
    <row r="327" spans="1:39" ht="15" x14ac:dyDescent="0.25">
      <c r="A327" t="s">
        <v>499</v>
      </c>
      <c r="B327">
        <v>-1333636.3999999999</v>
      </c>
      <c r="C327">
        <v>0.29280642300334703</v>
      </c>
      <c r="D327">
        <v>-1398211</v>
      </c>
      <c r="E327">
        <v>9.2338922139636407E-3</v>
      </c>
      <c r="F327">
        <v>0.706070672080512</v>
      </c>
      <c r="G327">
        <v>85.3</v>
      </c>
      <c r="H327">
        <v>38.211157149999998</v>
      </c>
      <c r="I327">
        <v>54.4265568</v>
      </c>
      <c r="J327">
        <v>32.533223499999998</v>
      </c>
      <c r="K327">
        <v>15619.071955028399</v>
      </c>
      <c r="L327">
        <v>1095.0994436000001</v>
      </c>
      <c r="M327">
        <v>1343.85088192784</v>
      </c>
      <c r="N327">
        <v>0.48704995684832098</v>
      </c>
      <c r="O327">
        <v>0.15199480578934299</v>
      </c>
      <c r="P327">
        <v>8.5197197884869808E-3</v>
      </c>
      <c r="Q327">
        <v>12727.927806218</v>
      </c>
      <c r="R327">
        <v>78.445499999999996</v>
      </c>
      <c r="S327">
        <v>66346.190444321197</v>
      </c>
      <c r="T327">
        <v>16.1283948728735</v>
      </c>
      <c r="U327">
        <v>13.960003360294699</v>
      </c>
      <c r="V327">
        <v>10.958500000000001</v>
      </c>
      <c r="W327">
        <v>99.931509202901907</v>
      </c>
      <c r="X327">
        <v>0.118964867942127</v>
      </c>
      <c r="Y327">
        <v>0.17002639420995999</v>
      </c>
      <c r="Z327">
        <v>0.29461856675266901</v>
      </c>
      <c r="AA327">
        <v>200.578679209184</v>
      </c>
      <c r="AB327">
        <v>7.5070394361849804</v>
      </c>
      <c r="AC327">
        <v>1.57638132723525</v>
      </c>
      <c r="AD327">
        <v>3.1857219207880001</v>
      </c>
      <c r="AE327">
        <v>0.98219142793538905</v>
      </c>
      <c r="AF327">
        <v>67.150000000000006</v>
      </c>
      <c r="AG327">
        <v>3.2409031441461102E-2</v>
      </c>
      <c r="AH327">
        <v>8.8185000000000002</v>
      </c>
      <c r="AI327">
        <v>4.6493282989134501</v>
      </c>
      <c r="AJ327">
        <v>-22600.183499999901</v>
      </c>
      <c r="AK327">
        <v>0.47852630366261001</v>
      </c>
      <c r="AL327">
        <v>17104437.0075</v>
      </c>
      <c r="AM327">
        <v>1095.0994436000001</v>
      </c>
    </row>
    <row r="328" spans="1:39" ht="15" x14ac:dyDescent="0.25">
      <c r="A328" t="s">
        <v>500</v>
      </c>
      <c r="B328">
        <v>-2006341.2</v>
      </c>
      <c r="C328">
        <v>0.36984920942257199</v>
      </c>
      <c r="D328">
        <v>-2005468.25</v>
      </c>
      <c r="E328">
        <v>7.4989438912242898E-3</v>
      </c>
      <c r="F328">
        <v>0.68187177511864505</v>
      </c>
      <c r="G328">
        <v>98.6</v>
      </c>
      <c r="H328">
        <v>32.488374149999999</v>
      </c>
      <c r="I328">
        <v>45.303609100000003</v>
      </c>
      <c r="J328">
        <v>81.087163649999994</v>
      </c>
      <c r="K328">
        <v>14897.398553677</v>
      </c>
      <c r="L328">
        <v>1233.5200236999999</v>
      </c>
      <c r="M328">
        <v>1490.8439175967301</v>
      </c>
      <c r="N328">
        <v>0.43449374615125702</v>
      </c>
      <c r="O328">
        <v>0.147058024973024</v>
      </c>
      <c r="P328">
        <v>1.9458029491896899E-3</v>
      </c>
      <c r="Q328">
        <v>12326.0652574703</v>
      </c>
      <c r="R328">
        <v>84.172499999999999</v>
      </c>
      <c r="S328">
        <v>66399.763764887597</v>
      </c>
      <c r="T328">
        <v>15.5211024978467</v>
      </c>
      <c r="U328">
        <v>14.654667779856799</v>
      </c>
      <c r="V328">
        <v>12.627000000000001</v>
      </c>
      <c r="W328">
        <v>97.689080834719206</v>
      </c>
      <c r="X328">
        <v>0.11718153692008799</v>
      </c>
      <c r="Y328">
        <v>0.17797614250741001</v>
      </c>
      <c r="Z328">
        <v>0.299693802480548</v>
      </c>
      <c r="AA328">
        <v>183.408777849741</v>
      </c>
      <c r="AB328">
        <v>7.8924076328333301</v>
      </c>
      <c r="AC328">
        <v>1.58143948595817</v>
      </c>
      <c r="AD328">
        <v>3.38467315893323</v>
      </c>
      <c r="AE328">
        <v>1.2020773498988599</v>
      </c>
      <c r="AF328">
        <v>93.8</v>
      </c>
      <c r="AG328">
        <v>2.8328928297508198E-2</v>
      </c>
      <c r="AH328">
        <v>7.4009999999999998</v>
      </c>
      <c r="AI328">
        <v>4.4736366856026599</v>
      </c>
      <c r="AJ328">
        <v>-85062.8455000002</v>
      </c>
      <c r="AK328">
        <v>0.49095158528078903</v>
      </c>
      <c r="AL328">
        <v>18376239.416999999</v>
      </c>
      <c r="AM328">
        <v>1233.5200236999999</v>
      </c>
    </row>
    <row r="329" spans="1:39" ht="15" x14ac:dyDescent="0.25">
      <c r="A329" t="s">
        <v>502</v>
      </c>
      <c r="B329">
        <v>-3108856.05</v>
      </c>
      <c r="C329">
        <v>0.32806866256091199</v>
      </c>
      <c r="D329">
        <v>-3204265.35</v>
      </c>
      <c r="E329">
        <v>9.1655430851580507E-3</v>
      </c>
      <c r="F329">
        <v>0.67355807783650101</v>
      </c>
      <c r="G329">
        <v>88.5</v>
      </c>
      <c r="H329">
        <v>35.960125849999997</v>
      </c>
      <c r="I329">
        <v>22.709622150000001</v>
      </c>
      <c r="J329">
        <v>44.941286650000002</v>
      </c>
      <c r="K329">
        <v>16605.131701267499</v>
      </c>
      <c r="L329">
        <v>925.53945220000003</v>
      </c>
      <c r="M329">
        <v>1136.5338633855199</v>
      </c>
      <c r="N329">
        <v>0.46823940904936401</v>
      </c>
      <c r="O329">
        <v>0.15187384196954301</v>
      </c>
      <c r="P329">
        <v>2.4025954320091799E-2</v>
      </c>
      <c r="Q329">
        <v>13522.4343010067</v>
      </c>
      <c r="R329">
        <v>73.204499999999996</v>
      </c>
      <c r="S329">
        <v>65850.446345511504</v>
      </c>
      <c r="T329">
        <v>16.210069053131999</v>
      </c>
      <c r="U329">
        <v>12.6432043412632</v>
      </c>
      <c r="V329">
        <v>9.7705000000000002</v>
      </c>
      <c r="W329">
        <v>94.727951711785494</v>
      </c>
      <c r="X329">
        <v>0.11607213618314501</v>
      </c>
      <c r="Y329">
        <v>0.18835969007034101</v>
      </c>
      <c r="Z329">
        <v>0.30866832664009702</v>
      </c>
      <c r="AA329">
        <v>225.22465088279699</v>
      </c>
      <c r="AB329">
        <v>7.3788562265206297</v>
      </c>
      <c r="AC329">
        <v>1.4247464240363501</v>
      </c>
      <c r="AD329">
        <v>3.5720437189350398</v>
      </c>
      <c r="AE329">
        <v>1.19342313955128</v>
      </c>
      <c r="AF329">
        <v>86.1</v>
      </c>
      <c r="AG329">
        <v>3.1710995628150003E-2</v>
      </c>
      <c r="AH329">
        <v>7.0984999999999996</v>
      </c>
      <c r="AI329">
        <v>4.5217678030780197</v>
      </c>
      <c r="AJ329">
        <v>-67303.274499999898</v>
      </c>
      <c r="AK329">
        <v>0.493311404048073</v>
      </c>
      <c r="AL329">
        <v>15368704.498500001</v>
      </c>
      <c r="AM329">
        <v>925.53945220000003</v>
      </c>
    </row>
    <row r="330" spans="1:39" ht="15" x14ac:dyDescent="0.25">
      <c r="A330" t="s">
        <v>503</v>
      </c>
      <c r="B330">
        <v>-3696823.15</v>
      </c>
      <c r="C330">
        <v>0.318318462817548</v>
      </c>
      <c r="D330">
        <v>-3539625.9</v>
      </c>
      <c r="E330">
        <v>5.9421122999419403E-4</v>
      </c>
      <c r="F330">
        <v>0.69768536634035705</v>
      </c>
      <c r="G330">
        <v>131.75</v>
      </c>
      <c r="H330">
        <v>51.925140050000003</v>
      </c>
      <c r="I330">
        <v>155.60304255</v>
      </c>
      <c r="J330">
        <v>24.75105155</v>
      </c>
      <c r="K330">
        <v>14576.0733330846</v>
      </c>
      <c r="L330">
        <v>1984.6144809</v>
      </c>
      <c r="M330">
        <v>2362.2134181378301</v>
      </c>
      <c r="N330">
        <v>0.30629041209270003</v>
      </c>
      <c r="O330">
        <v>0.133900918998379</v>
      </c>
      <c r="P330">
        <v>2.6244517008854999E-2</v>
      </c>
      <c r="Q330">
        <v>12246.0934263528</v>
      </c>
      <c r="R330">
        <v>125.5235</v>
      </c>
      <c r="S330">
        <v>72799.034842081295</v>
      </c>
      <c r="T330">
        <v>15.9523913848801</v>
      </c>
      <c r="U330">
        <v>15.810700632949199</v>
      </c>
      <c r="V330">
        <v>14.285</v>
      </c>
      <c r="W330">
        <v>138.92996016100801</v>
      </c>
      <c r="X330">
        <v>0.10938845759553099</v>
      </c>
      <c r="Y330">
        <v>0.170954353150995</v>
      </c>
      <c r="Z330">
        <v>0.286381126970991</v>
      </c>
      <c r="AA330">
        <v>167.67206084735199</v>
      </c>
      <c r="AB330">
        <v>8.1480792732034999</v>
      </c>
      <c r="AC330">
        <v>1.57538637847077</v>
      </c>
      <c r="AD330">
        <v>3.62054072941697</v>
      </c>
      <c r="AE330">
        <v>1.4170131623833999</v>
      </c>
      <c r="AF330">
        <v>68.2</v>
      </c>
      <c r="AG330">
        <v>5.7408121788886102E-2</v>
      </c>
      <c r="AH330">
        <v>19.13</v>
      </c>
      <c r="AI330">
        <v>4.9387293612002399</v>
      </c>
      <c r="AJ330">
        <v>-58024.827499999999</v>
      </c>
      <c r="AK330">
        <v>0.45022975928039799</v>
      </c>
      <c r="AL330">
        <v>28927886.2115</v>
      </c>
      <c r="AM330">
        <v>1984.6144809</v>
      </c>
    </row>
    <row r="331" spans="1:39" ht="15" x14ac:dyDescent="0.25">
      <c r="A331" t="s">
        <v>504</v>
      </c>
      <c r="B331">
        <v>-2488379.7999999998</v>
      </c>
      <c r="C331">
        <v>0.33235233925842</v>
      </c>
      <c r="D331">
        <v>-2144595.65</v>
      </c>
      <c r="E331">
        <v>1.4485773215935701E-3</v>
      </c>
      <c r="F331">
        <v>0.76025395575922305</v>
      </c>
      <c r="G331">
        <v>119.3</v>
      </c>
      <c r="H331">
        <v>48.213682349999999</v>
      </c>
      <c r="I331">
        <v>346.61820645</v>
      </c>
      <c r="J331">
        <v>-29.06065795</v>
      </c>
      <c r="K331">
        <v>15027.483711671701</v>
      </c>
      <c r="L331">
        <v>3025.1160030000001</v>
      </c>
      <c r="M331">
        <v>3547.34181026538</v>
      </c>
      <c r="N331">
        <v>0.15945924585094301</v>
      </c>
      <c r="O331">
        <v>0.117467446437623</v>
      </c>
      <c r="P331">
        <v>2.1058963288291498E-2</v>
      </c>
      <c r="Q331">
        <v>12815.1962490469</v>
      </c>
      <c r="R331">
        <v>183.14</v>
      </c>
      <c r="S331">
        <v>79982.255061701406</v>
      </c>
      <c r="T331">
        <v>16.2463142950748</v>
      </c>
      <c r="U331">
        <v>16.518051780059</v>
      </c>
      <c r="V331">
        <v>19.784500000000001</v>
      </c>
      <c r="W331">
        <v>152.903333569208</v>
      </c>
      <c r="X331">
        <v>0.114507414798737</v>
      </c>
      <c r="Y331">
        <v>0.15869018234026899</v>
      </c>
      <c r="Z331">
        <v>0.27818678205266401</v>
      </c>
      <c r="AA331">
        <v>175.146473548307</v>
      </c>
      <c r="AB331">
        <v>7.8445175462933596</v>
      </c>
      <c r="AC331">
        <v>1.5690371875651099</v>
      </c>
      <c r="AD331">
        <v>3.2670044668336602</v>
      </c>
      <c r="AE331">
        <v>1.07279171073329</v>
      </c>
      <c r="AF331">
        <v>50.4</v>
      </c>
      <c r="AG331">
        <v>8.0521011969661702E-2</v>
      </c>
      <c r="AH331">
        <v>54.231499999999997</v>
      </c>
      <c r="AI331">
        <v>5.45231685186861</v>
      </c>
      <c r="AJ331">
        <v>6406.18349999981</v>
      </c>
      <c r="AK331">
        <v>0.38313755717339198</v>
      </c>
      <c r="AL331">
        <v>45459881.461000003</v>
      </c>
      <c r="AM331">
        <v>3025.1160030000001</v>
      </c>
    </row>
    <row r="332" spans="1:39" ht="15" x14ac:dyDescent="0.25">
      <c r="A332" t="s">
        <v>505</v>
      </c>
      <c r="B332">
        <v>-2942091.3</v>
      </c>
      <c r="C332">
        <v>0.35875384128060001</v>
      </c>
      <c r="D332">
        <v>-2851295.05</v>
      </c>
      <c r="E332">
        <v>1.1448229014790201E-3</v>
      </c>
      <c r="F332">
        <v>0.72025273802821699</v>
      </c>
      <c r="G332">
        <v>112.2</v>
      </c>
      <c r="H332">
        <v>35.775073050000003</v>
      </c>
      <c r="I332">
        <v>122.06888069999999</v>
      </c>
      <c r="J332">
        <v>69.392116250000001</v>
      </c>
      <c r="K332">
        <v>14694.323476280701</v>
      </c>
      <c r="L332">
        <v>1696.8210706499999</v>
      </c>
      <c r="M332">
        <v>1981.8488018896001</v>
      </c>
      <c r="N332">
        <v>0.25965809290146402</v>
      </c>
      <c r="O332">
        <v>0.125479281335444</v>
      </c>
      <c r="P332">
        <v>1.55213586780315E-2</v>
      </c>
      <c r="Q332">
        <v>12580.9989489243</v>
      </c>
      <c r="R332">
        <v>107.28700000000001</v>
      </c>
      <c r="S332">
        <v>73028.628049064602</v>
      </c>
      <c r="T332">
        <v>16.0862919086189</v>
      </c>
      <c r="U332">
        <v>15.8157192451089</v>
      </c>
      <c r="V332">
        <v>12.6525</v>
      </c>
      <c r="W332">
        <v>134.109549152341</v>
      </c>
      <c r="X332">
        <v>0.11162531973204801</v>
      </c>
      <c r="Y332">
        <v>0.16999828743319401</v>
      </c>
      <c r="Z332">
        <v>0.28568403370797002</v>
      </c>
      <c r="AA332">
        <v>177.10526772565399</v>
      </c>
      <c r="AB332">
        <v>8.0738365534341892</v>
      </c>
      <c r="AC332">
        <v>1.5738816641845501</v>
      </c>
      <c r="AD332">
        <v>3.32297880528471</v>
      </c>
      <c r="AE332">
        <v>1.4476066649914301</v>
      </c>
      <c r="AF332">
        <v>79.55</v>
      </c>
      <c r="AG332">
        <v>4.9387702560575397E-2</v>
      </c>
      <c r="AH332">
        <v>13.859</v>
      </c>
      <c r="AI332">
        <v>5.0932146543757204</v>
      </c>
      <c r="AJ332">
        <v>-73390</v>
      </c>
      <c r="AK332">
        <v>0.44752492490639001</v>
      </c>
      <c r="AL332">
        <v>24933637.693500001</v>
      </c>
      <c r="AM332">
        <v>1696.8210706499999</v>
      </c>
    </row>
    <row r="333" spans="1:39" ht="15" x14ac:dyDescent="0.25">
      <c r="A333" t="s">
        <v>506</v>
      </c>
      <c r="B333">
        <v>-6729204.6500000004</v>
      </c>
      <c r="C333">
        <v>0.33002041447042302</v>
      </c>
      <c r="D333">
        <v>-6154267</v>
      </c>
      <c r="E333">
        <v>2.1882024466551501E-3</v>
      </c>
      <c r="F333">
        <v>0.81138170853394898</v>
      </c>
      <c r="G333">
        <v>179.85</v>
      </c>
      <c r="H333">
        <v>129.8291275</v>
      </c>
      <c r="I333">
        <v>793.44905845000005</v>
      </c>
      <c r="J333">
        <v>-36.041734349999999</v>
      </c>
      <c r="K333">
        <v>15455.004049253401</v>
      </c>
      <c r="L333">
        <v>6708.2634902</v>
      </c>
      <c r="M333">
        <v>8234.7879891287303</v>
      </c>
      <c r="N333">
        <v>0.262188617698075</v>
      </c>
      <c r="O333">
        <v>0.137231696823607</v>
      </c>
      <c r="P333">
        <v>5.75073121402538E-2</v>
      </c>
      <c r="Q333">
        <v>12590.031405953599</v>
      </c>
      <c r="R333">
        <v>405.15100000000001</v>
      </c>
      <c r="S333">
        <v>84085.238620909193</v>
      </c>
      <c r="T333">
        <v>15.912215445599299</v>
      </c>
      <c r="U333">
        <v>16.5574402881889</v>
      </c>
      <c r="V333">
        <v>40.468000000000004</v>
      </c>
      <c r="W333">
        <v>165.767112044084</v>
      </c>
      <c r="X333">
        <v>0.116773039202463</v>
      </c>
      <c r="Y333">
        <v>0.16021138920337799</v>
      </c>
      <c r="Z333">
        <v>0.282411337459608</v>
      </c>
      <c r="AA333">
        <v>159.56053329802799</v>
      </c>
      <c r="AB333">
        <v>7.7779511270872499</v>
      </c>
      <c r="AC333">
        <v>1.4254927338021399</v>
      </c>
      <c r="AD333">
        <v>3.9085450549485499</v>
      </c>
      <c r="AE333">
        <v>0.95743620930490003</v>
      </c>
      <c r="AF333">
        <v>30.3</v>
      </c>
      <c r="AG333">
        <v>9.0466144848853902E-2</v>
      </c>
      <c r="AH333">
        <v>123.44499999999999</v>
      </c>
      <c r="AI333">
        <v>4.8268808043534799</v>
      </c>
      <c r="AJ333">
        <v>-74649.006000000096</v>
      </c>
      <c r="AK333">
        <v>0.42754958596479797</v>
      </c>
      <c r="AL333">
        <v>103676239.40449999</v>
      </c>
      <c r="AM333">
        <v>6708.2634902</v>
      </c>
    </row>
    <row r="334" spans="1:39" ht="15" x14ac:dyDescent="0.25">
      <c r="A334" t="s">
        <v>507</v>
      </c>
      <c r="B334">
        <v>-1363535.3</v>
      </c>
      <c r="C334">
        <v>0.385628190525519</v>
      </c>
      <c r="D334">
        <v>-1563014.3</v>
      </c>
      <c r="E334">
        <v>1.40259312814836E-2</v>
      </c>
      <c r="F334">
        <v>0.70335702847413895</v>
      </c>
      <c r="G334">
        <v>62.8</v>
      </c>
      <c r="H334">
        <v>18.685765750000002</v>
      </c>
      <c r="I334">
        <v>42.384678649999998</v>
      </c>
      <c r="J334">
        <v>96.216444150000001</v>
      </c>
      <c r="K334">
        <v>15345.915128149099</v>
      </c>
      <c r="L334">
        <v>867.11033095000005</v>
      </c>
      <c r="M334">
        <v>1017.62740960426</v>
      </c>
      <c r="N334">
        <v>0.28537793411928403</v>
      </c>
      <c r="O334">
        <v>0.12135855777973401</v>
      </c>
      <c r="P334">
        <v>8.2849193967385101E-3</v>
      </c>
      <c r="Q334">
        <v>13076.1037093869</v>
      </c>
      <c r="R334">
        <v>60.545499999999997</v>
      </c>
      <c r="S334">
        <v>70164.264107159106</v>
      </c>
      <c r="T334">
        <v>16.316654416926099</v>
      </c>
      <c r="U334">
        <v>14.321631350802299</v>
      </c>
      <c r="V334">
        <v>7.8840000000000003</v>
      </c>
      <c r="W334">
        <v>109.983552885591</v>
      </c>
      <c r="X334">
        <v>0.114646532140044</v>
      </c>
      <c r="Y334">
        <v>0.176975989811299</v>
      </c>
      <c r="Z334">
        <v>0.29785606798001302</v>
      </c>
      <c r="AA334">
        <v>195.38626626023799</v>
      </c>
      <c r="AB334">
        <v>8.3880008552636092</v>
      </c>
      <c r="AC334">
        <v>1.44935133361213</v>
      </c>
      <c r="AD334">
        <v>3.2898415283306801</v>
      </c>
      <c r="AE334">
        <v>1.0930589311088601</v>
      </c>
      <c r="AF334">
        <v>60.45</v>
      </c>
      <c r="AG334">
        <v>5.2922744309803399E-2</v>
      </c>
      <c r="AH334">
        <v>7.0185000000000004</v>
      </c>
      <c r="AI334">
        <v>4.8594584100047502</v>
      </c>
      <c r="AJ334">
        <v>-5432.4574999999604</v>
      </c>
      <c r="AK334">
        <v>0.45759203138897597</v>
      </c>
      <c r="AL334">
        <v>13306601.545499999</v>
      </c>
      <c r="AM334">
        <v>867.11033095000005</v>
      </c>
    </row>
    <row r="335" spans="1:39" ht="15" x14ac:dyDescent="0.25">
      <c r="A335" t="s">
        <v>508</v>
      </c>
      <c r="B335">
        <v>-3073857.5</v>
      </c>
      <c r="C335">
        <v>0.32384106019547798</v>
      </c>
      <c r="D335">
        <v>-3052479.05</v>
      </c>
      <c r="E335">
        <v>6.9274125546327503E-3</v>
      </c>
      <c r="F335">
        <v>0.69470532371641003</v>
      </c>
      <c r="G335">
        <v>112.5</v>
      </c>
      <c r="H335">
        <v>38.475360549999998</v>
      </c>
      <c r="I335">
        <v>61.125354549999997</v>
      </c>
      <c r="J335">
        <v>34.633019699999998</v>
      </c>
      <c r="K335">
        <v>16106.924088071901</v>
      </c>
      <c r="L335">
        <v>1269.6618231499999</v>
      </c>
      <c r="M335">
        <v>1551.2790900274899</v>
      </c>
      <c r="N335">
        <v>0.43894475271952699</v>
      </c>
      <c r="O335">
        <v>0.15660163031184501</v>
      </c>
      <c r="P335">
        <v>1.7039460906468501E-3</v>
      </c>
      <c r="Q335">
        <v>13182.893223061301</v>
      </c>
      <c r="R335">
        <v>86.114999999999995</v>
      </c>
      <c r="S335">
        <v>67954.570127155603</v>
      </c>
      <c r="T335">
        <v>15.566393775765</v>
      </c>
      <c r="U335">
        <v>14.743794032979199</v>
      </c>
      <c r="V335">
        <v>12.699</v>
      </c>
      <c r="W335">
        <v>99.981244440507098</v>
      </c>
      <c r="X335">
        <v>0.11472728160635901</v>
      </c>
      <c r="Y335">
        <v>0.171446075786923</v>
      </c>
      <c r="Z335">
        <v>0.29149314195035902</v>
      </c>
      <c r="AA335">
        <v>192.622315281749</v>
      </c>
      <c r="AB335">
        <v>8.2369934990750906</v>
      </c>
      <c r="AC335">
        <v>1.6515146962854901</v>
      </c>
      <c r="AD335">
        <v>3.3028464209135202</v>
      </c>
      <c r="AE335">
        <v>1.18972129068989</v>
      </c>
      <c r="AF335">
        <v>115.15</v>
      </c>
      <c r="AG335">
        <v>2.1577345812414599E-2</v>
      </c>
      <c r="AH335">
        <v>6.9429999999999996</v>
      </c>
      <c r="AI335">
        <v>4.5246930591006098</v>
      </c>
      <c r="AJ335">
        <v>-77069.411500000002</v>
      </c>
      <c r="AK335">
        <v>0.48730495689394598</v>
      </c>
      <c r="AL335">
        <v>20450346.603</v>
      </c>
      <c r="AM335">
        <v>1269.6618231499999</v>
      </c>
    </row>
    <row r="336" spans="1:39" ht="15" x14ac:dyDescent="0.25">
      <c r="A336" t="s">
        <v>509</v>
      </c>
      <c r="B336">
        <v>-3033950.4</v>
      </c>
      <c r="C336">
        <v>0.294674927735676</v>
      </c>
      <c r="D336">
        <v>-3645358.4</v>
      </c>
      <c r="E336">
        <v>1.8905523458427999E-3</v>
      </c>
      <c r="F336">
        <v>0.78551783145580301</v>
      </c>
      <c r="G336">
        <v>121.45</v>
      </c>
      <c r="H336">
        <v>62.4326036</v>
      </c>
      <c r="I336">
        <v>479.46462400000001</v>
      </c>
      <c r="J336">
        <v>-30.78392895</v>
      </c>
      <c r="K336">
        <v>15451.578008574899</v>
      </c>
      <c r="L336">
        <v>3910.7744126500002</v>
      </c>
      <c r="M336">
        <v>4663.9620628212397</v>
      </c>
      <c r="N336">
        <v>0.16886234741996101</v>
      </c>
      <c r="O336">
        <v>0.124934405848003</v>
      </c>
      <c r="P336">
        <v>2.8198861801714901E-2</v>
      </c>
      <c r="Q336">
        <v>12956.288043742599</v>
      </c>
      <c r="R336">
        <v>242.3715</v>
      </c>
      <c r="S336">
        <v>83616.3709862752</v>
      </c>
      <c r="T336">
        <v>16.773630562999401</v>
      </c>
      <c r="U336">
        <v>16.135454922092698</v>
      </c>
      <c r="V336">
        <v>24.501999999999999</v>
      </c>
      <c r="W336">
        <v>159.610415992572</v>
      </c>
      <c r="X336">
        <v>0.117047407856158</v>
      </c>
      <c r="Y336">
        <v>0.15281942526967601</v>
      </c>
      <c r="Z336">
        <v>0.276013808215475</v>
      </c>
      <c r="AA336">
        <v>174.46801528438499</v>
      </c>
      <c r="AB336">
        <v>9.4142224896327509</v>
      </c>
      <c r="AC336">
        <v>1.4511959855785901</v>
      </c>
      <c r="AD336">
        <v>3.47747345413902</v>
      </c>
      <c r="AE336">
        <v>1.0094598375250301</v>
      </c>
      <c r="AF336">
        <v>34.9</v>
      </c>
      <c r="AG336">
        <v>7.6300758810995295E-2</v>
      </c>
      <c r="AH336">
        <v>79.113500000000002</v>
      </c>
      <c r="AI336">
        <v>5.3992435931995901</v>
      </c>
      <c r="AJ336">
        <v>23553.9295000001</v>
      </c>
      <c r="AK336">
        <v>0.37974490726514298</v>
      </c>
      <c r="AL336">
        <v>60427635.910999998</v>
      </c>
      <c r="AM336">
        <v>3910.7744126500002</v>
      </c>
    </row>
    <row r="337" spans="1:39" ht="15" x14ac:dyDescent="0.25">
      <c r="A337" t="s">
        <v>510</v>
      </c>
      <c r="B337">
        <v>-538623.30000000005</v>
      </c>
      <c r="C337">
        <v>0.30706481155492898</v>
      </c>
      <c r="D337">
        <v>-707634.45</v>
      </c>
      <c r="E337">
        <v>6.8167750050450804E-3</v>
      </c>
      <c r="F337">
        <v>0.78623579801699695</v>
      </c>
      <c r="G337">
        <v>71.1111111111111</v>
      </c>
      <c r="H337">
        <v>42.985212699999998</v>
      </c>
      <c r="I337">
        <v>38.975415750000003</v>
      </c>
      <c r="J337">
        <v>8.3371600999999806</v>
      </c>
      <c r="K337">
        <v>18018.604731468298</v>
      </c>
      <c r="L337">
        <v>1340.7932247000001</v>
      </c>
      <c r="M337">
        <v>1894.17999521196</v>
      </c>
      <c r="N337">
        <v>0.99771064867165704</v>
      </c>
      <c r="O337">
        <v>0.19522186283314999</v>
      </c>
      <c r="P337">
        <v>8.9919036566563602E-4</v>
      </c>
      <c r="Q337">
        <v>12754.4495262165</v>
      </c>
      <c r="R337">
        <v>103.32850000000001</v>
      </c>
      <c r="S337">
        <v>66645.905853660894</v>
      </c>
      <c r="T337">
        <v>15.338459379551599</v>
      </c>
      <c r="U337">
        <v>12.976025246664801</v>
      </c>
      <c r="V337">
        <v>19.4955</v>
      </c>
      <c r="W337">
        <v>68.774497945679798</v>
      </c>
      <c r="X337">
        <v>0.105824919433031</v>
      </c>
      <c r="Y337">
        <v>0.20580235692027599</v>
      </c>
      <c r="Z337">
        <v>0.315296298676009</v>
      </c>
      <c r="AA337">
        <v>208.949631336842</v>
      </c>
      <c r="AB337">
        <v>8.9256689942202296</v>
      </c>
      <c r="AC337">
        <v>1.5679989273919299</v>
      </c>
      <c r="AD337">
        <v>4.3558648478136899</v>
      </c>
      <c r="AE337">
        <v>1.3374567457223101</v>
      </c>
      <c r="AF337">
        <v>133.55000000000001</v>
      </c>
      <c r="AG337">
        <v>2.2644504729501799E-2</v>
      </c>
      <c r="AH337">
        <v>7.3490000000000002</v>
      </c>
      <c r="AI337">
        <v>4.1176429183286096</v>
      </c>
      <c r="AJ337">
        <v>-90000.353499999706</v>
      </c>
      <c r="AK337">
        <v>0.643355478515096</v>
      </c>
      <c r="AL337">
        <v>24159223.142499998</v>
      </c>
      <c r="AM337">
        <v>1340.7932247000001</v>
      </c>
    </row>
    <row r="338" spans="1:39" ht="15" x14ac:dyDescent="0.25">
      <c r="A338" t="s">
        <v>511</v>
      </c>
      <c r="B338">
        <v>-3477881.1428571399</v>
      </c>
      <c r="C338">
        <v>0.34850971830108102</v>
      </c>
      <c r="D338">
        <v>-3443299.2380952402</v>
      </c>
      <c r="E338">
        <v>2.6116365185799299E-3</v>
      </c>
      <c r="F338">
        <v>0.77391783876717202</v>
      </c>
      <c r="G338">
        <v>50.476190476190503</v>
      </c>
      <c r="H338">
        <v>112.973937809524</v>
      </c>
      <c r="I338">
        <v>235.717602142857</v>
      </c>
      <c r="J338">
        <v>43.454259761904801</v>
      </c>
      <c r="K338">
        <v>18292.522934292701</v>
      </c>
      <c r="L338">
        <v>1733.25172666667</v>
      </c>
      <c r="M338">
        <v>2364.3863722094802</v>
      </c>
      <c r="N338">
        <v>0.74809702139531398</v>
      </c>
      <c r="O338">
        <v>0.179516676563442</v>
      </c>
      <c r="P338">
        <v>5.8954364655298998E-2</v>
      </c>
      <c r="Q338">
        <v>13409.6302252513</v>
      </c>
      <c r="R338">
        <v>131.33380952381</v>
      </c>
      <c r="S338">
        <v>75720.0908589889</v>
      </c>
      <c r="T338">
        <v>15.155855127428801</v>
      </c>
      <c r="U338">
        <v>13.197300321608701</v>
      </c>
      <c r="V338">
        <v>19.045238095238101</v>
      </c>
      <c r="W338">
        <v>91.007091536442104</v>
      </c>
      <c r="X338">
        <v>0.116605020868779</v>
      </c>
      <c r="Y338">
        <v>0.15557222080677399</v>
      </c>
      <c r="Z338">
        <v>0.27747257564243599</v>
      </c>
      <c r="AA338">
        <v>205.74515367306699</v>
      </c>
      <c r="AB338">
        <v>7.7088629536141502</v>
      </c>
      <c r="AC338">
        <v>1.53439634620954</v>
      </c>
      <c r="AD338">
        <v>3.65598184668753</v>
      </c>
      <c r="AE338">
        <v>0.48845677682931798</v>
      </c>
      <c r="AF338">
        <v>10.285714285714301</v>
      </c>
      <c r="AG338">
        <v>0.144525717782614</v>
      </c>
      <c r="AH338">
        <v>73.429523809523801</v>
      </c>
      <c r="AI338">
        <v>4.2796484834994297</v>
      </c>
      <c r="AJ338">
        <v>-88452.812631579203</v>
      </c>
      <c r="AK338">
        <v>0.47812721145160603</v>
      </c>
      <c r="AL338">
        <v>31705546.960952401</v>
      </c>
      <c r="AM338">
        <v>1733.25172666667</v>
      </c>
    </row>
    <row r="339" spans="1:39" ht="15" x14ac:dyDescent="0.25">
      <c r="A339" t="s">
        <v>512</v>
      </c>
      <c r="B339">
        <v>-5412659.25</v>
      </c>
      <c r="C339">
        <v>0.33389988084774902</v>
      </c>
      <c r="D339">
        <v>-6108834.5</v>
      </c>
      <c r="E339">
        <v>1.63463364248885E-3</v>
      </c>
      <c r="F339">
        <v>0.80789614494788797</v>
      </c>
      <c r="G339">
        <v>160.5</v>
      </c>
      <c r="H339">
        <v>98.214938549999999</v>
      </c>
      <c r="I339">
        <v>600.01779554999996</v>
      </c>
      <c r="J339">
        <v>-12.24323075</v>
      </c>
      <c r="K339">
        <v>16445.686643392099</v>
      </c>
      <c r="L339">
        <v>5841.8310640500004</v>
      </c>
      <c r="M339">
        <v>7161.0849779339796</v>
      </c>
      <c r="N339">
        <v>0.21034036476366699</v>
      </c>
      <c r="O339">
        <v>0.13152794411129601</v>
      </c>
      <c r="P339">
        <v>6.2767554766602798E-2</v>
      </c>
      <c r="Q339">
        <v>13415.973054228099</v>
      </c>
      <c r="R339">
        <v>366.14</v>
      </c>
      <c r="S339">
        <v>87998.244017315796</v>
      </c>
      <c r="T339">
        <v>16.344704211503799</v>
      </c>
      <c r="U339">
        <v>15.955183984404901</v>
      </c>
      <c r="V339">
        <v>34.884999999999998</v>
      </c>
      <c r="W339">
        <v>167.45968364769999</v>
      </c>
      <c r="X339">
        <v>0.114880674732245</v>
      </c>
      <c r="Y339">
        <v>0.15467299753288699</v>
      </c>
      <c r="Z339">
        <v>0.27536860572044197</v>
      </c>
      <c r="AA339">
        <v>164.400449015069</v>
      </c>
      <c r="AB339">
        <v>8.2534272903993706</v>
      </c>
      <c r="AC339">
        <v>1.5543123266444301</v>
      </c>
      <c r="AD339">
        <v>3.6856067887988102</v>
      </c>
      <c r="AE339">
        <v>0.94945970294475501</v>
      </c>
      <c r="AF339">
        <v>24.9</v>
      </c>
      <c r="AG339">
        <v>9.2128282499996106E-2</v>
      </c>
      <c r="AH339">
        <v>143.7835</v>
      </c>
      <c r="AI339">
        <v>5.0781618304254801</v>
      </c>
      <c r="AJ339">
        <v>-30284.864999999802</v>
      </c>
      <c r="AK339">
        <v>0.41706634176819102</v>
      </c>
      <c r="AL339">
        <v>96072923.103</v>
      </c>
      <c r="AM339">
        <v>5841.8310640500004</v>
      </c>
    </row>
    <row r="340" spans="1:39" ht="15" x14ac:dyDescent="0.25">
      <c r="A340" t="s">
        <v>513</v>
      </c>
      <c r="B340">
        <v>-9880976.3000000007</v>
      </c>
      <c r="C340">
        <v>0.37698592423685201</v>
      </c>
      <c r="D340">
        <v>-9856256.75</v>
      </c>
      <c r="E340">
        <v>2.0150679324845901E-3</v>
      </c>
      <c r="F340">
        <v>0.77664334861774298</v>
      </c>
      <c r="G340">
        <v>234.05</v>
      </c>
      <c r="H340">
        <v>522.26242415000002</v>
      </c>
      <c r="I340">
        <v>690.71845719999999</v>
      </c>
      <c r="J340">
        <v>-24.822797349999998</v>
      </c>
      <c r="K340">
        <v>15885.790408795099</v>
      </c>
      <c r="L340">
        <v>6241.0051605999997</v>
      </c>
      <c r="M340">
        <v>8597.7333954112491</v>
      </c>
      <c r="N340">
        <v>0.73289440642927794</v>
      </c>
      <c r="O340">
        <v>0.18556734995371499</v>
      </c>
      <c r="P340">
        <v>0.110020170185853</v>
      </c>
      <c r="Q340">
        <v>11531.3298705464</v>
      </c>
      <c r="R340">
        <v>410.3295</v>
      </c>
      <c r="S340">
        <v>77775.688110408897</v>
      </c>
      <c r="T340">
        <v>14.448022869425699</v>
      </c>
      <c r="U340">
        <v>15.209740368655</v>
      </c>
      <c r="V340">
        <v>43.610500000000002</v>
      </c>
      <c r="W340">
        <v>143.107856149322</v>
      </c>
      <c r="X340">
        <v>0.11335684852467499</v>
      </c>
      <c r="Y340">
        <v>0.15912508445332099</v>
      </c>
      <c r="Z340">
        <v>0.27640900346328201</v>
      </c>
      <c r="AA340">
        <v>158.45773630235601</v>
      </c>
      <c r="AB340">
        <v>7.38380865770272</v>
      </c>
      <c r="AC340">
        <v>1.36506928383756</v>
      </c>
      <c r="AD340">
        <v>3.8429770448640501</v>
      </c>
      <c r="AE340">
        <v>0.83117534707040697</v>
      </c>
      <c r="AF340">
        <v>31.55</v>
      </c>
      <c r="AG340">
        <v>8.5196670628358895E-2</v>
      </c>
      <c r="AH340">
        <v>120.855</v>
      </c>
      <c r="AI340">
        <v>3.9435666442844499</v>
      </c>
      <c r="AJ340">
        <v>-200130.644</v>
      </c>
      <c r="AK340">
        <v>0.56870660126038197</v>
      </c>
      <c r="AL340">
        <v>99143299.921499997</v>
      </c>
      <c r="AM340">
        <v>6241.0051605999997</v>
      </c>
    </row>
    <row r="341" spans="1:39" ht="15" x14ac:dyDescent="0.25">
      <c r="A341" t="s">
        <v>514</v>
      </c>
      <c r="B341">
        <v>-1661741.9</v>
      </c>
      <c r="C341">
        <v>0.32777623174414</v>
      </c>
      <c r="D341">
        <v>-1241867.75</v>
      </c>
      <c r="E341">
        <v>2.5565193073627799E-3</v>
      </c>
      <c r="F341">
        <v>0.79322860015094998</v>
      </c>
      <c r="G341">
        <v>217.3</v>
      </c>
      <c r="H341">
        <v>158.94737835000001</v>
      </c>
      <c r="I341">
        <v>647.48066489999997</v>
      </c>
      <c r="J341">
        <v>-41.233980600000002</v>
      </c>
      <c r="K341">
        <v>15461.1683028843</v>
      </c>
      <c r="L341">
        <v>5398.9628833500001</v>
      </c>
      <c r="M341">
        <v>6863.6467313529602</v>
      </c>
      <c r="N341">
        <v>0.42883602056056402</v>
      </c>
      <c r="O341">
        <v>0.158744658144085</v>
      </c>
      <c r="P341">
        <v>2.80405432248618E-2</v>
      </c>
      <c r="Q341">
        <v>12161.7963551637</v>
      </c>
      <c r="R341">
        <v>350.28399999999999</v>
      </c>
      <c r="S341">
        <v>79655.750996334405</v>
      </c>
      <c r="T341">
        <v>16.1818695686928</v>
      </c>
      <c r="U341">
        <v>15.413101607124499</v>
      </c>
      <c r="V341">
        <v>39.390999999999998</v>
      </c>
      <c r="W341">
        <v>137.06082311568599</v>
      </c>
      <c r="X341">
        <v>0.117864020498423</v>
      </c>
      <c r="Y341">
        <v>0.16809336325860499</v>
      </c>
      <c r="Z341">
        <v>0.29136402435324599</v>
      </c>
      <c r="AA341">
        <v>168.731545239805</v>
      </c>
      <c r="AB341">
        <v>7.8678223598476098</v>
      </c>
      <c r="AC341">
        <v>1.3411156888054101</v>
      </c>
      <c r="AD341">
        <v>3.9048754486057198</v>
      </c>
      <c r="AE341">
        <v>0.98368984742102195</v>
      </c>
      <c r="AF341">
        <v>28.05</v>
      </c>
      <c r="AG341">
        <v>9.2569406404341595E-2</v>
      </c>
      <c r="AH341">
        <v>100.73399999999999</v>
      </c>
      <c r="AI341">
        <v>4.5058991563194599</v>
      </c>
      <c r="AJ341">
        <v>-123886.7225</v>
      </c>
      <c r="AK341">
        <v>0.46424667287216598</v>
      </c>
      <c r="AL341">
        <v>83474273.800500005</v>
      </c>
      <c r="AM341">
        <v>5398.9628833500001</v>
      </c>
    </row>
    <row r="342" spans="1:39" ht="15" x14ac:dyDescent="0.25">
      <c r="A342" t="s">
        <v>515</v>
      </c>
      <c r="B342">
        <v>-3003735.8</v>
      </c>
      <c r="C342">
        <v>0.291993299744293</v>
      </c>
      <c r="D342">
        <v>-2981152.9</v>
      </c>
      <c r="E342">
        <v>2.7430622880789501E-3</v>
      </c>
      <c r="F342">
        <v>0.75445140842034197</v>
      </c>
      <c r="G342">
        <v>159.44999999999999</v>
      </c>
      <c r="H342">
        <v>90.345986499999995</v>
      </c>
      <c r="I342">
        <v>211.62366420000001</v>
      </c>
      <c r="J342">
        <v>14.60600245</v>
      </c>
      <c r="K342">
        <v>14499.881880660299</v>
      </c>
      <c r="L342">
        <v>2713.0819621000001</v>
      </c>
      <c r="M342">
        <v>3429.38785489675</v>
      </c>
      <c r="N342">
        <v>0.51268851473375898</v>
      </c>
      <c r="O342">
        <v>0.15806061143396999</v>
      </c>
      <c r="P342">
        <v>2.3477864211185299E-2</v>
      </c>
      <c r="Q342">
        <v>11471.250744306501</v>
      </c>
      <c r="R342">
        <v>172.97</v>
      </c>
      <c r="S342">
        <v>72042.352879112004</v>
      </c>
      <c r="T342">
        <v>15.6006821992253</v>
      </c>
      <c r="U342">
        <v>15.6852746840493</v>
      </c>
      <c r="V342">
        <v>20.499500000000001</v>
      </c>
      <c r="W342">
        <v>132.34868958267299</v>
      </c>
      <c r="X342">
        <v>0.112527874304845</v>
      </c>
      <c r="Y342">
        <v>0.175398683051046</v>
      </c>
      <c r="Z342">
        <v>0.29207944997160101</v>
      </c>
      <c r="AA342">
        <v>166.133665070376</v>
      </c>
      <c r="AB342">
        <v>7.4822158100920904</v>
      </c>
      <c r="AC342">
        <v>1.4213918644966499</v>
      </c>
      <c r="AD342">
        <v>3.8807185276024598</v>
      </c>
      <c r="AE342">
        <v>1.3639435278304299</v>
      </c>
      <c r="AF342">
        <v>61.65</v>
      </c>
      <c r="AG342">
        <v>4.22257161579234E-2</v>
      </c>
      <c r="AH342">
        <v>31.064499999999999</v>
      </c>
      <c r="AI342">
        <v>4.3100758748515204</v>
      </c>
      <c r="AJ342">
        <v>-140579.90049999999</v>
      </c>
      <c r="AK342">
        <v>0.46849067918585102</v>
      </c>
      <c r="AL342">
        <v>39339367.983000003</v>
      </c>
      <c r="AM342">
        <v>2713.0819621000001</v>
      </c>
    </row>
    <row r="343" spans="1:39" ht="15" x14ac:dyDescent="0.25">
      <c r="A343" t="s">
        <v>516</v>
      </c>
      <c r="B343">
        <v>-2590434.1</v>
      </c>
      <c r="C343">
        <v>0.28856715133202998</v>
      </c>
      <c r="D343">
        <v>-1866114.4</v>
      </c>
      <c r="E343">
        <v>3.8144671818466E-3</v>
      </c>
      <c r="F343">
        <v>0.75002660771335705</v>
      </c>
      <c r="G343">
        <v>128.55000000000001</v>
      </c>
      <c r="H343">
        <v>71.172680150000005</v>
      </c>
      <c r="I343">
        <v>246.87760675000001</v>
      </c>
      <c r="J343">
        <v>14.2641416</v>
      </c>
      <c r="K343">
        <v>14124.944977625901</v>
      </c>
      <c r="L343">
        <v>2499.0746225500002</v>
      </c>
      <c r="M343">
        <v>3065.9081536057702</v>
      </c>
      <c r="N343">
        <v>0.39985138662261299</v>
      </c>
      <c r="O343">
        <v>0.14545568894581001</v>
      </c>
      <c r="P343">
        <v>2.7289828656821401E-2</v>
      </c>
      <c r="Q343">
        <v>11513.4863048604</v>
      </c>
      <c r="R343">
        <v>155.5635</v>
      </c>
      <c r="S343">
        <v>72456.334471132403</v>
      </c>
      <c r="T343">
        <v>15.5531342506436</v>
      </c>
      <c r="U343">
        <v>16.064659271294399</v>
      </c>
      <c r="V343">
        <v>19.89</v>
      </c>
      <c r="W343">
        <v>125.644777403218</v>
      </c>
      <c r="X343">
        <v>0.11323638830756801</v>
      </c>
      <c r="Y343">
        <v>0.16624144528048199</v>
      </c>
      <c r="Z343">
        <v>0.28420253744558499</v>
      </c>
      <c r="AA343">
        <v>160.16204413759601</v>
      </c>
      <c r="AB343">
        <v>7.7794933903700301</v>
      </c>
      <c r="AC343">
        <v>1.4693323125722499</v>
      </c>
      <c r="AD343">
        <v>3.5993070363059299</v>
      </c>
      <c r="AE343">
        <v>1.3473472847999299</v>
      </c>
      <c r="AF343">
        <v>34.25</v>
      </c>
      <c r="AG343">
        <v>5.05150184512154E-2</v>
      </c>
      <c r="AH343">
        <v>47.038499999999999</v>
      </c>
      <c r="AI343">
        <v>4.6354525526063197</v>
      </c>
      <c r="AJ343">
        <v>-96004.845999999903</v>
      </c>
      <c r="AK343">
        <v>0.42025466878861301</v>
      </c>
      <c r="AL343">
        <v>35299291.538500004</v>
      </c>
      <c r="AM343">
        <v>2499.0746225500002</v>
      </c>
    </row>
    <row r="344" spans="1:39" ht="15" x14ac:dyDescent="0.25">
      <c r="A344" t="s">
        <v>517</v>
      </c>
      <c r="B344">
        <v>-1325017.75</v>
      </c>
      <c r="C344">
        <v>0.39562527998174501</v>
      </c>
      <c r="D344">
        <v>-1318572.55</v>
      </c>
      <c r="E344">
        <v>8.7560198480927595E-3</v>
      </c>
      <c r="F344">
        <v>0.67117648492230997</v>
      </c>
      <c r="G344">
        <v>41.6</v>
      </c>
      <c r="H344">
        <v>17.251795950000002</v>
      </c>
      <c r="I344">
        <v>22.104060749999999</v>
      </c>
      <c r="J344">
        <v>40.035253099999998</v>
      </c>
      <c r="K344">
        <v>16921.321286874499</v>
      </c>
      <c r="L344">
        <v>687.13488759999996</v>
      </c>
      <c r="M344">
        <v>823.96859519885697</v>
      </c>
      <c r="N344">
        <v>0.41171503056425501</v>
      </c>
      <c r="O344">
        <v>0.14540991623782001</v>
      </c>
      <c r="P344">
        <v>6.8601115080392299E-3</v>
      </c>
      <c r="Q344">
        <v>14111.2540796459</v>
      </c>
      <c r="R344">
        <v>52.564999999999998</v>
      </c>
      <c r="S344">
        <v>67650.153543232198</v>
      </c>
      <c r="T344">
        <v>15.3999809759346</v>
      </c>
      <c r="U344">
        <v>13.072099069723199</v>
      </c>
      <c r="V344">
        <v>7.2149999999999999</v>
      </c>
      <c r="W344">
        <v>95.236990658350607</v>
      </c>
      <c r="X344">
        <v>0.11638291462991</v>
      </c>
      <c r="Y344">
        <v>0.16768819468370399</v>
      </c>
      <c r="Z344">
        <v>0.29457337345576101</v>
      </c>
      <c r="AA344">
        <v>219.204340687882</v>
      </c>
      <c r="AB344">
        <v>8.1514444545137401</v>
      </c>
      <c r="AC344">
        <v>1.6694636972652599</v>
      </c>
      <c r="AD344">
        <v>3.3596708602507102</v>
      </c>
      <c r="AE344">
        <v>1.1695048495601601</v>
      </c>
      <c r="AF344">
        <v>81.05</v>
      </c>
      <c r="AG344">
        <v>3.6838723212509202E-2</v>
      </c>
      <c r="AH344">
        <v>4.3815</v>
      </c>
      <c r="AI344">
        <v>4.5625866215754902</v>
      </c>
      <c r="AJ344">
        <v>-18949.1360000001</v>
      </c>
      <c r="AK344">
        <v>0.55807253864009898</v>
      </c>
      <c r="AL344">
        <v>11627230.2005</v>
      </c>
      <c r="AM344">
        <v>687.13488759999996</v>
      </c>
    </row>
    <row r="345" spans="1:39" ht="15" x14ac:dyDescent="0.25">
      <c r="A345" t="s">
        <v>518</v>
      </c>
      <c r="B345">
        <v>-2688749.55</v>
      </c>
      <c r="C345">
        <v>0.40124131873357199</v>
      </c>
      <c r="D345">
        <v>-2651624.0499999998</v>
      </c>
      <c r="E345">
        <v>2.2222328459702702E-3</v>
      </c>
      <c r="F345">
        <v>0.65590552734088103</v>
      </c>
      <c r="G345">
        <v>47.05</v>
      </c>
      <c r="H345">
        <v>14.611649947368401</v>
      </c>
      <c r="I345">
        <v>18.351441099999999</v>
      </c>
      <c r="J345">
        <v>100.1230814</v>
      </c>
      <c r="K345">
        <v>15524.9251012563</v>
      </c>
      <c r="L345">
        <v>696.8073819</v>
      </c>
      <c r="M345">
        <v>817.73179274044503</v>
      </c>
      <c r="N345">
        <v>0.33194205767354301</v>
      </c>
      <c r="O345">
        <v>0.12333026383227</v>
      </c>
      <c r="P345">
        <v>2.6684338431231499E-3</v>
      </c>
      <c r="Q345">
        <v>13229.1327181328</v>
      </c>
      <c r="R345">
        <v>50.611499999999999</v>
      </c>
      <c r="S345">
        <v>65898.026268733403</v>
      </c>
      <c r="T345">
        <v>16.833130810191399</v>
      </c>
      <c r="U345">
        <v>13.767767837349201</v>
      </c>
      <c r="V345">
        <v>6.8845000000000001</v>
      </c>
      <c r="W345">
        <v>101.21394173868801</v>
      </c>
      <c r="X345">
        <v>0.112694144799256</v>
      </c>
      <c r="Y345">
        <v>0.18753403956907599</v>
      </c>
      <c r="Z345">
        <v>0.30747728216986597</v>
      </c>
      <c r="AA345">
        <v>214.54250325587699</v>
      </c>
      <c r="AB345">
        <v>7.2499642562818201</v>
      </c>
      <c r="AC345">
        <v>1.3586396449910001</v>
      </c>
      <c r="AD345">
        <v>3.16450444764634</v>
      </c>
      <c r="AE345">
        <v>0.81202730990283301</v>
      </c>
      <c r="AF345">
        <v>59.5</v>
      </c>
      <c r="AG345">
        <v>2.45751821685746E-2</v>
      </c>
      <c r="AH345">
        <v>5.4930000000000003</v>
      </c>
      <c r="AI345">
        <v>4.9790676861543703</v>
      </c>
      <c r="AJ345">
        <v>-40449.144500000097</v>
      </c>
      <c r="AK345">
        <v>0.53259338181532001</v>
      </c>
      <c r="AL345">
        <v>10817882.414000001</v>
      </c>
      <c r="AM345">
        <v>696.8073819</v>
      </c>
    </row>
    <row r="346" spans="1:39" ht="15" x14ac:dyDescent="0.25">
      <c r="A346" t="s">
        <v>519</v>
      </c>
      <c r="B346">
        <v>-2441992.35</v>
      </c>
      <c r="C346">
        <v>0.42608303339660902</v>
      </c>
      <c r="D346">
        <v>-2416186.5</v>
      </c>
      <c r="E346">
        <v>3.0909235902525601E-3</v>
      </c>
      <c r="F346">
        <v>0.67145181767201001</v>
      </c>
      <c r="G346">
        <v>42.55</v>
      </c>
      <c r="H346">
        <v>13.016464750000001</v>
      </c>
      <c r="I346">
        <v>14.402042</v>
      </c>
      <c r="J346">
        <v>28.2147732</v>
      </c>
      <c r="K346">
        <v>17188.597629682401</v>
      </c>
      <c r="L346">
        <v>608.91673104999995</v>
      </c>
      <c r="M346">
        <v>747.71715018383497</v>
      </c>
      <c r="N346">
        <v>0.490242884992247</v>
      </c>
      <c r="O346">
        <v>0.15310632890516601</v>
      </c>
      <c r="P346">
        <v>5.2985077194981399E-3</v>
      </c>
      <c r="Q346">
        <v>13997.8395271885</v>
      </c>
      <c r="R346">
        <v>48.442500000000003</v>
      </c>
      <c r="S346">
        <v>64508.352944212202</v>
      </c>
      <c r="T346">
        <v>15.8332043143934</v>
      </c>
      <c r="U346">
        <v>12.569886588223101</v>
      </c>
      <c r="V346">
        <v>7.2874999999999996</v>
      </c>
      <c r="W346">
        <v>83.556326730703205</v>
      </c>
      <c r="X346">
        <v>0.116178663813196</v>
      </c>
      <c r="Y346">
        <v>0.16587830314992</v>
      </c>
      <c r="Z346">
        <v>0.28823540416475402</v>
      </c>
      <c r="AA346">
        <v>229.27864005191199</v>
      </c>
      <c r="AB346">
        <v>9.8767275176274705</v>
      </c>
      <c r="AC346">
        <v>1.6742173823665101</v>
      </c>
      <c r="AD346">
        <v>3.4043914474155401</v>
      </c>
      <c r="AE346">
        <v>1.1497105468736599</v>
      </c>
      <c r="AF346">
        <v>84.25</v>
      </c>
      <c r="AG346">
        <v>3.1516305203002498E-2</v>
      </c>
      <c r="AH346">
        <v>3.5964999999999998</v>
      </c>
      <c r="AI346">
        <v>4.5187707409801998</v>
      </c>
      <c r="AJ346">
        <v>-39422.171499999997</v>
      </c>
      <c r="AK346">
        <v>0.56189492713105904</v>
      </c>
      <c r="AL346">
        <v>10466424.68</v>
      </c>
      <c r="AM346">
        <v>608.91673104999995</v>
      </c>
    </row>
    <row r="347" spans="1:39" ht="15" x14ac:dyDescent="0.25">
      <c r="A347" t="s">
        <v>520</v>
      </c>
      <c r="B347">
        <v>-3770995.8</v>
      </c>
      <c r="C347">
        <v>0.33871384727345799</v>
      </c>
      <c r="D347">
        <v>-3382643.5</v>
      </c>
      <c r="E347">
        <v>1.2655851545299601E-3</v>
      </c>
      <c r="F347">
        <v>0.69804417524449103</v>
      </c>
      <c r="G347">
        <v>103.65</v>
      </c>
      <c r="H347">
        <v>47.574491549999998</v>
      </c>
      <c r="I347">
        <v>139.62457185</v>
      </c>
      <c r="J347">
        <v>-6.4694515499999898</v>
      </c>
      <c r="K347">
        <v>14629.3916094551</v>
      </c>
      <c r="L347">
        <v>1690.9515508500001</v>
      </c>
      <c r="M347">
        <v>1986.9086468616699</v>
      </c>
      <c r="N347">
        <v>0.267307509977319</v>
      </c>
      <c r="O347">
        <v>0.123055052846075</v>
      </c>
      <c r="P347">
        <v>2.39182372077246E-2</v>
      </c>
      <c r="Q347">
        <v>12450.2917983034</v>
      </c>
      <c r="R347">
        <v>110.441</v>
      </c>
      <c r="S347">
        <v>71993.931750889606</v>
      </c>
      <c r="T347">
        <v>16.223141768002801</v>
      </c>
      <c r="U347">
        <v>15.3109040197934</v>
      </c>
      <c r="V347">
        <v>13.3935</v>
      </c>
      <c r="W347">
        <v>126.251655717326</v>
      </c>
      <c r="X347">
        <v>0.11093500553152701</v>
      </c>
      <c r="Y347">
        <v>0.17125380461405099</v>
      </c>
      <c r="Z347">
        <v>0.28558044966327101</v>
      </c>
      <c r="AA347">
        <v>172.08686425919501</v>
      </c>
      <c r="AB347">
        <v>8.1504979508784707</v>
      </c>
      <c r="AC347">
        <v>1.4679720956574001</v>
      </c>
      <c r="AD347">
        <v>3.5892840987447898</v>
      </c>
      <c r="AE347">
        <v>1.30483663278482</v>
      </c>
      <c r="AF347">
        <v>54</v>
      </c>
      <c r="AG347">
        <v>6.5417617323042396E-2</v>
      </c>
      <c r="AH347">
        <v>21.315000000000001</v>
      </c>
      <c r="AI347">
        <v>5.1553812185993104</v>
      </c>
      <c r="AJ347">
        <v>-44972.356500000002</v>
      </c>
      <c r="AK347">
        <v>0.43654414559006</v>
      </c>
      <c r="AL347">
        <v>24737592.43</v>
      </c>
      <c r="AM347">
        <v>1690.9515508500001</v>
      </c>
    </row>
    <row r="348" spans="1:39" ht="15" x14ac:dyDescent="0.25">
      <c r="A348" t="s">
        <v>521</v>
      </c>
      <c r="B348">
        <v>-1517418.75</v>
      </c>
      <c r="C348">
        <v>0.43660863830192198</v>
      </c>
      <c r="D348">
        <v>-1504807.85</v>
      </c>
      <c r="E348">
        <v>3.5756652832603202E-3</v>
      </c>
      <c r="F348">
        <v>0.70264180759846895</v>
      </c>
      <c r="G348">
        <v>31.1</v>
      </c>
      <c r="H348">
        <v>14.8689912</v>
      </c>
      <c r="I348">
        <v>19.972998499999999</v>
      </c>
      <c r="J348">
        <v>35.609975550000001</v>
      </c>
      <c r="K348">
        <v>17069.0527934522</v>
      </c>
      <c r="L348">
        <v>626.23119989999998</v>
      </c>
      <c r="M348">
        <v>769.74516797282899</v>
      </c>
      <c r="N348">
        <v>0.498934633167261</v>
      </c>
      <c r="O348">
        <v>0.155094485655632</v>
      </c>
      <c r="P348">
        <v>6.2782175347185203E-3</v>
      </c>
      <c r="Q348">
        <v>13886.639184953399</v>
      </c>
      <c r="R348">
        <v>48.4345</v>
      </c>
      <c r="S348">
        <v>66822.950458867097</v>
      </c>
      <c r="T348">
        <v>16.5501863341213</v>
      </c>
      <c r="U348">
        <v>12.9294449183949</v>
      </c>
      <c r="V348">
        <v>7.3654999999999999</v>
      </c>
      <c r="W348">
        <v>85.022225225714493</v>
      </c>
      <c r="X348">
        <v>0.11531647998981601</v>
      </c>
      <c r="Y348">
        <v>0.16601113795712599</v>
      </c>
      <c r="Z348">
        <v>0.29233859020736802</v>
      </c>
      <c r="AA348">
        <v>224.31890972923699</v>
      </c>
      <c r="AB348">
        <v>8.6431885916049396</v>
      </c>
      <c r="AC348">
        <v>1.7467554911710601</v>
      </c>
      <c r="AD348">
        <v>3.4196576164526902</v>
      </c>
      <c r="AE348">
        <v>0.86829566184807305</v>
      </c>
      <c r="AF348">
        <v>83</v>
      </c>
      <c r="AG348">
        <v>4.12364167051898E-2</v>
      </c>
      <c r="AH348">
        <v>3.5720000000000001</v>
      </c>
      <c r="AI348">
        <v>4.7245514540075702</v>
      </c>
      <c r="AJ348">
        <v>-33030.205000000002</v>
      </c>
      <c r="AK348">
        <v>0.58954974537103799</v>
      </c>
      <c r="AL348">
        <v>10689173.412</v>
      </c>
      <c r="AM348">
        <v>626.23119989999998</v>
      </c>
    </row>
    <row r="349" spans="1:39" ht="15" x14ac:dyDescent="0.25">
      <c r="A349" t="s">
        <v>522</v>
      </c>
      <c r="B349">
        <v>-4078850.8</v>
      </c>
      <c r="C349">
        <v>0.34609802274519402</v>
      </c>
      <c r="D349">
        <v>-3809096.05</v>
      </c>
      <c r="E349">
        <v>0</v>
      </c>
      <c r="F349">
        <v>0.71377962646885795</v>
      </c>
      <c r="G349">
        <v>79.650000000000006</v>
      </c>
      <c r="H349">
        <v>38.351000900000003</v>
      </c>
      <c r="I349">
        <v>97.852760349999997</v>
      </c>
      <c r="J349">
        <v>22.806314100000002</v>
      </c>
      <c r="K349">
        <v>15070.113080293801</v>
      </c>
      <c r="L349">
        <v>1405.0450228</v>
      </c>
      <c r="M349">
        <v>1648.70908538136</v>
      </c>
      <c r="N349">
        <v>0.2856279648251</v>
      </c>
      <c r="O349">
        <v>0.12331451586136299</v>
      </c>
      <c r="P349">
        <v>2.43952545603793E-2</v>
      </c>
      <c r="Q349">
        <v>12842.888757177099</v>
      </c>
      <c r="R349">
        <v>92.972999999999999</v>
      </c>
      <c r="S349">
        <v>71168.713755606499</v>
      </c>
      <c r="T349">
        <v>16.288599916104701</v>
      </c>
      <c r="U349">
        <v>15.112398468372501</v>
      </c>
      <c r="V349">
        <v>11.295</v>
      </c>
      <c r="W349">
        <v>124.395309676848</v>
      </c>
      <c r="X349">
        <v>0.11273585275719999</v>
      </c>
      <c r="Y349">
        <v>0.16879302979143099</v>
      </c>
      <c r="Z349">
        <v>0.28658447631876499</v>
      </c>
      <c r="AA349">
        <v>191.49482446036799</v>
      </c>
      <c r="AB349">
        <v>8.0383349720702402</v>
      </c>
      <c r="AC349">
        <v>1.46512413734021</v>
      </c>
      <c r="AD349">
        <v>3.5475113083996299</v>
      </c>
      <c r="AE349">
        <v>1.34687573970519</v>
      </c>
      <c r="AF349">
        <v>41.65</v>
      </c>
      <c r="AG349">
        <v>6.0189629804576199E-2</v>
      </c>
      <c r="AH349">
        <v>18.5535</v>
      </c>
      <c r="AI349">
        <v>5.3170263976680996</v>
      </c>
      <c r="AJ349">
        <v>-49255.2930000001</v>
      </c>
      <c r="AK349">
        <v>0.41139784890884601</v>
      </c>
      <c r="AL349">
        <v>21174187.376499999</v>
      </c>
      <c r="AM349">
        <v>1405.0450228</v>
      </c>
    </row>
    <row r="350" spans="1:39" ht="15" x14ac:dyDescent="0.25">
      <c r="A350" t="s">
        <v>523</v>
      </c>
      <c r="B350">
        <v>-2345581.4736842099</v>
      </c>
      <c r="C350">
        <v>0.50022582428946605</v>
      </c>
      <c r="D350">
        <v>-2365172.8421052601</v>
      </c>
      <c r="E350">
        <v>2.8603647098952799E-3</v>
      </c>
      <c r="F350">
        <v>0.65710483319729895</v>
      </c>
      <c r="G350">
        <v>35.473684210526301</v>
      </c>
      <c r="H350">
        <v>12.083247842105299</v>
      </c>
      <c r="I350">
        <v>12.675403157894699</v>
      </c>
      <c r="J350">
        <v>-8.5362999473684091</v>
      </c>
      <c r="K350">
        <v>18479.1325274599</v>
      </c>
      <c r="L350">
        <v>452.11262636842099</v>
      </c>
      <c r="M350">
        <v>561.89359108672704</v>
      </c>
      <c r="N350">
        <v>0.53553497370449898</v>
      </c>
      <c r="O350">
        <v>0.15431652444283001</v>
      </c>
      <c r="P350">
        <v>8.0559612296819596E-3</v>
      </c>
      <c r="Q350">
        <v>14868.7389792821</v>
      </c>
      <c r="R350">
        <v>38.539473684210499</v>
      </c>
      <c r="S350">
        <v>62453.747367702301</v>
      </c>
      <c r="T350">
        <v>16.1502219187436</v>
      </c>
      <c r="U350">
        <v>11.731157256401501</v>
      </c>
      <c r="V350">
        <v>6.2357894736842097</v>
      </c>
      <c r="W350">
        <v>72.5028688470628</v>
      </c>
      <c r="X350">
        <v>0.114641722408573</v>
      </c>
      <c r="Y350">
        <v>0.17118181757051101</v>
      </c>
      <c r="Z350">
        <v>0.29105139316733097</v>
      </c>
      <c r="AA350">
        <v>246.08272092913401</v>
      </c>
      <c r="AB350">
        <v>9.9570337175390407</v>
      </c>
      <c r="AC350">
        <v>1.5877064031392401</v>
      </c>
      <c r="AD350">
        <v>3.4451012046539899</v>
      </c>
      <c r="AE350" t="s">
        <v>943</v>
      </c>
      <c r="AF350">
        <v>68.315789473684205</v>
      </c>
      <c r="AG350">
        <v>3.5725442061710702E-2</v>
      </c>
      <c r="AH350">
        <v>3.6684210526315799</v>
      </c>
      <c r="AI350">
        <v>4.51852220269667</v>
      </c>
      <c r="AJ350">
        <v>-31701.6721052631</v>
      </c>
      <c r="AK350">
        <v>0.61489232678227002</v>
      </c>
      <c r="AL350">
        <v>8354649.1399999997</v>
      </c>
      <c r="AM350">
        <v>452.11262636842099</v>
      </c>
    </row>
    <row r="351" spans="1:39" ht="15" x14ac:dyDescent="0.25">
      <c r="A351" t="s">
        <v>524</v>
      </c>
      <c r="B351">
        <v>-2208301.15</v>
      </c>
      <c r="C351">
        <v>0.37676654311302099</v>
      </c>
      <c r="D351">
        <v>-2249530.5499999998</v>
      </c>
      <c r="E351">
        <v>3.87933115031678E-3</v>
      </c>
      <c r="F351">
        <v>0.67350559105288199</v>
      </c>
      <c r="G351">
        <v>42.7</v>
      </c>
      <c r="H351">
        <v>12.999636799999999</v>
      </c>
      <c r="I351">
        <v>20.905091250000002</v>
      </c>
      <c r="J351">
        <v>36.004439750000003</v>
      </c>
      <c r="K351">
        <v>17484.2161994288</v>
      </c>
      <c r="L351">
        <v>606.74299144999998</v>
      </c>
      <c r="M351">
        <v>745.94414466157104</v>
      </c>
      <c r="N351">
        <v>0.53333238465048904</v>
      </c>
      <c r="O351">
        <v>0.14833694821082599</v>
      </c>
      <c r="P351">
        <v>1.0938768298153401E-3</v>
      </c>
      <c r="Q351">
        <v>14221.4745110882</v>
      </c>
      <c r="R351">
        <v>49.351500000000001</v>
      </c>
      <c r="S351">
        <v>64298.818576942896</v>
      </c>
      <c r="T351">
        <v>15.5071274429349</v>
      </c>
      <c r="U351">
        <v>12.2943171220733</v>
      </c>
      <c r="V351">
        <v>7.4115000000000002</v>
      </c>
      <c r="W351">
        <v>81.865073392700495</v>
      </c>
      <c r="X351">
        <v>0.112659042383656</v>
      </c>
      <c r="Y351">
        <v>0.179295777564485</v>
      </c>
      <c r="Z351">
        <v>0.297039745400071</v>
      </c>
      <c r="AA351">
        <v>234.99002379782701</v>
      </c>
      <c r="AB351">
        <v>8.7567153193800902</v>
      </c>
      <c r="AC351">
        <v>1.59965883016765</v>
      </c>
      <c r="AD351">
        <v>3.4794021611245198</v>
      </c>
      <c r="AE351">
        <v>1.4136993393964199</v>
      </c>
      <c r="AF351">
        <v>91.8</v>
      </c>
      <c r="AG351">
        <v>3.3111376860076501E-2</v>
      </c>
      <c r="AH351">
        <v>3.7269999999999999</v>
      </c>
      <c r="AI351">
        <v>4.8420843178777098</v>
      </c>
      <c r="AJ351">
        <v>-67336.417000000001</v>
      </c>
      <c r="AK351">
        <v>0.55853366856206299</v>
      </c>
      <c r="AL351">
        <v>10608425.640000001</v>
      </c>
      <c r="AM351">
        <v>606.74299144999998</v>
      </c>
    </row>
    <row r="352" spans="1:39" ht="15" x14ac:dyDescent="0.25">
      <c r="A352" t="s">
        <v>525</v>
      </c>
      <c r="B352">
        <v>-2067304.6</v>
      </c>
      <c r="C352">
        <v>0.38130722972703501</v>
      </c>
      <c r="D352">
        <v>-2088360.45</v>
      </c>
      <c r="E352">
        <v>1.49442335014462E-3</v>
      </c>
      <c r="F352">
        <v>0.68100724741407503</v>
      </c>
      <c r="G352">
        <v>42.15</v>
      </c>
      <c r="H352">
        <v>16.097749149999999</v>
      </c>
      <c r="I352">
        <v>19.474013849999999</v>
      </c>
      <c r="J352">
        <v>12.4668867</v>
      </c>
      <c r="K352">
        <v>18369.586211566999</v>
      </c>
      <c r="L352">
        <v>587.32076010000003</v>
      </c>
      <c r="M352">
        <v>725.41730182414005</v>
      </c>
      <c r="N352">
        <v>0.529662926093458</v>
      </c>
      <c r="O352">
        <v>0.156839818729234</v>
      </c>
      <c r="P352">
        <v>3.53770859325018E-3</v>
      </c>
      <c r="Q352">
        <v>14872.597206284299</v>
      </c>
      <c r="R352">
        <v>48.598500000000001</v>
      </c>
      <c r="S352">
        <v>64412.546580655799</v>
      </c>
      <c r="T352">
        <v>16.055022274350002</v>
      </c>
      <c r="U352">
        <v>12.0851623013056</v>
      </c>
      <c r="V352">
        <v>7.2309999999999999</v>
      </c>
      <c r="W352">
        <v>81.222619291937505</v>
      </c>
      <c r="X352">
        <v>0.111869396218528</v>
      </c>
      <c r="Y352">
        <v>0.18091547451939299</v>
      </c>
      <c r="Z352">
        <v>0.29819800566091398</v>
      </c>
      <c r="AA352">
        <v>243.479900107144</v>
      </c>
      <c r="AB352">
        <v>9.38735735044839</v>
      </c>
      <c r="AC352">
        <v>1.61339479918994</v>
      </c>
      <c r="AD352">
        <v>3.3175514892224398</v>
      </c>
      <c r="AE352">
        <v>1.24029269648042</v>
      </c>
      <c r="AF352">
        <v>91.8</v>
      </c>
      <c r="AG352">
        <v>3.71985245878141E-2</v>
      </c>
      <c r="AH352">
        <v>3.5714999999999999</v>
      </c>
      <c r="AI352">
        <v>4.6961536218265501</v>
      </c>
      <c r="AJ352">
        <v>-49378.922500000001</v>
      </c>
      <c r="AK352">
        <v>0.56918736449676499</v>
      </c>
      <c r="AL352">
        <v>10788839.3365</v>
      </c>
      <c r="AM352">
        <v>587.32076010000003</v>
      </c>
    </row>
    <row r="353" spans="1:39" ht="15" x14ac:dyDescent="0.25">
      <c r="A353" t="s">
        <v>526</v>
      </c>
      <c r="B353">
        <v>-2288132.4500000002</v>
      </c>
      <c r="C353">
        <v>0.37999948644305498</v>
      </c>
      <c r="D353">
        <v>-2431345.35</v>
      </c>
      <c r="E353">
        <v>9.9375984262795296E-3</v>
      </c>
      <c r="F353">
        <v>0.657274755430724</v>
      </c>
      <c r="G353">
        <v>60.45</v>
      </c>
      <c r="H353">
        <v>24.294137750000001</v>
      </c>
      <c r="I353">
        <v>24.096612749999998</v>
      </c>
      <c r="J353">
        <v>59.999319200000002</v>
      </c>
      <c r="K353">
        <v>16899.932002623202</v>
      </c>
      <c r="L353">
        <v>899.05968299999995</v>
      </c>
      <c r="M353">
        <v>1083.62737112118</v>
      </c>
      <c r="N353">
        <v>0.457271181572937</v>
      </c>
      <c r="O353">
        <v>0.146277621816126</v>
      </c>
      <c r="P353">
        <v>1.24960953231845E-3</v>
      </c>
      <c r="Q353">
        <v>14021.468923657199</v>
      </c>
      <c r="R353">
        <v>68.118499999999997</v>
      </c>
      <c r="S353">
        <v>65123.5027121854</v>
      </c>
      <c r="T353">
        <v>15.8092148241667</v>
      </c>
      <c r="U353">
        <v>13.1984656591088</v>
      </c>
      <c r="V353">
        <v>9.7255000000000003</v>
      </c>
      <c r="W353">
        <v>92.443543571024605</v>
      </c>
      <c r="X353">
        <v>0.111573020890697</v>
      </c>
      <c r="Y353">
        <v>0.19393714438159701</v>
      </c>
      <c r="Z353">
        <v>0.31033926415937901</v>
      </c>
      <c r="AA353">
        <v>211.63350286724</v>
      </c>
      <c r="AB353">
        <v>8.8561991925733405</v>
      </c>
      <c r="AC353">
        <v>1.6043448625816401</v>
      </c>
      <c r="AD353">
        <v>3.7169428786234802</v>
      </c>
      <c r="AE353">
        <v>1.33087484608718</v>
      </c>
      <c r="AF353">
        <v>127.35</v>
      </c>
      <c r="AG353">
        <v>2.8137549286685999E-2</v>
      </c>
      <c r="AH353">
        <v>4.0385</v>
      </c>
      <c r="AI353">
        <v>4.7145162984375597</v>
      </c>
      <c r="AJ353">
        <v>79187.793499999898</v>
      </c>
      <c r="AK353">
        <v>0.49507280597299302</v>
      </c>
      <c r="AL353">
        <v>15194047.509</v>
      </c>
      <c r="AM353">
        <v>899.05968299999995</v>
      </c>
    </row>
    <row r="354" spans="1:39" ht="15" x14ac:dyDescent="0.25">
      <c r="A354" t="s">
        <v>527</v>
      </c>
      <c r="B354">
        <v>-988942.1</v>
      </c>
      <c r="C354">
        <v>0.56237408936428301</v>
      </c>
      <c r="D354">
        <v>-988129.05</v>
      </c>
      <c r="E354">
        <v>5.6307854491019198E-3</v>
      </c>
      <c r="F354">
        <v>0.68453640623735001</v>
      </c>
      <c r="G354">
        <v>36.700000000000003</v>
      </c>
      <c r="H354">
        <v>19.225974650000001</v>
      </c>
      <c r="I354">
        <v>16.572296049999999</v>
      </c>
      <c r="J354">
        <v>-5.8713094999999997</v>
      </c>
      <c r="K354">
        <v>18734.773552796702</v>
      </c>
      <c r="L354">
        <v>560.97916825000004</v>
      </c>
      <c r="M354">
        <v>727.761778538812</v>
      </c>
      <c r="N354">
        <v>0.74998891369260801</v>
      </c>
      <c r="O354">
        <v>0.180393802796081</v>
      </c>
      <c r="P354">
        <v>5.2028303637458697E-3</v>
      </c>
      <c r="Q354">
        <v>14441.288337649999</v>
      </c>
      <c r="R354">
        <v>46.524500000000003</v>
      </c>
      <c r="S354">
        <v>61995.107943126699</v>
      </c>
      <c r="T354">
        <v>15.569216219411301</v>
      </c>
      <c r="U354">
        <v>12.0577151447087</v>
      </c>
      <c r="V354">
        <v>7.9219999999999997</v>
      </c>
      <c r="W354">
        <v>70.812821036354407</v>
      </c>
      <c r="X354">
        <v>0.11388690569750801</v>
      </c>
      <c r="Y354">
        <v>0.18488747823596</v>
      </c>
      <c r="Z354">
        <v>0.30320493861822401</v>
      </c>
      <c r="AA354">
        <v>248.11144134673501</v>
      </c>
      <c r="AB354">
        <v>8.6654473010270099</v>
      </c>
      <c r="AC354">
        <v>1.81760786246541</v>
      </c>
      <c r="AD354">
        <v>3.1619346971502398</v>
      </c>
      <c r="AE354">
        <v>1.6832926274415601</v>
      </c>
      <c r="AF354">
        <v>83.4</v>
      </c>
      <c r="AG354">
        <v>3.0253736277005901E-2</v>
      </c>
      <c r="AH354">
        <v>4.2995000000000001</v>
      </c>
      <c r="AI354">
        <v>4.3478894522453002</v>
      </c>
      <c r="AJ354">
        <v>-71235.316000000006</v>
      </c>
      <c r="AK354">
        <v>0.63367524362810601</v>
      </c>
      <c r="AL354">
        <v>10509817.685000001</v>
      </c>
      <c r="AM354">
        <v>560.97916825000004</v>
      </c>
    </row>
    <row r="355" spans="1:39" ht="15" x14ac:dyDescent="0.25">
      <c r="A355" t="s">
        <v>528</v>
      </c>
      <c r="B355">
        <v>-1054750</v>
      </c>
      <c r="C355">
        <v>0.386147637218481</v>
      </c>
      <c r="D355">
        <v>-1096611.95</v>
      </c>
      <c r="E355">
        <v>7.5126380951342298E-3</v>
      </c>
      <c r="F355">
        <v>0.67700056458345403</v>
      </c>
      <c r="G355">
        <v>47.789473684210499</v>
      </c>
      <c r="H355">
        <v>22.998246250000001</v>
      </c>
      <c r="I355">
        <v>16.925017749999999</v>
      </c>
      <c r="J355">
        <v>27.466968250000001</v>
      </c>
      <c r="K355">
        <v>17384.396013753401</v>
      </c>
      <c r="L355">
        <v>773.37940954999999</v>
      </c>
      <c r="M355">
        <v>993.64032506951105</v>
      </c>
      <c r="N355">
        <v>0.76039818895899902</v>
      </c>
      <c r="O355">
        <v>0.15153444532249799</v>
      </c>
      <c r="P355">
        <v>1.07739388935222E-3</v>
      </c>
      <c r="Q355">
        <v>13530.7853206938</v>
      </c>
      <c r="R355">
        <v>60.051499999999997</v>
      </c>
      <c r="S355">
        <v>62792.733453785499</v>
      </c>
      <c r="T355">
        <v>16.023746284439198</v>
      </c>
      <c r="U355">
        <v>12.8786026918562</v>
      </c>
      <c r="V355">
        <v>8.0015000000000001</v>
      </c>
      <c r="W355">
        <v>96.654303511841505</v>
      </c>
      <c r="X355">
        <v>0.106665975599938</v>
      </c>
      <c r="Y355">
        <v>0.208835305864181</v>
      </c>
      <c r="Z355">
        <v>0.32475255756374299</v>
      </c>
      <c r="AA355">
        <v>237.13231531042399</v>
      </c>
      <c r="AB355">
        <v>8.5271560103766095</v>
      </c>
      <c r="AC355">
        <v>1.4903128059511499</v>
      </c>
      <c r="AD355">
        <v>3.6789291454292901</v>
      </c>
      <c r="AE355">
        <v>1.2611071424189</v>
      </c>
      <c r="AF355">
        <v>111.5</v>
      </c>
      <c r="AG355">
        <v>1.6808141760562698E-2</v>
      </c>
      <c r="AH355">
        <v>3.9820000000000002</v>
      </c>
      <c r="AI355">
        <v>4.3698431961781496</v>
      </c>
      <c r="AJ355">
        <v>-95177.005000000005</v>
      </c>
      <c r="AK355">
        <v>0.53248874775830002</v>
      </c>
      <c r="AL355">
        <v>13444733.9245</v>
      </c>
      <c r="AM355">
        <v>773.37940954999999</v>
      </c>
    </row>
    <row r="356" spans="1:39" ht="15" x14ac:dyDescent="0.25">
      <c r="A356" t="s">
        <v>529</v>
      </c>
      <c r="B356">
        <v>-1287705.55</v>
      </c>
      <c r="C356">
        <v>0.45739950597354601</v>
      </c>
      <c r="D356">
        <v>-1293555.3999999999</v>
      </c>
      <c r="E356">
        <v>4.0528269831546703E-3</v>
      </c>
      <c r="F356">
        <v>0.70319186265563804</v>
      </c>
      <c r="G356">
        <v>34.35</v>
      </c>
      <c r="H356">
        <v>12.36889</v>
      </c>
      <c r="I356">
        <v>13.35476605</v>
      </c>
      <c r="J356">
        <v>26.736882699999999</v>
      </c>
      <c r="K356">
        <v>17092.515946611398</v>
      </c>
      <c r="L356">
        <v>619.76150544999996</v>
      </c>
      <c r="M356">
        <v>741.805003231196</v>
      </c>
      <c r="N356">
        <v>0.440674537863878</v>
      </c>
      <c r="O356">
        <v>0.13986888680196299</v>
      </c>
      <c r="P356">
        <v>1.14067419286827E-2</v>
      </c>
      <c r="Q356">
        <v>14280.4151614739</v>
      </c>
      <c r="R356">
        <v>47.703499999999998</v>
      </c>
      <c r="S356">
        <v>66409.123439579897</v>
      </c>
      <c r="T356">
        <v>16.4013122726844</v>
      </c>
      <c r="U356">
        <v>12.991950390432599</v>
      </c>
      <c r="V356">
        <v>6.9820000000000002</v>
      </c>
      <c r="W356">
        <v>88.765612353193902</v>
      </c>
      <c r="X356">
        <v>0.115841128214839</v>
      </c>
      <c r="Y356">
        <v>0.168929409186689</v>
      </c>
      <c r="Z356">
        <v>0.29633772564497102</v>
      </c>
      <c r="AA356">
        <v>227.04628919769601</v>
      </c>
      <c r="AB356">
        <v>8.7427419517029303</v>
      </c>
      <c r="AC356">
        <v>1.73588486407411</v>
      </c>
      <c r="AD356">
        <v>3.2830686805309002</v>
      </c>
      <c r="AE356">
        <v>0.99691261638295603</v>
      </c>
      <c r="AF356">
        <v>80.650000000000006</v>
      </c>
      <c r="AG356">
        <v>3.3084258543211002E-2</v>
      </c>
      <c r="AH356">
        <v>3.3919999999999999</v>
      </c>
      <c r="AI356">
        <v>4.7086534653465302</v>
      </c>
      <c r="AJ356">
        <v>-32799.618499999997</v>
      </c>
      <c r="AK356">
        <v>0.60144327392234398</v>
      </c>
      <c r="AL356">
        <v>10593283.414999999</v>
      </c>
      <c r="AM356">
        <v>619.76150544999996</v>
      </c>
    </row>
    <row r="357" spans="1:39" ht="15" x14ac:dyDescent="0.25">
      <c r="A357" t="s">
        <v>530</v>
      </c>
      <c r="B357">
        <v>-2098059.15</v>
      </c>
      <c r="C357">
        <v>0.34375043633121499</v>
      </c>
      <c r="D357">
        <v>-2090101.35</v>
      </c>
      <c r="E357">
        <v>3.6589518396397199E-3</v>
      </c>
      <c r="F357">
        <v>0.66275295748233098</v>
      </c>
      <c r="G357">
        <v>79.349999999999994</v>
      </c>
      <c r="H357">
        <v>25.733681749999999</v>
      </c>
      <c r="I357">
        <v>31.402680149999998</v>
      </c>
      <c r="J357">
        <v>69.143432349999998</v>
      </c>
      <c r="K357">
        <v>15554.8211376004</v>
      </c>
      <c r="L357">
        <v>991.57358465000004</v>
      </c>
      <c r="M357">
        <v>1178.44114408308</v>
      </c>
      <c r="N357">
        <v>0.376451278279824</v>
      </c>
      <c r="O357">
        <v>0.14795629272615701</v>
      </c>
      <c r="P357">
        <v>2.3434078781154602E-3</v>
      </c>
      <c r="Q357">
        <v>13088.264807658999</v>
      </c>
      <c r="R357">
        <v>70.194999999999993</v>
      </c>
      <c r="S357">
        <v>65083.810242894797</v>
      </c>
      <c r="T357">
        <v>14.8037609516347</v>
      </c>
      <c r="U357">
        <v>14.125985962675401</v>
      </c>
      <c r="V357">
        <v>10.813499999999999</v>
      </c>
      <c r="W357">
        <v>91.697746765616998</v>
      </c>
      <c r="X357">
        <v>0.114201055748165</v>
      </c>
      <c r="Y357">
        <v>0.177126751321626</v>
      </c>
      <c r="Z357">
        <v>0.29689310738949098</v>
      </c>
      <c r="AA357">
        <v>199.13590181983099</v>
      </c>
      <c r="AB357">
        <v>8.0680796108942694</v>
      </c>
      <c r="AC357">
        <v>1.5575277413565101</v>
      </c>
      <c r="AD357">
        <v>2.9758429442428</v>
      </c>
      <c r="AE357">
        <v>1.1715079021900201</v>
      </c>
      <c r="AF357">
        <v>92.05</v>
      </c>
      <c r="AG357">
        <v>2.5707961848370101E-2</v>
      </c>
      <c r="AH357">
        <v>5.6719999999999997</v>
      </c>
      <c r="AI357">
        <v>4.6268182800322304</v>
      </c>
      <c r="AJ357">
        <v>-30383.648000000001</v>
      </c>
      <c r="AK357">
        <v>0.465691891077121</v>
      </c>
      <c r="AL357">
        <v>15423749.754000001</v>
      </c>
      <c r="AM357">
        <v>991.57358465000004</v>
      </c>
    </row>
    <row r="358" spans="1:39" ht="15" x14ac:dyDescent="0.25">
      <c r="A358" t="s">
        <v>531</v>
      </c>
      <c r="B358">
        <v>-1992412.1</v>
      </c>
      <c r="C358">
        <v>0.347736561731606</v>
      </c>
      <c r="D358">
        <v>-1988427.7</v>
      </c>
      <c r="E358">
        <v>3.6220016132587898E-3</v>
      </c>
      <c r="F358">
        <v>0.69443772659504499</v>
      </c>
      <c r="G358">
        <v>38.549999999999997</v>
      </c>
      <c r="H358">
        <v>17.969223599999999</v>
      </c>
      <c r="I358">
        <v>22.1514372</v>
      </c>
      <c r="J358">
        <v>53.766661849999998</v>
      </c>
      <c r="K358">
        <v>16517.598356044</v>
      </c>
      <c r="L358">
        <v>791.30656950000002</v>
      </c>
      <c r="M358">
        <v>944.10881012590698</v>
      </c>
      <c r="N358">
        <v>0.37876450177758803</v>
      </c>
      <c r="O358">
        <v>0.14772802988842099</v>
      </c>
      <c r="P358">
        <v>5.5318137353085597E-3</v>
      </c>
      <c r="Q358">
        <v>13844.2560341714</v>
      </c>
      <c r="R358">
        <v>60.514000000000003</v>
      </c>
      <c r="S358">
        <v>67734.829361800599</v>
      </c>
      <c r="T358">
        <v>16.7589318174307</v>
      </c>
      <c r="U358">
        <v>13.076421480979601</v>
      </c>
      <c r="V358">
        <v>8.5465</v>
      </c>
      <c r="W358">
        <v>92.588377639969593</v>
      </c>
      <c r="X358">
        <v>0.11546470970181601</v>
      </c>
      <c r="Y358">
        <v>0.16353423789416499</v>
      </c>
      <c r="Z358">
        <v>0.28985292358706799</v>
      </c>
      <c r="AA358">
        <v>214.75816902086299</v>
      </c>
      <c r="AB358">
        <v>8.4773541091523406</v>
      </c>
      <c r="AC358">
        <v>1.6805393064769201</v>
      </c>
      <c r="AD358">
        <v>3.22141043094441</v>
      </c>
      <c r="AE358">
        <v>1.04784525987986</v>
      </c>
      <c r="AF358">
        <v>93.25</v>
      </c>
      <c r="AG358">
        <v>2.88390016161372E-2</v>
      </c>
      <c r="AH358">
        <v>3.9405000000000001</v>
      </c>
      <c r="AI358">
        <v>4.9915006551376297</v>
      </c>
      <c r="AJ358">
        <v>-38369.063999999998</v>
      </c>
      <c r="AK358">
        <v>0.53884720507597605</v>
      </c>
      <c r="AL358">
        <v>13070484.091499999</v>
      </c>
      <c r="AM358">
        <v>791.30656950000002</v>
      </c>
    </row>
    <row r="359" spans="1:39" ht="15" x14ac:dyDescent="0.25">
      <c r="A359" t="s">
        <v>532</v>
      </c>
      <c r="B359">
        <v>-3081548.75</v>
      </c>
      <c r="C359">
        <v>0.54150020867967397</v>
      </c>
      <c r="D359">
        <v>-3120576.95</v>
      </c>
      <c r="E359">
        <v>5.3456461370163097E-3</v>
      </c>
      <c r="F359">
        <v>0.68997971476746001</v>
      </c>
      <c r="G359">
        <v>58.55</v>
      </c>
      <c r="H359">
        <v>32.69935435</v>
      </c>
      <c r="I359">
        <v>18.933094449999999</v>
      </c>
      <c r="J359">
        <v>4.47777990000003</v>
      </c>
      <c r="K359">
        <v>18259.635612986302</v>
      </c>
      <c r="L359">
        <v>802.37513415000001</v>
      </c>
      <c r="M359">
        <v>1048.12406339585</v>
      </c>
      <c r="N359">
        <v>0.74588000434983304</v>
      </c>
      <c r="O359">
        <v>0.18526587667435099</v>
      </c>
      <c r="P359">
        <v>2.7378641317532702E-3</v>
      </c>
      <c r="Q359">
        <v>13978.381077361701</v>
      </c>
      <c r="R359">
        <v>65.37</v>
      </c>
      <c r="S359">
        <v>63185.337784916599</v>
      </c>
      <c r="T359">
        <v>15.949212176839501</v>
      </c>
      <c r="U359">
        <v>12.274363379990801</v>
      </c>
      <c r="V359">
        <v>9.7304999999999993</v>
      </c>
      <c r="W359">
        <v>82.459805164174497</v>
      </c>
      <c r="X359">
        <v>0.110949860113598</v>
      </c>
      <c r="Y359">
        <v>0.20576370598219301</v>
      </c>
      <c r="Z359">
        <v>0.32158148602925901</v>
      </c>
      <c r="AA359">
        <v>225.939516672645</v>
      </c>
      <c r="AB359">
        <v>9.9243523670177201</v>
      </c>
      <c r="AC359">
        <v>1.66200250429909</v>
      </c>
      <c r="AD359">
        <v>3.92207491936185</v>
      </c>
      <c r="AE359">
        <v>1.33087484608718</v>
      </c>
      <c r="AF359">
        <v>122.45</v>
      </c>
      <c r="AG359">
        <v>1.12729166473239E-2</v>
      </c>
      <c r="AH359">
        <v>3.6078947368421099</v>
      </c>
      <c r="AI359">
        <v>4.2355822453723198</v>
      </c>
      <c r="AJ359">
        <v>-100377.3275</v>
      </c>
      <c r="AK359">
        <v>0.585728381758438</v>
      </c>
      <c r="AL359">
        <v>14651077.5745</v>
      </c>
      <c r="AM359">
        <v>802.37513415000001</v>
      </c>
    </row>
    <row r="360" spans="1:39" ht="15" x14ac:dyDescent="0.25">
      <c r="A360" t="s">
        <v>533</v>
      </c>
      <c r="B360">
        <v>-2253191.9500000002</v>
      </c>
      <c r="C360">
        <v>0.37377744746585501</v>
      </c>
      <c r="D360">
        <v>-2227059.85</v>
      </c>
      <c r="E360">
        <v>1.06845849011284E-2</v>
      </c>
      <c r="F360">
        <v>0.67197322638781298</v>
      </c>
      <c r="G360">
        <v>74.849999999999994</v>
      </c>
      <c r="H360">
        <v>28.218263950000001</v>
      </c>
      <c r="I360">
        <v>30.481975649999999</v>
      </c>
      <c r="J360">
        <v>69.677681100000001</v>
      </c>
      <c r="K360">
        <v>15968.865873681299</v>
      </c>
      <c r="L360">
        <v>968.41750724999997</v>
      </c>
      <c r="M360">
        <v>1167.73816752314</v>
      </c>
      <c r="N360">
        <v>0.484283043665514</v>
      </c>
      <c r="O360">
        <v>0.139462874988209</v>
      </c>
      <c r="P360">
        <v>2.5055476401807898E-3</v>
      </c>
      <c r="Q360">
        <v>13243.1479188536</v>
      </c>
      <c r="R360">
        <v>68.716499999999996</v>
      </c>
      <c r="S360">
        <v>65559.970189110303</v>
      </c>
      <c r="T360">
        <v>15.6461694061834</v>
      </c>
      <c r="U360">
        <v>14.0929399380062</v>
      </c>
      <c r="V360">
        <v>9.4440000000000008</v>
      </c>
      <c r="W360">
        <v>102.543149857052</v>
      </c>
      <c r="X360">
        <v>0.110356513669168</v>
      </c>
      <c r="Y360">
        <v>0.18646716148063899</v>
      </c>
      <c r="Z360">
        <v>0.30063179469511803</v>
      </c>
      <c r="AA360">
        <v>194.730009100628</v>
      </c>
      <c r="AB360">
        <v>8.3300685279638707</v>
      </c>
      <c r="AC360">
        <v>1.6808621303590301</v>
      </c>
      <c r="AD360">
        <v>3.5273007787943498</v>
      </c>
      <c r="AE360">
        <v>1.1739901281667999</v>
      </c>
      <c r="AF360">
        <v>81.25</v>
      </c>
      <c r="AG360">
        <v>2.60828332776686E-2</v>
      </c>
      <c r="AH360">
        <v>7.0324999999999998</v>
      </c>
      <c r="AI360">
        <v>4.5395706944296998</v>
      </c>
      <c r="AJ360">
        <v>-48536.904000000002</v>
      </c>
      <c r="AK360">
        <v>0.47237402706277598</v>
      </c>
      <c r="AL360">
        <v>15464529.283</v>
      </c>
      <c r="AM360">
        <v>968.41750724999997</v>
      </c>
    </row>
    <row r="361" spans="1:39" ht="15" x14ac:dyDescent="0.25">
      <c r="A361" t="s">
        <v>534</v>
      </c>
      <c r="B361">
        <v>-1785667.1</v>
      </c>
      <c r="C361">
        <v>0.39725721159094002</v>
      </c>
      <c r="D361">
        <v>-1925300.45</v>
      </c>
      <c r="E361">
        <v>1.0639836559641199E-2</v>
      </c>
      <c r="F361">
        <v>0.67230798392762403</v>
      </c>
      <c r="G361">
        <v>65.55</v>
      </c>
      <c r="H361">
        <v>32.824070450000001</v>
      </c>
      <c r="I361">
        <v>32.404809049999997</v>
      </c>
      <c r="J361">
        <v>42.180450550000003</v>
      </c>
      <c r="K361">
        <v>16430.0524242756</v>
      </c>
      <c r="L361">
        <v>922.0963855</v>
      </c>
      <c r="M361">
        <v>1137.29990100501</v>
      </c>
      <c r="N361">
        <v>0.55142384890088003</v>
      </c>
      <c r="O361">
        <v>0.15298119499027099</v>
      </c>
      <c r="P361">
        <v>2.2185228487700201E-3</v>
      </c>
      <c r="Q361">
        <v>13321.105489072999</v>
      </c>
      <c r="R361">
        <v>70.025000000000006</v>
      </c>
      <c r="S361">
        <v>63883.977036772601</v>
      </c>
      <c r="T361">
        <v>15.1602998928954</v>
      </c>
      <c r="U361">
        <v>13.168102613352399</v>
      </c>
      <c r="V361">
        <v>10.766</v>
      </c>
      <c r="W361">
        <v>85.648930475571206</v>
      </c>
      <c r="X361">
        <v>0.11060934655586301</v>
      </c>
      <c r="Y361">
        <v>0.19068636470354</v>
      </c>
      <c r="Z361">
        <v>0.30540794303333602</v>
      </c>
      <c r="AA361">
        <v>211.29390925261399</v>
      </c>
      <c r="AB361">
        <v>7.8258804229358097</v>
      </c>
      <c r="AC361">
        <v>1.5388485929128699</v>
      </c>
      <c r="AD361">
        <v>3.7450830722769002</v>
      </c>
      <c r="AE361">
        <v>1.3640247435769399</v>
      </c>
      <c r="AF361">
        <v>106.1</v>
      </c>
      <c r="AG361">
        <v>3.3008609467639602E-2</v>
      </c>
      <c r="AH361">
        <v>5.1224999999999996</v>
      </c>
      <c r="AI361">
        <v>4.7046504735546604</v>
      </c>
      <c r="AJ361">
        <v>73279.071999999898</v>
      </c>
      <c r="AK361">
        <v>0.49430720698654002</v>
      </c>
      <c r="AL361">
        <v>15150091.954</v>
      </c>
      <c r="AM361">
        <v>922.0963855</v>
      </c>
    </row>
    <row r="362" spans="1:39" ht="15" x14ac:dyDescent="0.25">
      <c r="A362" t="s">
        <v>535</v>
      </c>
      <c r="B362">
        <v>-2303121.0499999998</v>
      </c>
      <c r="C362">
        <v>0.30969802399191798</v>
      </c>
      <c r="D362">
        <v>-2226730.5499999998</v>
      </c>
      <c r="E362">
        <v>6.9205302204405402E-3</v>
      </c>
      <c r="F362">
        <v>0.69895609558366001</v>
      </c>
      <c r="G362">
        <v>109.35</v>
      </c>
      <c r="H362">
        <v>39.028980449999999</v>
      </c>
      <c r="I362">
        <v>32.70694615</v>
      </c>
      <c r="J362">
        <v>82.0265895</v>
      </c>
      <c r="K362">
        <v>15528.0299169707</v>
      </c>
      <c r="L362">
        <v>1217.1250332499999</v>
      </c>
      <c r="M362">
        <v>1499.0662343470001</v>
      </c>
      <c r="N362">
        <v>0.51112309656375199</v>
      </c>
      <c r="O362">
        <v>0.14699904743743</v>
      </c>
      <c r="P362">
        <v>5.3759398346513304E-3</v>
      </c>
      <c r="Q362">
        <v>12607.550951364499</v>
      </c>
      <c r="R362">
        <v>87.3215</v>
      </c>
      <c r="S362">
        <v>66503.291508964001</v>
      </c>
      <c r="T362">
        <v>17.3216218228042</v>
      </c>
      <c r="U362">
        <v>13.9384347869654</v>
      </c>
      <c r="V362">
        <v>11.035500000000001</v>
      </c>
      <c r="W362">
        <v>110.291788614018</v>
      </c>
      <c r="X362">
        <v>0.113313433732046</v>
      </c>
      <c r="Y362">
        <v>0.19618814617225799</v>
      </c>
      <c r="Z362">
        <v>0.31303454700998001</v>
      </c>
      <c r="AA362">
        <v>181.756634656746</v>
      </c>
      <c r="AB362">
        <v>8.3144370877841194</v>
      </c>
      <c r="AC362">
        <v>1.4443157247371501</v>
      </c>
      <c r="AD362">
        <v>3.8218934068286101</v>
      </c>
      <c r="AE362">
        <v>1.3091773141204299</v>
      </c>
      <c r="AF362">
        <v>99.4</v>
      </c>
      <c r="AG362">
        <v>3.3937132532146801E-2</v>
      </c>
      <c r="AH362">
        <v>7.4554999999999998</v>
      </c>
      <c r="AI362">
        <v>4.4915732989069896</v>
      </c>
      <c r="AJ362">
        <v>-94397.090000000098</v>
      </c>
      <c r="AK362">
        <v>0.50570788161235303</v>
      </c>
      <c r="AL362">
        <v>18899553.929000001</v>
      </c>
      <c r="AM362">
        <v>1217.1250332499999</v>
      </c>
    </row>
    <row r="363" spans="1:39" ht="15" x14ac:dyDescent="0.25">
      <c r="A363" t="s">
        <v>537</v>
      </c>
      <c r="B363">
        <v>-4339525.7</v>
      </c>
      <c r="C363">
        <v>0.340929698351917</v>
      </c>
      <c r="D363">
        <v>-4520030.3</v>
      </c>
      <c r="E363">
        <v>6.6216501861940998E-3</v>
      </c>
      <c r="F363">
        <v>0.69526725086933305</v>
      </c>
      <c r="G363">
        <v>113.35</v>
      </c>
      <c r="H363">
        <v>54.225547849999998</v>
      </c>
      <c r="I363">
        <v>32.36014445</v>
      </c>
      <c r="J363">
        <v>40.365340850000003</v>
      </c>
      <c r="K363">
        <v>15537.049557885301</v>
      </c>
      <c r="L363">
        <v>1332.4994262499999</v>
      </c>
      <c r="M363">
        <v>1673.7956767149301</v>
      </c>
      <c r="N363">
        <v>0.57748392051136899</v>
      </c>
      <c r="O363">
        <v>0.15480431791292901</v>
      </c>
      <c r="P363">
        <v>5.7013277832171196E-3</v>
      </c>
      <c r="Q363">
        <v>12368.9587143234</v>
      </c>
      <c r="R363">
        <v>94.826499999999996</v>
      </c>
      <c r="S363">
        <v>65959.512957875704</v>
      </c>
      <c r="T363">
        <v>17.414963116850199</v>
      </c>
      <c r="U363">
        <v>14.051973090328101</v>
      </c>
      <c r="V363">
        <v>12.776999999999999</v>
      </c>
      <c r="W363">
        <v>104.28891181419699</v>
      </c>
      <c r="X363">
        <v>0.111336196140938</v>
      </c>
      <c r="Y363">
        <v>0.20541914818447199</v>
      </c>
      <c r="Z363">
        <v>0.32048639176446497</v>
      </c>
      <c r="AA363">
        <v>191.42297172902801</v>
      </c>
      <c r="AB363">
        <v>7.5534510508838704</v>
      </c>
      <c r="AC363">
        <v>1.54006607179962</v>
      </c>
      <c r="AD363">
        <v>3.7949225019700399</v>
      </c>
      <c r="AE363">
        <v>2.0120502196493</v>
      </c>
      <c r="AF363">
        <v>136.4</v>
      </c>
      <c r="AG363">
        <v>3.6165599417440103E-2</v>
      </c>
      <c r="AH363">
        <v>6.5114999999999998</v>
      </c>
      <c r="AI363">
        <v>4.2731354343631898</v>
      </c>
      <c r="AJ363">
        <v>46391.264000000003</v>
      </c>
      <c r="AK363">
        <v>0.51218346006148396</v>
      </c>
      <c r="AL363">
        <v>20703109.6215</v>
      </c>
      <c r="AM363">
        <v>1332.4994262499999</v>
      </c>
    </row>
    <row r="364" spans="1:39" ht="15" x14ac:dyDescent="0.25">
      <c r="A364" t="s">
        <v>538</v>
      </c>
      <c r="B364">
        <v>-1695782.4</v>
      </c>
      <c r="C364">
        <v>0.37740260576549001</v>
      </c>
      <c r="D364">
        <v>-1704541.45</v>
      </c>
      <c r="E364">
        <v>4.5487808750138397E-3</v>
      </c>
      <c r="F364">
        <v>0.66401804924100305</v>
      </c>
      <c r="G364">
        <v>56.25</v>
      </c>
      <c r="H364">
        <v>19.5024631</v>
      </c>
      <c r="I364">
        <v>19.367705050000001</v>
      </c>
      <c r="J364">
        <v>48.539584849999997</v>
      </c>
      <c r="K364">
        <v>16675.5927085615</v>
      </c>
      <c r="L364">
        <v>686.1611868</v>
      </c>
      <c r="M364">
        <v>836.87702487081901</v>
      </c>
      <c r="N364">
        <v>0.51060867517725395</v>
      </c>
      <c r="O364">
        <v>0.146724733177519</v>
      </c>
      <c r="P364">
        <v>1.25540298193969E-3</v>
      </c>
      <c r="Q364">
        <v>13672.432320944899</v>
      </c>
      <c r="R364">
        <v>51.447499999999998</v>
      </c>
      <c r="S364">
        <v>63695.6337139803</v>
      </c>
      <c r="T364">
        <v>15.3991933524467</v>
      </c>
      <c r="U364">
        <v>13.3371142776617</v>
      </c>
      <c r="V364">
        <v>7.5514999999999999</v>
      </c>
      <c r="W364">
        <v>90.864223902535898</v>
      </c>
      <c r="X364">
        <v>0.112550057366401</v>
      </c>
      <c r="Y364">
        <v>0.191958903003035</v>
      </c>
      <c r="Z364">
        <v>0.30813922911359498</v>
      </c>
      <c r="AA364">
        <v>226.84764599687199</v>
      </c>
      <c r="AB364">
        <v>8.3059753215544401</v>
      </c>
      <c r="AC364">
        <v>1.60629173156754</v>
      </c>
      <c r="AD364">
        <v>3.2718933204757601</v>
      </c>
      <c r="AE364">
        <v>1.24029269648042</v>
      </c>
      <c r="AF364">
        <v>85.5</v>
      </c>
      <c r="AG364">
        <v>2.41817685968642E-2</v>
      </c>
      <c r="AH364">
        <v>4.6550000000000002</v>
      </c>
      <c r="AI364">
        <v>4.99588299007939</v>
      </c>
      <c r="AJ364">
        <v>-63245.343999999997</v>
      </c>
      <c r="AK364">
        <v>0.51073843235472405</v>
      </c>
      <c r="AL364">
        <v>11442144.4835</v>
      </c>
      <c r="AM364">
        <v>686.1611868</v>
      </c>
    </row>
    <row r="365" spans="1:39" ht="15" x14ac:dyDescent="0.25">
      <c r="A365" t="s">
        <v>539</v>
      </c>
      <c r="B365">
        <v>-1177419.95</v>
      </c>
      <c r="C365">
        <v>0.501366891598786</v>
      </c>
      <c r="D365">
        <v>-1290911.3999999999</v>
      </c>
      <c r="E365">
        <v>6.7155176863710302E-3</v>
      </c>
      <c r="F365">
        <v>0.69864719656560303</v>
      </c>
      <c r="G365">
        <v>56.45</v>
      </c>
      <c r="H365">
        <v>34.888124099999999</v>
      </c>
      <c r="I365">
        <v>32.774365899999999</v>
      </c>
      <c r="J365">
        <v>-3.6463052500000299</v>
      </c>
      <c r="K365">
        <v>16680.534022485201</v>
      </c>
      <c r="L365">
        <v>927.69776505000004</v>
      </c>
      <c r="M365">
        <v>1209.4758161013399</v>
      </c>
      <c r="N365">
        <v>0.71528875108827605</v>
      </c>
      <c r="O365">
        <v>0.17931557956381899</v>
      </c>
      <c r="P365">
        <v>3.67935978569058E-3</v>
      </c>
      <c r="Q365">
        <v>12794.3807776008</v>
      </c>
      <c r="R365">
        <v>71.12</v>
      </c>
      <c r="S365">
        <v>63199.256369516297</v>
      </c>
      <c r="T365">
        <v>15.9181664791901</v>
      </c>
      <c r="U365">
        <v>13.044119306102401</v>
      </c>
      <c r="V365">
        <v>10.4055</v>
      </c>
      <c r="W365">
        <v>89.154559132189704</v>
      </c>
      <c r="X365">
        <v>0.11029103953809299</v>
      </c>
      <c r="Y365">
        <v>0.18653230769833201</v>
      </c>
      <c r="Z365">
        <v>0.30267950243344699</v>
      </c>
      <c r="AA365">
        <v>219.02311038665599</v>
      </c>
      <c r="AB365">
        <v>8.2022633802071692</v>
      </c>
      <c r="AC365">
        <v>1.6904451017472799</v>
      </c>
      <c r="AD365">
        <v>3.65864070703255</v>
      </c>
      <c r="AE365">
        <v>1.4571867270871901</v>
      </c>
      <c r="AF365">
        <v>105.25</v>
      </c>
      <c r="AG365">
        <v>2.4959011175971199E-2</v>
      </c>
      <c r="AH365">
        <v>5.2145000000000001</v>
      </c>
      <c r="AI365">
        <v>4.0078249496904297</v>
      </c>
      <c r="AJ365">
        <v>-76285.801000000094</v>
      </c>
      <c r="AK365">
        <v>0.56391030898423899</v>
      </c>
      <c r="AL365">
        <v>15474494.1325</v>
      </c>
      <c r="AM365">
        <v>927.69776505000004</v>
      </c>
    </row>
    <row r="366" spans="1:39" ht="15" x14ac:dyDescent="0.25">
      <c r="A366" t="s">
        <v>540</v>
      </c>
      <c r="B366">
        <v>-1621918.8</v>
      </c>
      <c r="C366">
        <v>0.47478709971277999</v>
      </c>
      <c r="D366">
        <v>-1690334.9</v>
      </c>
      <c r="E366">
        <v>5.4624133557235697E-3</v>
      </c>
      <c r="F366">
        <v>0.70762028948959499</v>
      </c>
      <c r="G366">
        <v>57.95</v>
      </c>
      <c r="H366">
        <v>29.60927015</v>
      </c>
      <c r="I366">
        <v>23.446724549999999</v>
      </c>
      <c r="J366">
        <v>10.00648385</v>
      </c>
      <c r="K366">
        <v>18252.0235791579</v>
      </c>
      <c r="L366">
        <v>762.85077309999997</v>
      </c>
      <c r="M366">
        <v>991.21360333067798</v>
      </c>
      <c r="N366">
        <v>0.70627079325168796</v>
      </c>
      <c r="O366">
        <v>0.191408776393623</v>
      </c>
      <c r="P366">
        <v>3.14534150663496E-3</v>
      </c>
      <c r="Q366">
        <v>14046.9927482976</v>
      </c>
      <c r="R366">
        <v>64.421499999999995</v>
      </c>
      <c r="S366">
        <v>60267.303004431698</v>
      </c>
      <c r="T366">
        <v>15.216969489999499</v>
      </c>
      <c r="U366">
        <v>11.841555584703899</v>
      </c>
      <c r="V366">
        <v>9.9945000000000004</v>
      </c>
      <c r="W366">
        <v>76.327057191455296</v>
      </c>
      <c r="X366">
        <v>0.11571128510765499</v>
      </c>
      <c r="Y366">
        <v>0.192183393094084</v>
      </c>
      <c r="Z366">
        <v>0.31234084816843299</v>
      </c>
      <c r="AA366">
        <v>247.17370244479301</v>
      </c>
      <c r="AB366">
        <v>9.2221951174885604</v>
      </c>
      <c r="AC366">
        <v>1.5420532900855</v>
      </c>
      <c r="AD366">
        <v>3.6106243190043901</v>
      </c>
      <c r="AE366">
        <v>1.6832926274415601</v>
      </c>
      <c r="AF366">
        <v>96.7</v>
      </c>
      <c r="AG366">
        <v>2.5691231285847101E-2</v>
      </c>
      <c r="AH366">
        <v>4.1810526315789502</v>
      </c>
      <c r="AI366">
        <v>4.2174965905963999</v>
      </c>
      <c r="AJ366">
        <v>-83554.646500000003</v>
      </c>
      <c r="AK366">
        <v>0.596384661381685</v>
      </c>
      <c r="AL366">
        <v>13923570.298</v>
      </c>
      <c r="AM366">
        <v>762.85077309999997</v>
      </c>
    </row>
    <row r="367" spans="1:39" ht="15" x14ac:dyDescent="0.25">
      <c r="A367" t="s">
        <v>541</v>
      </c>
      <c r="B367">
        <v>-3219966.3</v>
      </c>
      <c r="C367">
        <v>0.53858848445941199</v>
      </c>
      <c r="D367">
        <v>-3388832.5</v>
      </c>
      <c r="E367">
        <v>9.2276142638036199E-3</v>
      </c>
      <c r="F367">
        <v>0.69293298686120197</v>
      </c>
      <c r="G367">
        <v>63.4</v>
      </c>
      <c r="H367">
        <v>42.147031849999998</v>
      </c>
      <c r="I367">
        <v>27.183196450000001</v>
      </c>
      <c r="J367">
        <v>6.8185319499999499</v>
      </c>
      <c r="K367">
        <v>16865.851515091901</v>
      </c>
      <c r="L367">
        <v>1028.1700639000001</v>
      </c>
      <c r="M367">
        <v>1312.4954639067801</v>
      </c>
      <c r="N367">
        <v>0.66875947680468095</v>
      </c>
      <c r="O367">
        <v>0.16446253094414801</v>
      </c>
      <c r="P367">
        <v>3.5412037636938201E-3</v>
      </c>
      <c r="Q367">
        <v>13212.208428045</v>
      </c>
      <c r="R367">
        <v>77.433999999999997</v>
      </c>
      <c r="S367">
        <v>64499.095235942899</v>
      </c>
      <c r="T367">
        <v>16.202830797840701</v>
      </c>
      <c r="U367">
        <v>13.278018233592499</v>
      </c>
      <c r="V367">
        <v>11.5235</v>
      </c>
      <c r="W367">
        <v>89.223765687508205</v>
      </c>
      <c r="X367">
        <v>0.10828698595678</v>
      </c>
      <c r="Y367">
        <v>0.20290849557483201</v>
      </c>
      <c r="Z367">
        <v>0.31710584458486202</v>
      </c>
      <c r="AA367">
        <v>204.20152985549299</v>
      </c>
      <c r="AB367">
        <v>9.1475877347360495</v>
      </c>
      <c r="AC367">
        <v>1.6602786254506301</v>
      </c>
      <c r="AD367">
        <v>3.8338017036120799</v>
      </c>
      <c r="AE367">
        <v>1.5681594255996201</v>
      </c>
      <c r="AF367">
        <v>133.94999999999999</v>
      </c>
      <c r="AG367">
        <v>2.6550227923870601E-2</v>
      </c>
      <c r="AH367">
        <v>4.99684210526316</v>
      </c>
      <c r="AI367">
        <v>4.1495303190973196</v>
      </c>
      <c r="AJ367">
        <v>-74558.914000000193</v>
      </c>
      <c r="AK367">
        <v>0.54345122212401098</v>
      </c>
      <c r="AL367">
        <v>17340963.629999999</v>
      </c>
      <c r="AM367">
        <v>1028.1700639000001</v>
      </c>
    </row>
    <row r="368" spans="1:39" ht="15" x14ac:dyDescent="0.25">
      <c r="A368" t="s">
        <v>542</v>
      </c>
      <c r="B368">
        <v>-2063811.8</v>
      </c>
      <c r="C368">
        <v>0.35161394391289102</v>
      </c>
      <c r="D368">
        <v>-2232812.1</v>
      </c>
      <c r="E368">
        <v>1.24025540041424E-2</v>
      </c>
      <c r="F368">
        <v>0.77637001502611502</v>
      </c>
      <c r="G368">
        <v>57.8888888888889</v>
      </c>
      <c r="H368">
        <v>31.411937000000002</v>
      </c>
      <c r="I368">
        <v>20.007096050000001</v>
      </c>
      <c r="J368">
        <v>-7.5018033000000299</v>
      </c>
      <c r="K368">
        <v>19351.961710428801</v>
      </c>
      <c r="L368">
        <v>1081.19860165</v>
      </c>
      <c r="M368">
        <v>1515.5072933497399</v>
      </c>
      <c r="N368">
        <v>0.99870206024327202</v>
      </c>
      <c r="O368">
        <v>0.187322256698185</v>
      </c>
      <c r="P368">
        <v>5.6053133908527404E-4</v>
      </c>
      <c r="Q368">
        <v>13806.145329893499</v>
      </c>
      <c r="R368">
        <v>85.789500000000004</v>
      </c>
      <c r="S368">
        <v>66124.796047301803</v>
      </c>
      <c r="T368">
        <v>14.2715600393988</v>
      </c>
      <c r="U368">
        <v>12.602924619563</v>
      </c>
      <c r="V368">
        <v>18.177499999999998</v>
      </c>
      <c r="W368">
        <v>59.480049602530599</v>
      </c>
      <c r="X368">
        <v>0.105281661408874</v>
      </c>
      <c r="Y368">
        <v>0.20610333900403299</v>
      </c>
      <c r="Z368">
        <v>0.31494639916249401</v>
      </c>
      <c r="AA368">
        <v>216.971655015089</v>
      </c>
      <c r="AB368">
        <v>13.1891975193258</v>
      </c>
      <c r="AC368">
        <v>1.5854225754824001</v>
      </c>
      <c r="AD368">
        <v>4.5310364191569601</v>
      </c>
      <c r="AE368" t="s">
        <v>943</v>
      </c>
      <c r="AF368">
        <v>135.05000000000001</v>
      </c>
      <c r="AG368">
        <v>1.6279381232367E-2</v>
      </c>
      <c r="AH368">
        <v>6.1555</v>
      </c>
      <c r="AI368">
        <v>4.22105433135917</v>
      </c>
      <c r="AJ368">
        <v>-91429.960500000001</v>
      </c>
      <c r="AK368">
        <v>0.67505713771687204</v>
      </c>
      <c r="AL368">
        <v>20923313.940499999</v>
      </c>
      <c r="AM368">
        <v>1081.19860165</v>
      </c>
    </row>
    <row r="369" spans="1:39" ht="15" x14ac:dyDescent="0.25">
      <c r="A369" t="s">
        <v>543</v>
      </c>
      <c r="B369">
        <v>-909602.35</v>
      </c>
      <c r="C369">
        <v>0.35234730650183299</v>
      </c>
      <c r="D369">
        <v>-899547.3</v>
      </c>
      <c r="E369">
        <v>1.0114264035467301E-2</v>
      </c>
      <c r="F369">
        <v>0.73588245643860595</v>
      </c>
      <c r="G369">
        <v>84.9</v>
      </c>
      <c r="H369">
        <v>52.792859999999997</v>
      </c>
      <c r="I369">
        <v>53.484188500000002</v>
      </c>
      <c r="J369">
        <v>-22.443698149999999</v>
      </c>
      <c r="K369">
        <v>16156.0620496345</v>
      </c>
      <c r="L369">
        <v>1414.9458969499999</v>
      </c>
      <c r="M369">
        <v>1871.63693986167</v>
      </c>
      <c r="N369">
        <v>0.85494746937504096</v>
      </c>
      <c r="O369">
        <v>0.16181876023920599</v>
      </c>
      <c r="P369">
        <v>2.8350138748391698E-3</v>
      </c>
      <c r="Q369">
        <v>12213.882522370801</v>
      </c>
      <c r="R369">
        <v>103.0395</v>
      </c>
      <c r="S369">
        <v>65184.268785271699</v>
      </c>
      <c r="T369">
        <v>15.477559576667201</v>
      </c>
      <c r="U369">
        <v>13.732072622149801</v>
      </c>
      <c r="V369">
        <v>12.188499999999999</v>
      </c>
      <c r="W369">
        <v>116.088599659515</v>
      </c>
      <c r="X369">
        <v>0.111343661351043</v>
      </c>
      <c r="Y369">
        <v>0.19565781620605799</v>
      </c>
      <c r="Z369">
        <v>0.30988959379554398</v>
      </c>
      <c r="AA369">
        <v>212.59880017209599</v>
      </c>
      <c r="AB369">
        <v>8.2732966918625905</v>
      </c>
      <c r="AC369">
        <v>1.5410528054045001</v>
      </c>
      <c r="AD369">
        <v>3.6751525634624298</v>
      </c>
      <c r="AE369">
        <v>1.11279341894491</v>
      </c>
      <c r="AF369">
        <v>137.80000000000001</v>
      </c>
      <c r="AG369">
        <v>2.48693423464105E-2</v>
      </c>
      <c r="AH369">
        <v>6.351</v>
      </c>
      <c r="AI369">
        <v>3.8795071094861702</v>
      </c>
      <c r="AJ369">
        <v>-75675.909</v>
      </c>
      <c r="AK369">
        <v>0.57710608628150595</v>
      </c>
      <c r="AL369">
        <v>22859953.708000001</v>
      </c>
      <c r="AM369">
        <v>1414.9458969499999</v>
      </c>
    </row>
    <row r="370" spans="1:39" ht="15" x14ac:dyDescent="0.25">
      <c r="A370" t="s">
        <v>544</v>
      </c>
      <c r="B370">
        <v>-1200359.7</v>
      </c>
      <c r="C370">
        <v>0.41346165519588202</v>
      </c>
      <c r="D370">
        <v>-1241273.8999999999</v>
      </c>
      <c r="E370">
        <v>5.4915272072681397E-3</v>
      </c>
      <c r="F370">
        <v>0.74600949412811202</v>
      </c>
      <c r="G370">
        <v>83.85</v>
      </c>
      <c r="H370">
        <v>49.414842200000002</v>
      </c>
      <c r="I370">
        <v>35.644317049999998</v>
      </c>
      <c r="J370">
        <v>22.428399450000001</v>
      </c>
      <c r="K370">
        <v>16185.7726110813</v>
      </c>
      <c r="L370">
        <v>1222.2256444499999</v>
      </c>
      <c r="M370">
        <v>1562.2247622873599</v>
      </c>
      <c r="N370">
        <v>0.70277098357441503</v>
      </c>
      <c r="O370">
        <v>0.16016320483775301</v>
      </c>
      <c r="P370">
        <v>3.0562359879798902E-3</v>
      </c>
      <c r="Q370">
        <v>12663.137109371401</v>
      </c>
      <c r="R370">
        <v>89.105000000000004</v>
      </c>
      <c r="S370">
        <v>66380.990107176898</v>
      </c>
      <c r="T370">
        <v>17.102295045171399</v>
      </c>
      <c r="U370">
        <v>13.7166897979911</v>
      </c>
      <c r="V370">
        <v>12.175000000000001</v>
      </c>
      <c r="W370">
        <v>100.388143281314</v>
      </c>
      <c r="X370">
        <v>0.1090516497926</v>
      </c>
      <c r="Y370">
        <v>0.19285074661715601</v>
      </c>
      <c r="Z370">
        <v>0.30736336176226398</v>
      </c>
      <c r="AA370">
        <v>203.64124343995601</v>
      </c>
      <c r="AB370">
        <v>9.0268254233552998</v>
      </c>
      <c r="AC370">
        <v>1.6413178921840901</v>
      </c>
      <c r="AD370">
        <v>3.8954989070716599</v>
      </c>
      <c r="AE370">
        <v>1.4540595839002901</v>
      </c>
      <c r="AF370">
        <v>139</v>
      </c>
      <c r="AG370">
        <v>1.9942873342296101E-2</v>
      </c>
      <c r="AH370">
        <v>5.7152631578947402</v>
      </c>
      <c r="AI370">
        <v>4.1745718184694498</v>
      </c>
      <c r="AJ370">
        <v>64377.715500000202</v>
      </c>
      <c r="AK370">
        <v>0.534486003436761</v>
      </c>
      <c r="AL370">
        <v>19782666.3605</v>
      </c>
      <c r="AM370">
        <v>1222.2256444499999</v>
      </c>
    </row>
    <row r="371" spans="1:39" ht="15" x14ac:dyDescent="0.25">
      <c r="A371" t="s">
        <v>545</v>
      </c>
      <c r="B371">
        <v>-1660620.75</v>
      </c>
      <c r="C371">
        <v>0.32858386410948698</v>
      </c>
      <c r="D371">
        <v>-1753681.6</v>
      </c>
      <c r="E371">
        <v>4.6444127596038699E-3</v>
      </c>
      <c r="F371">
        <v>0.72667288157793297</v>
      </c>
      <c r="G371">
        <v>108</v>
      </c>
      <c r="H371">
        <v>83.367033599999999</v>
      </c>
      <c r="I371">
        <v>109.68496930000001</v>
      </c>
      <c r="J371">
        <v>-53.11860205</v>
      </c>
      <c r="K371">
        <v>15002.6182015218</v>
      </c>
      <c r="L371">
        <v>2008.00691095</v>
      </c>
      <c r="M371">
        <v>2671.0136692359201</v>
      </c>
      <c r="N371">
        <v>0.73892782124341305</v>
      </c>
      <c r="O371">
        <v>0.183019659019067</v>
      </c>
      <c r="P371">
        <v>3.2035922186924103E-2</v>
      </c>
      <c r="Q371">
        <v>11278.624807493999</v>
      </c>
      <c r="R371">
        <v>135.1585</v>
      </c>
      <c r="S371">
        <v>68674.093234979606</v>
      </c>
      <c r="T371">
        <v>15.634606776488299</v>
      </c>
      <c r="U371">
        <v>14.856682420639499</v>
      </c>
      <c r="V371">
        <v>17.295500000000001</v>
      </c>
      <c r="W371">
        <v>116.09996305108299</v>
      </c>
      <c r="X371">
        <v>0.11066438531393399</v>
      </c>
      <c r="Y371">
        <v>0.180986385735834</v>
      </c>
      <c r="Z371">
        <v>0.29767286608820298</v>
      </c>
      <c r="AA371">
        <v>188.63518244605899</v>
      </c>
      <c r="AB371">
        <v>8.1449316458135694</v>
      </c>
      <c r="AC371">
        <v>1.5589927695639201</v>
      </c>
      <c r="AD371">
        <v>3.70744401345633</v>
      </c>
      <c r="AE371" t="s">
        <v>943</v>
      </c>
      <c r="AF371">
        <v>66.5</v>
      </c>
      <c r="AG371">
        <v>2.63315249000356E-2</v>
      </c>
      <c r="AH371">
        <v>19.863157894736801</v>
      </c>
      <c r="AI371">
        <v>4.0256972725685101</v>
      </c>
      <c r="AJ371">
        <v>-92190.722000000096</v>
      </c>
      <c r="AK371">
        <v>0.54295809698946795</v>
      </c>
      <c r="AL371">
        <v>30125361.030999999</v>
      </c>
      <c r="AM371">
        <v>2008.00691095</v>
      </c>
    </row>
    <row r="372" spans="1:39" ht="15" x14ac:dyDescent="0.25">
      <c r="A372" t="s">
        <v>546</v>
      </c>
      <c r="B372">
        <v>-1649783.8</v>
      </c>
      <c r="C372">
        <v>0.35397597337134101</v>
      </c>
      <c r="D372">
        <v>-1665754.45</v>
      </c>
      <c r="E372">
        <v>2.6510652407106101E-3</v>
      </c>
      <c r="F372">
        <v>0.699689546196122</v>
      </c>
      <c r="G372">
        <v>72.75</v>
      </c>
      <c r="H372">
        <v>28.2038963</v>
      </c>
      <c r="I372">
        <v>40.181340499999997</v>
      </c>
      <c r="J372">
        <v>84.958124249999997</v>
      </c>
      <c r="K372">
        <v>15217.646305808001</v>
      </c>
      <c r="L372">
        <v>1120.24524765</v>
      </c>
      <c r="M372">
        <v>1324.4464900764499</v>
      </c>
      <c r="N372">
        <v>0.317931793682803</v>
      </c>
      <c r="O372">
        <v>0.14117955517488001</v>
      </c>
      <c r="P372">
        <v>3.6603886591814699E-3</v>
      </c>
      <c r="Q372">
        <v>12871.411629107</v>
      </c>
      <c r="R372">
        <v>77.511499999999998</v>
      </c>
      <c r="S372">
        <v>67963.410777755606</v>
      </c>
      <c r="T372">
        <v>15.3132115879579</v>
      </c>
      <c r="U372">
        <v>14.4526328048096</v>
      </c>
      <c r="V372">
        <v>10.529</v>
      </c>
      <c r="W372">
        <v>106.396167504036</v>
      </c>
      <c r="X372">
        <v>0.1139923489902</v>
      </c>
      <c r="Y372">
        <v>0.16738333774499001</v>
      </c>
      <c r="Z372">
        <v>0.28689689372622701</v>
      </c>
      <c r="AA372">
        <v>201.25227085135401</v>
      </c>
      <c r="AB372">
        <v>7.6579296515132498</v>
      </c>
      <c r="AC372">
        <v>1.49484991920671</v>
      </c>
      <c r="AD372">
        <v>2.8813827073535401</v>
      </c>
      <c r="AE372">
        <v>1.1726965291028</v>
      </c>
      <c r="AF372">
        <v>82.15</v>
      </c>
      <c r="AG372">
        <v>2.5130266903919701E-2</v>
      </c>
      <c r="AH372">
        <v>7.4619999999999997</v>
      </c>
      <c r="AI372">
        <v>4.5425524869257199</v>
      </c>
      <c r="AJ372">
        <v>-34240.142999999996</v>
      </c>
      <c r="AK372">
        <v>0.49065049822073997</v>
      </c>
      <c r="AL372">
        <v>17047495.954500001</v>
      </c>
      <c r="AM372">
        <v>1120.24524765</v>
      </c>
    </row>
    <row r="373" spans="1:39" ht="15" x14ac:dyDescent="0.25">
      <c r="A373" t="s">
        <v>547</v>
      </c>
      <c r="B373">
        <v>-2297005.9</v>
      </c>
      <c r="C373">
        <v>0.420509781973954</v>
      </c>
      <c r="D373">
        <v>-2320506.5499999998</v>
      </c>
      <c r="E373">
        <v>4.6112557486880697E-3</v>
      </c>
      <c r="F373">
        <v>0.68707665362245096</v>
      </c>
      <c r="G373">
        <v>58</v>
      </c>
      <c r="H373">
        <v>19.5885319</v>
      </c>
      <c r="I373">
        <v>17.0855043</v>
      </c>
      <c r="J373">
        <v>26.006598</v>
      </c>
      <c r="K373">
        <v>17691.279767931301</v>
      </c>
      <c r="L373">
        <v>708.82444254999996</v>
      </c>
      <c r="M373">
        <v>869.84447619734101</v>
      </c>
      <c r="N373">
        <v>0.55036013388107996</v>
      </c>
      <c r="O373">
        <v>0.15437462505715099</v>
      </c>
      <c r="P373">
        <v>1.8652542443988E-3</v>
      </c>
      <c r="Q373">
        <v>14416.3834600877</v>
      </c>
      <c r="R373">
        <v>56.058</v>
      </c>
      <c r="S373">
        <v>63295.300679653199</v>
      </c>
      <c r="T373">
        <v>15.703378643547801</v>
      </c>
      <c r="U373">
        <v>12.6444832593029</v>
      </c>
      <c r="V373">
        <v>9.1329999999999991</v>
      </c>
      <c r="W373">
        <v>77.611348138618197</v>
      </c>
      <c r="X373">
        <v>0.111431881871253</v>
      </c>
      <c r="Y373">
        <v>0.19944392381663001</v>
      </c>
      <c r="Z373">
        <v>0.31586178234823897</v>
      </c>
      <c r="AA373">
        <v>234.31718776865401</v>
      </c>
      <c r="AB373">
        <v>8.2628728624132393</v>
      </c>
      <c r="AC373">
        <v>1.52264254416663</v>
      </c>
      <c r="AD373">
        <v>3.7627432939118801</v>
      </c>
      <c r="AE373">
        <v>1.4810976614077001</v>
      </c>
      <c r="AF373">
        <v>111.95</v>
      </c>
      <c r="AG373">
        <v>2.7358979273110099E-2</v>
      </c>
      <c r="AH373">
        <v>3.7645</v>
      </c>
      <c r="AI373">
        <v>4.4922277582871697</v>
      </c>
      <c r="AJ373">
        <v>-73974.115000000005</v>
      </c>
      <c r="AK373">
        <v>0.56994209657265305</v>
      </c>
      <c r="AL373">
        <v>12540011.5195</v>
      </c>
      <c r="AM373">
        <v>708.82444254999996</v>
      </c>
    </row>
    <row r="374" spans="1:39" ht="15" x14ac:dyDescent="0.25">
      <c r="A374" t="s">
        <v>548</v>
      </c>
      <c r="B374">
        <v>-1381273.55</v>
      </c>
      <c r="C374">
        <v>0.35715229312129798</v>
      </c>
      <c r="D374">
        <v>-1420868.2</v>
      </c>
      <c r="E374">
        <v>7.2707335493620998E-3</v>
      </c>
      <c r="F374">
        <v>0.66963447398526799</v>
      </c>
      <c r="G374">
        <v>67.45</v>
      </c>
      <c r="H374">
        <v>31.034537749999998</v>
      </c>
      <c r="I374">
        <v>44.438759249999997</v>
      </c>
      <c r="J374">
        <v>37.724968150000002</v>
      </c>
      <c r="K374">
        <v>15860.343035676</v>
      </c>
      <c r="L374">
        <v>949.51417240000001</v>
      </c>
      <c r="M374">
        <v>1169.1662637946799</v>
      </c>
      <c r="N374">
        <v>0.53103471144144898</v>
      </c>
      <c r="O374">
        <v>0.156635235389984</v>
      </c>
      <c r="P374">
        <v>3.2990929372672499E-3</v>
      </c>
      <c r="Q374">
        <v>12880.6491923759</v>
      </c>
      <c r="R374">
        <v>68.284000000000006</v>
      </c>
      <c r="S374">
        <v>64856.742619061602</v>
      </c>
      <c r="T374">
        <v>14.3752562825845</v>
      </c>
      <c r="U374">
        <v>13.905368349832999</v>
      </c>
      <c r="V374">
        <v>10.788</v>
      </c>
      <c r="W374">
        <v>88.015774230626604</v>
      </c>
      <c r="X374">
        <v>0.113970279935681</v>
      </c>
      <c r="Y374">
        <v>0.16746427912745701</v>
      </c>
      <c r="Z374">
        <v>0.28651431471232902</v>
      </c>
      <c r="AA374">
        <v>194.826739165373</v>
      </c>
      <c r="AB374">
        <v>8.8931594174303292</v>
      </c>
      <c r="AC374">
        <v>1.7337424871243601</v>
      </c>
      <c r="AD374">
        <v>3.9492555600752999</v>
      </c>
      <c r="AE374">
        <v>1.27688664024069</v>
      </c>
      <c r="AF374">
        <v>75.599999999999994</v>
      </c>
      <c r="AG374">
        <v>3.1761970635386598E-2</v>
      </c>
      <c r="AH374">
        <v>6.77</v>
      </c>
      <c r="AI374">
        <v>4.7185382475199296</v>
      </c>
      <c r="AJ374">
        <v>-33035.213000000003</v>
      </c>
      <c r="AK374">
        <v>0.48103167089587801</v>
      </c>
      <c r="AL374">
        <v>15059620.4915</v>
      </c>
      <c r="AM374">
        <v>949.51417240000001</v>
      </c>
    </row>
    <row r="375" spans="1:39" ht="15" x14ac:dyDescent="0.25">
      <c r="A375" t="s">
        <v>549</v>
      </c>
      <c r="B375">
        <v>-1888030.05</v>
      </c>
      <c r="C375">
        <v>0.34191960106857</v>
      </c>
      <c r="D375">
        <v>-1978563.5</v>
      </c>
      <c r="E375">
        <v>8.3657825257044908E-3</v>
      </c>
      <c r="F375">
        <v>0.69649011969230101</v>
      </c>
      <c r="G375">
        <v>86.1</v>
      </c>
      <c r="H375">
        <v>34.322882900000003</v>
      </c>
      <c r="I375">
        <v>37.363140850000001</v>
      </c>
      <c r="J375">
        <v>63.060099700000002</v>
      </c>
      <c r="K375">
        <v>15945.7114420738</v>
      </c>
      <c r="L375">
        <v>1035.86648915</v>
      </c>
      <c r="M375">
        <v>1252.95849029695</v>
      </c>
      <c r="N375">
        <v>0.44146186230548201</v>
      </c>
      <c r="O375">
        <v>0.15278474152578</v>
      </c>
      <c r="P375">
        <v>2.85498182533806E-3</v>
      </c>
      <c r="Q375">
        <v>13182.9013143008</v>
      </c>
      <c r="R375">
        <v>75.6995</v>
      </c>
      <c r="S375">
        <v>65115.309678399499</v>
      </c>
      <c r="T375">
        <v>15.9578332749886</v>
      </c>
      <c r="U375">
        <v>13.683927755797599</v>
      </c>
      <c r="V375">
        <v>11.568</v>
      </c>
      <c r="W375">
        <v>89.545858329011097</v>
      </c>
      <c r="X375">
        <v>0.11191707767699199</v>
      </c>
      <c r="Y375">
        <v>0.18691366977707699</v>
      </c>
      <c r="Z375">
        <v>0.30256704811919999</v>
      </c>
      <c r="AA375">
        <v>196.34755263382999</v>
      </c>
      <c r="AB375">
        <v>8.1783917240707904</v>
      </c>
      <c r="AC375">
        <v>1.6455044216808301</v>
      </c>
      <c r="AD375">
        <v>3.6776365044764998</v>
      </c>
      <c r="AE375">
        <v>1.13405308978626</v>
      </c>
      <c r="AF375">
        <v>89.5</v>
      </c>
      <c r="AG375">
        <v>3.0535802237790101E-2</v>
      </c>
      <c r="AH375">
        <v>6.673</v>
      </c>
      <c r="AI375">
        <v>4.7109856864666604</v>
      </c>
      <c r="AJ375">
        <v>95186.131999999896</v>
      </c>
      <c r="AK375">
        <v>0.44984213097892001</v>
      </c>
      <c r="AL375">
        <v>16517628.1285</v>
      </c>
      <c r="AM375">
        <v>1035.86648915</v>
      </c>
    </row>
    <row r="376" spans="1:39" ht="15" x14ac:dyDescent="0.25">
      <c r="A376" t="s">
        <v>550</v>
      </c>
      <c r="B376">
        <v>-4042316.75</v>
      </c>
      <c r="C376">
        <v>0.31986843228707101</v>
      </c>
      <c r="D376">
        <v>-3863976.9</v>
      </c>
      <c r="E376">
        <v>1.1379301616309401E-3</v>
      </c>
      <c r="F376">
        <v>0.72176269414690097</v>
      </c>
      <c r="G376">
        <v>97.65</v>
      </c>
      <c r="H376">
        <v>32.765942150000001</v>
      </c>
      <c r="I376">
        <v>190.18606224999999</v>
      </c>
      <c r="J376">
        <v>8.1254719499999997</v>
      </c>
      <c r="K376">
        <v>14983.4806442478</v>
      </c>
      <c r="L376">
        <v>1869.5530541999999</v>
      </c>
      <c r="M376">
        <v>2156.45826231919</v>
      </c>
      <c r="N376">
        <v>0.18929743309768601</v>
      </c>
      <c r="O376">
        <v>0.11389690258943599</v>
      </c>
      <c r="P376">
        <v>1.0419298535678899E-2</v>
      </c>
      <c r="Q376">
        <v>12990.008891187001</v>
      </c>
      <c r="R376">
        <v>118.62949999999999</v>
      </c>
      <c r="S376">
        <v>77987.015316594901</v>
      </c>
      <c r="T376">
        <v>17.727040913094999</v>
      </c>
      <c r="U376">
        <v>15.759596510142901</v>
      </c>
      <c r="V376">
        <v>13.823</v>
      </c>
      <c r="W376">
        <v>135.24944326123099</v>
      </c>
      <c r="X376">
        <v>0.114244397766571</v>
      </c>
      <c r="Y376">
        <v>0.15955022063101601</v>
      </c>
      <c r="Z376">
        <v>0.27813812476847999</v>
      </c>
      <c r="AA376">
        <v>181.543229938042</v>
      </c>
      <c r="AB376">
        <v>7.9704913794652796</v>
      </c>
      <c r="AC376">
        <v>1.4912924806285801</v>
      </c>
      <c r="AD376">
        <v>3.32570283057365</v>
      </c>
      <c r="AE376">
        <v>1.2780513225083701</v>
      </c>
      <c r="AF376">
        <v>60.25</v>
      </c>
      <c r="AG376">
        <v>7.3888504009624198E-2</v>
      </c>
      <c r="AH376">
        <v>21.490500000000001</v>
      </c>
      <c r="AI376">
        <v>5.3804905739700102</v>
      </c>
      <c r="AJ376">
        <v>-31021.8304999998</v>
      </c>
      <c r="AK376">
        <v>0.42000189915409197</v>
      </c>
      <c r="AL376">
        <v>28012412.000999998</v>
      </c>
      <c r="AM376">
        <v>1869.5530541999999</v>
      </c>
    </row>
    <row r="377" spans="1:39" ht="15" x14ac:dyDescent="0.25">
      <c r="A377" t="s">
        <v>551</v>
      </c>
      <c r="B377">
        <v>-3538662.75</v>
      </c>
      <c r="C377">
        <v>0.31618443244111599</v>
      </c>
      <c r="D377">
        <v>-3514567.45</v>
      </c>
      <c r="E377">
        <v>3.8884937361162901E-3</v>
      </c>
      <c r="F377">
        <v>0.749782978641924</v>
      </c>
      <c r="G377">
        <v>107.157894736842</v>
      </c>
      <c r="H377">
        <v>79.739803699999996</v>
      </c>
      <c r="I377">
        <v>101.17318455</v>
      </c>
      <c r="J377">
        <v>50.4833949</v>
      </c>
      <c r="K377">
        <v>14719.895579866299</v>
      </c>
      <c r="L377">
        <v>2180.4403808000002</v>
      </c>
      <c r="M377">
        <v>2776.6386766586802</v>
      </c>
      <c r="N377">
        <v>0.58577490267419297</v>
      </c>
      <c r="O377">
        <v>0.15887294571333399</v>
      </c>
      <c r="P377">
        <v>1.43229869640103E-2</v>
      </c>
      <c r="Q377">
        <v>11559.2478752486</v>
      </c>
      <c r="R377">
        <v>143.46299999999999</v>
      </c>
      <c r="S377">
        <v>71451.112596976294</v>
      </c>
      <c r="T377">
        <v>15.6608324097503</v>
      </c>
      <c r="U377">
        <v>15.1986252957209</v>
      </c>
      <c r="V377">
        <v>17.244499999999999</v>
      </c>
      <c r="W377">
        <v>126.44265596567</v>
      </c>
      <c r="X377">
        <v>0.114787514296529</v>
      </c>
      <c r="Y377">
        <v>0.16816513788666701</v>
      </c>
      <c r="Z377">
        <v>0.288693354795723</v>
      </c>
      <c r="AA377">
        <v>184.421414839356</v>
      </c>
      <c r="AB377">
        <v>7.5473528455070298</v>
      </c>
      <c r="AC377">
        <v>1.41764991362029</v>
      </c>
      <c r="AD377">
        <v>3.3863302462772902</v>
      </c>
      <c r="AE377">
        <v>1.1752321641463499</v>
      </c>
      <c r="AF377">
        <v>58.75</v>
      </c>
      <c r="AG377">
        <v>3.5712068189790599E-2</v>
      </c>
      <c r="AH377">
        <v>21.593</v>
      </c>
      <c r="AI377">
        <v>4.2778860219227104</v>
      </c>
      <c r="AJ377">
        <v>-119889.55349999999</v>
      </c>
      <c r="AK377">
        <v>0.50164866218386595</v>
      </c>
      <c r="AL377">
        <v>32095854.723499998</v>
      </c>
      <c r="AM377">
        <v>2180.4403808000002</v>
      </c>
    </row>
    <row r="378" spans="1:39" ht="15" x14ac:dyDescent="0.25">
      <c r="A378" t="s">
        <v>552</v>
      </c>
      <c r="B378">
        <v>-2578121.75</v>
      </c>
      <c r="C378">
        <v>0.34590459790050199</v>
      </c>
      <c r="D378">
        <v>-1411534.2</v>
      </c>
      <c r="E378">
        <v>1.9582580366903899E-3</v>
      </c>
      <c r="F378">
        <v>0.80080668883043105</v>
      </c>
      <c r="G378">
        <v>183.7</v>
      </c>
      <c r="H378">
        <v>97.449162950000002</v>
      </c>
      <c r="I378">
        <v>430.68474090000001</v>
      </c>
      <c r="J378">
        <v>-51.555874799999998</v>
      </c>
      <c r="K378">
        <v>14928.4877357717</v>
      </c>
      <c r="L378">
        <v>4286.7078997999997</v>
      </c>
      <c r="M378">
        <v>5316.5553552607598</v>
      </c>
      <c r="N378">
        <v>0.30982365083983598</v>
      </c>
      <c r="O378">
        <v>0.15516384281304399</v>
      </c>
      <c r="P378">
        <v>2.73356760686836E-2</v>
      </c>
      <c r="Q378">
        <v>12036.7535053834</v>
      </c>
      <c r="R378">
        <v>271.07150000000001</v>
      </c>
      <c r="S378">
        <v>80169.757639589501</v>
      </c>
      <c r="T378">
        <v>15.860944437168801</v>
      </c>
      <c r="U378">
        <v>15.813938019304899</v>
      </c>
      <c r="V378">
        <v>30.8825</v>
      </c>
      <c r="W378">
        <v>138.80702338865001</v>
      </c>
      <c r="X378">
        <v>0.116652049658891</v>
      </c>
      <c r="Y378">
        <v>0.16355091213082201</v>
      </c>
      <c r="Z378">
        <v>0.28573207864842598</v>
      </c>
      <c r="AA378">
        <v>172.844445509004</v>
      </c>
      <c r="AB378">
        <v>7.5941688584396196</v>
      </c>
      <c r="AC378">
        <v>1.3017595212472799</v>
      </c>
      <c r="AD378">
        <v>3.4300927215277599</v>
      </c>
      <c r="AE378">
        <v>1.1274982070874</v>
      </c>
      <c r="AF378">
        <v>39.549999999999997</v>
      </c>
      <c r="AG378">
        <v>6.2273682243958101E-2</v>
      </c>
      <c r="AH378">
        <v>72.894000000000005</v>
      </c>
      <c r="AI378">
        <v>4.79837142592657</v>
      </c>
      <c r="AJ378">
        <v>8429.7370000001993</v>
      </c>
      <c r="AK378">
        <v>0.39912206807980699</v>
      </c>
      <c r="AL378">
        <v>63994066.309</v>
      </c>
      <c r="AM378">
        <v>4286.7078997999997</v>
      </c>
    </row>
    <row r="379" spans="1:39" ht="15" x14ac:dyDescent="0.25">
      <c r="A379" t="s">
        <v>553</v>
      </c>
      <c r="B379">
        <v>-3231292.45</v>
      </c>
      <c r="C379">
        <v>0.32026917509831998</v>
      </c>
      <c r="D379">
        <v>-3176309.5</v>
      </c>
      <c r="E379">
        <v>2.7724240940991901E-3</v>
      </c>
      <c r="F379">
        <v>0.73930832456776197</v>
      </c>
      <c r="G379">
        <v>82.9</v>
      </c>
      <c r="H379">
        <v>59.350183899999998</v>
      </c>
      <c r="I379">
        <v>116.2785473</v>
      </c>
      <c r="J379">
        <v>47.342604999999999</v>
      </c>
      <c r="K379">
        <v>14955.9419948098</v>
      </c>
      <c r="L379">
        <v>1712.4435485500001</v>
      </c>
      <c r="M379">
        <v>2103.1546542957899</v>
      </c>
      <c r="N379">
        <v>0.43028434748924299</v>
      </c>
      <c r="O379">
        <v>0.14810510723974099</v>
      </c>
      <c r="P379">
        <v>2.1394386390735001E-2</v>
      </c>
      <c r="Q379">
        <v>12177.519294260201</v>
      </c>
      <c r="R379">
        <v>113.8805</v>
      </c>
      <c r="S379">
        <v>69957.634906766296</v>
      </c>
      <c r="T379">
        <v>15.624711869020601</v>
      </c>
      <c r="U379">
        <v>15.037197312533801</v>
      </c>
      <c r="V379">
        <v>15.2135</v>
      </c>
      <c r="W379">
        <v>112.560788020508</v>
      </c>
      <c r="X379">
        <v>0.112184869086132</v>
      </c>
      <c r="Y379">
        <v>0.17283571543524701</v>
      </c>
      <c r="Z379">
        <v>0.29066912245473298</v>
      </c>
      <c r="AA379">
        <v>183.44385732656301</v>
      </c>
      <c r="AB379">
        <v>8.4077706273293007</v>
      </c>
      <c r="AC379">
        <v>1.4979999602084799</v>
      </c>
      <c r="AD379">
        <v>3.8403419635843901</v>
      </c>
      <c r="AE379">
        <v>1.30641998030207</v>
      </c>
      <c r="AF379">
        <v>42.6</v>
      </c>
      <c r="AG379">
        <v>5.4300340010663299E-2</v>
      </c>
      <c r="AH379">
        <v>24.814</v>
      </c>
      <c r="AI379">
        <v>4.87905087659008</v>
      </c>
      <c r="AJ379">
        <v>-82134.743000000104</v>
      </c>
      <c r="AK379">
        <v>0.46033082738583397</v>
      </c>
      <c r="AL379">
        <v>25611206.381499998</v>
      </c>
      <c r="AM379">
        <v>1712.4435485500001</v>
      </c>
    </row>
    <row r="380" spans="1:39" ht="15" x14ac:dyDescent="0.25">
      <c r="A380" t="s">
        <v>554</v>
      </c>
      <c r="B380">
        <v>-2475461.7999999998</v>
      </c>
      <c r="C380">
        <v>0.34036240505465898</v>
      </c>
      <c r="D380">
        <v>-2526793.9500000002</v>
      </c>
      <c r="E380">
        <v>1.2915546099219299E-2</v>
      </c>
      <c r="F380">
        <v>0.77239338733213203</v>
      </c>
      <c r="G380">
        <v>51.6666666666667</v>
      </c>
      <c r="H380">
        <v>30.386615299999999</v>
      </c>
      <c r="I380">
        <v>24.224159149999998</v>
      </c>
      <c r="J380">
        <v>-16.9421155</v>
      </c>
      <c r="K380">
        <v>19227.684744625101</v>
      </c>
      <c r="L380">
        <v>1073.7043755499999</v>
      </c>
      <c r="M380">
        <v>1512.02211407306</v>
      </c>
      <c r="N380">
        <v>0.99878656743916805</v>
      </c>
      <c r="O380">
        <v>0.189731576576325</v>
      </c>
      <c r="P380">
        <v>9.5046040906487602E-4</v>
      </c>
      <c r="Q380">
        <v>13653.801124897</v>
      </c>
      <c r="R380">
        <v>85.358999999999995</v>
      </c>
      <c r="S380">
        <v>67536.251250600399</v>
      </c>
      <c r="T380">
        <v>14.2966763903045</v>
      </c>
      <c r="U380">
        <v>12.578689716960101</v>
      </c>
      <c r="V380">
        <v>17.767499999999998</v>
      </c>
      <c r="W380">
        <v>60.4308076853806</v>
      </c>
      <c r="X380">
        <v>0.103966335437818</v>
      </c>
      <c r="Y380">
        <v>0.21183345906485501</v>
      </c>
      <c r="Z380">
        <v>0.318464640786085</v>
      </c>
      <c r="AA380">
        <v>219.029609411374</v>
      </c>
      <c r="AB380">
        <v>12.502911998207299</v>
      </c>
      <c r="AC380">
        <v>1.55243879772789</v>
      </c>
      <c r="AD380">
        <v>4.2544093275143604</v>
      </c>
      <c r="AE380" t="s">
        <v>943</v>
      </c>
      <c r="AF380">
        <v>121.9</v>
      </c>
      <c r="AG380">
        <v>1.5864792061010199E-2</v>
      </c>
      <c r="AH380">
        <v>6.2305000000000001</v>
      </c>
      <c r="AI380">
        <v>4.2492718878351097</v>
      </c>
      <c r="AJ380">
        <v>-96426.701500000097</v>
      </c>
      <c r="AK380">
        <v>0.67224354279416898</v>
      </c>
      <c r="AL380">
        <v>20644849.241999999</v>
      </c>
      <c r="AM380">
        <v>1073.7043755499999</v>
      </c>
    </row>
    <row r="381" spans="1:39" ht="15" x14ac:dyDescent="0.25">
      <c r="A381" t="s">
        <v>555</v>
      </c>
      <c r="B381">
        <v>-2029931.8</v>
      </c>
      <c r="C381">
        <v>0.36969133138417998</v>
      </c>
      <c r="D381">
        <v>-2131931</v>
      </c>
      <c r="E381">
        <v>9.9274156329639505E-3</v>
      </c>
      <c r="F381">
        <v>0.741416086895621</v>
      </c>
      <c r="G381">
        <v>72.349999999999994</v>
      </c>
      <c r="H381">
        <v>44.761216599999997</v>
      </c>
      <c r="I381">
        <v>48.548534699999998</v>
      </c>
      <c r="J381">
        <v>31.639694800000001</v>
      </c>
      <c r="K381">
        <v>15346.439866782701</v>
      </c>
      <c r="L381">
        <v>1333.4551708500001</v>
      </c>
      <c r="M381">
        <v>1637.51521853134</v>
      </c>
      <c r="N381">
        <v>0.46747279629404298</v>
      </c>
      <c r="O381">
        <v>0.152032414948582</v>
      </c>
      <c r="P381">
        <v>6.7004134786958396E-3</v>
      </c>
      <c r="Q381">
        <v>12496.854601970401</v>
      </c>
      <c r="R381">
        <v>91.92</v>
      </c>
      <c r="S381">
        <v>68997.1387130113</v>
      </c>
      <c r="T381">
        <v>16.452349869451702</v>
      </c>
      <c r="U381">
        <v>14.5066924592037</v>
      </c>
      <c r="V381">
        <v>11.9635</v>
      </c>
      <c r="W381">
        <v>111.460289284072</v>
      </c>
      <c r="X381">
        <v>0.113294780664663</v>
      </c>
      <c r="Y381">
        <v>0.1821800222203</v>
      </c>
      <c r="Z381">
        <v>0.29963346430763399</v>
      </c>
      <c r="AA381">
        <v>186.62168435806601</v>
      </c>
      <c r="AB381">
        <v>8.2480165150602804</v>
      </c>
      <c r="AC381">
        <v>1.4661613214137801</v>
      </c>
      <c r="AD381">
        <v>3.9017294721574101</v>
      </c>
      <c r="AE381">
        <v>1.0150588966471501</v>
      </c>
      <c r="AF381">
        <v>42.55</v>
      </c>
      <c r="AG381">
        <v>3.4372751704911803E-2</v>
      </c>
      <c r="AH381">
        <v>19.385000000000002</v>
      </c>
      <c r="AI381">
        <v>4.5490254620348098</v>
      </c>
      <c r="AJ381">
        <v>-73414.179999999906</v>
      </c>
      <c r="AK381">
        <v>0.50515883952610297</v>
      </c>
      <c r="AL381">
        <v>20463789.594500002</v>
      </c>
      <c r="AM381">
        <v>1333.4551708500001</v>
      </c>
    </row>
    <row r="382" spans="1:39" ht="15" x14ac:dyDescent="0.25">
      <c r="A382" t="s">
        <v>556</v>
      </c>
      <c r="B382">
        <v>-1512276.55</v>
      </c>
      <c r="C382">
        <v>0.36178196468826601</v>
      </c>
      <c r="D382">
        <v>-1684520.85</v>
      </c>
      <c r="E382">
        <v>9.7139731249265299E-3</v>
      </c>
      <c r="F382">
        <v>0.76550635846219595</v>
      </c>
      <c r="G382">
        <v>61.5555555555556</v>
      </c>
      <c r="H382">
        <v>30.198567600000001</v>
      </c>
      <c r="I382">
        <v>20.571998700000002</v>
      </c>
      <c r="J382">
        <v>-2.1790906500000098</v>
      </c>
      <c r="K382">
        <v>18639.062122089101</v>
      </c>
      <c r="L382">
        <v>1065.1439941000001</v>
      </c>
      <c r="M382">
        <v>1489.9611274860099</v>
      </c>
      <c r="N382">
        <v>0.99881652813424104</v>
      </c>
      <c r="O382">
        <v>0.18582925834102501</v>
      </c>
      <c r="P382">
        <v>7.5674810585687395E-4</v>
      </c>
      <c r="Q382">
        <v>13324.7000265693</v>
      </c>
      <c r="R382">
        <v>84.426000000000002</v>
      </c>
      <c r="S382">
        <v>66091.898538365</v>
      </c>
      <c r="T382">
        <v>14.246203776087899</v>
      </c>
      <c r="U382">
        <v>12.616302964726501</v>
      </c>
      <c r="V382">
        <v>17.842500000000001</v>
      </c>
      <c r="W382">
        <v>59.697015222082101</v>
      </c>
      <c r="X382">
        <v>0.10473278925618</v>
      </c>
      <c r="Y382">
        <v>0.20929290747241799</v>
      </c>
      <c r="Z382">
        <v>0.31673341349094503</v>
      </c>
      <c r="AA382">
        <v>217.470690613736</v>
      </c>
      <c r="AB382">
        <v>9.46502902162689</v>
      </c>
      <c r="AC382">
        <v>1.6208734311700701</v>
      </c>
      <c r="AD382">
        <v>4.2134561401085104</v>
      </c>
      <c r="AE382" t="s">
        <v>943</v>
      </c>
      <c r="AF382">
        <v>132.5</v>
      </c>
      <c r="AG382">
        <v>1.8928076622997898E-2</v>
      </c>
      <c r="AH382">
        <v>6.3019999999999996</v>
      </c>
      <c r="AI382">
        <v>4.1677795990493003</v>
      </c>
      <c r="AJ382">
        <v>-62884.652499999902</v>
      </c>
      <c r="AK382">
        <v>0.683999068703945</v>
      </c>
      <c r="AL382">
        <v>19853285.074999999</v>
      </c>
      <c r="AM382">
        <v>1065.1439941000001</v>
      </c>
    </row>
    <row r="383" spans="1:39" ht="15" x14ac:dyDescent="0.25">
      <c r="A383" t="s">
        <v>557</v>
      </c>
      <c r="B383">
        <v>-2218322.35</v>
      </c>
      <c r="C383">
        <v>0.294152235467386</v>
      </c>
      <c r="D383">
        <v>-2231003.7000000002</v>
      </c>
      <c r="E383">
        <v>6.4086094006013603E-3</v>
      </c>
      <c r="F383">
        <v>0.75600134384538897</v>
      </c>
      <c r="G383">
        <v>65.849999999999994</v>
      </c>
      <c r="H383">
        <v>106.39097049999999</v>
      </c>
      <c r="I383">
        <v>86.253255249999995</v>
      </c>
      <c r="J383">
        <v>-99.666164800000004</v>
      </c>
      <c r="K383">
        <v>16284.331488673701</v>
      </c>
      <c r="L383">
        <v>1551.2262319500001</v>
      </c>
      <c r="M383">
        <v>2194.5267928370699</v>
      </c>
      <c r="N383">
        <v>0.94223945517774899</v>
      </c>
      <c r="O383">
        <v>0.20138445486916501</v>
      </c>
      <c r="P383">
        <v>8.7828341020725707E-3</v>
      </c>
      <c r="Q383">
        <v>11510.7649892682</v>
      </c>
      <c r="R383">
        <v>111.806</v>
      </c>
      <c r="S383">
        <v>66647.925531724599</v>
      </c>
      <c r="T383">
        <v>14.3257070282454</v>
      </c>
      <c r="U383">
        <v>13.874266425326001</v>
      </c>
      <c r="V383">
        <v>14.635</v>
      </c>
      <c r="W383">
        <v>105.99427618380599</v>
      </c>
      <c r="X383">
        <v>0.107632520374769</v>
      </c>
      <c r="Y383">
        <v>0.201096551053768</v>
      </c>
      <c r="Z383">
        <v>0.31266866146981398</v>
      </c>
      <c r="AA383">
        <v>214.71810051929</v>
      </c>
      <c r="AB383">
        <v>7.5436845215819099</v>
      </c>
      <c r="AC383">
        <v>1.53527923102316</v>
      </c>
      <c r="AD383">
        <v>3.5521497698650801</v>
      </c>
      <c r="AE383">
        <v>1.0267749026696</v>
      </c>
      <c r="AF383">
        <v>37.450000000000003</v>
      </c>
      <c r="AG383">
        <v>3.3707767613945901E-2</v>
      </c>
      <c r="AH383">
        <v>29.714210526315799</v>
      </c>
      <c r="AI383">
        <v>4.0021235811157103</v>
      </c>
      <c r="AJ383">
        <v>-70144.381999999998</v>
      </c>
      <c r="AK383">
        <v>0.60104815626707297</v>
      </c>
      <c r="AL383">
        <v>25260682.175000001</v>
      </c>
      <c r="AM383">
        <v>1551.2262319500001</v>
      </c>
    </row>
    <row r="384" spans="1:39" ht="15" x14ac:dyDescent="0.25">
      <c r="A384" t="s">
        <v>558</v>
      </c>
      <c r="B384">
        <v>-2300318.35</v>
      </c>
      <c r="C384">
        <v>0.35501542828905203</v>
      </c>
      <c r="D384">
        <v>-2401447.9</v>
      </c>
      <c r="E384">
        <v>1.3057741372996E-2</v>
      </c>
      <c r="F384">
        <v>0.76206067648130504</v>
      </c>
      <c r="G384">
        <v>54.3333333333333</v>
      </c>
      <c r="H384">
        <v>32.195260099999999</v>
      </c>
      <c r="I384">
        <v>20.716609600000002</v>
      </c>
      <c r="J384">
        <v>-4.6331867499999904</v>
      </c>
      <c r="K384">
        <v>19251.618178404999</v>
      </c>
      <c r="L384">
        <v>1043.74219945</v>
      </c>
      <c r="M384">
        <v>1466.79747689341</v>
      </c>
      <c r="N384">
        <v>0.99886696240640405</v>
      </c>
      <c r="O384">
        <v>0.18775485019506299</v>
      </c>
      <c r="P384">
        <v>6.46755204834791E-4</v>
      </c>
      <c r="Q384">
        <v>13699.0461307973</v>
      </c>
      <c r="R384">
        <v>83.866500000000002</v>
      </c>
      <c r="S384">
        <v>66279.677761680796</v>
      </c>
      <c r="T384">
        <v>14.5522944202989</v>
      </c>
      <c r="U384">
        <v>12.445281482475099</v>
      </c>
      <c r="V384">
        <v>17.842500000000001</v>
      </c>
      <c r="W384">
        <v>58.497531144738701</v>
      </c>
      <c r="X384">
        <v>0.106645415660465</v>
      </c>
      <c r="Y384">
        <v>0.199844483313383</v>
      </c>
      <c r="Z384">
        <v>0.31012700334936399</v>
      </c>
      <c r="AA384">
        <v>221.28654003039</v>
      </c>
      <c r="AB384">
        <v>12.846626734399599</v>
      </c>
      <c r="AC384">
        <v>1.5607052182116801</v>
      </c>
      <c r="AD384">
        <v>4.5041470999423696</v>
      </c>
      <c r="AE384">
        <v>0.88698925346644597</v>
      </c>
      <c r="AF384">
        <v>136.30000000000001</v>
      </c>
      <c r="AG384">
        <v>1.52140384423625E-2</v>
      </c>
      <c r="AH384">
        <v>5.8064999999999998</v>
      </c>
      <c r="AI384">
        <v>4.2749064641993302</v>
      </c>
      <c r="AJ384">
        <v>-113362.2175</v>
      </c>
      <c r="AK384">
        <v>0.666756546598538</v>
      </c>
      <c r="AL384">
        <v>20093726.300500002</v>
      </c>
      <c r="AM384">
        <v>1043.74219945</v>
      </c>
    </row>
    <row r="385" spans="1:39" ht="15" x14ac:dyDescent="0.25">
      <c r="A385" t="s">
        <v>559</v>
      </c>
      <c r="B385">
        <v>-3322678.2</v>
      </c>
      <c r="C385">
        <v>0.31758092036447899</v>
      </c>
      <c r="D385">
        <v>-3449408.95</v>
      </c>
      <c r="E385">
        <v>9.8407180483829691E-4</v>
      </c>
      <c r="F385">
        <v>0.73005963901619997</v>
      </c>
      <c r="G385">
        <v>111.3</v>
      </c>
      <c r="H385">
        <v>46.823627100000003</v>
      </c>
      <c r="I385">
        <v>196.44365035000001</v>
      </c>
      <c r="J385">
        <v>-0.82823684999999603</v>
      </c>
      <c r="K385">
        <v>14654.255028514401</v>
      </c>
      <c r="L385">
        <v>1965.4263576999999</v>
      </c>
      <c r="M385">
        <v>2314.34378249356</v>
      </c>
      <c r="N385">
        <v>0.26256751810019802</v>
      </c>
      <c r="O385">
        <v>0.12421225007671501</v>
      </c>
      <c r="P385">
        <v>2.53532329536439E-2</v>
      </c>
      <c r="Q385">
        <v>12444.935494616901</v>
      </c>
      <c r="R385">
        <v>126.4665</v>
      </c>
      <c r="S385">
        <v>73324.185562975195</v>
      </c>
      <c r="T385">
        <v>16.582256961329701</v>
      </c>
      <c r="U385">
        <v>15.541082877283699</v>
      </c>
      <c r="V385">
        <v>14.4475</v>
      </c>
      <c r="W385">
        <v>136.039201086693</v>
      </c>
      <c r="X385">
        <v>0.113256335564744</v>
      </c>
      <c r="Y385">
        <v>0.16468152176640299</v>
      </c>
      <c r="Z385">
        <v>0.282187537556711</v>
      </c>
      <c r="AA385">
        <v>172.10695718757199</v>
      </c>
      <c r="AB385">
        <v>8.2894250755069496</v>
      </c>
      <c r="AC385">
        <v>1.45945928256237</v>
      </c>
      <c r="AD385">
        <v>3.4762839286112901</v>
      </c>
      <c r="AE385">
        <v>1.2808159607488501</v>
      </c>
      <c r="AF385">
        <v>62.75</v>
      </c>
      <c r="AG385">
        <v>7.6793303575863905E-2</v>
      </c>
      <c r="AH385">
        <v>22.105</v>
      </c>
      <c r="AI385">
        <v>5.0128827273137304</v>
      </c>
      <c r="AJ385">
        <v>-16497.345500000101</v>
      </c>
      <c r="AK385">
        <v>0.41258053932664401</v>
      </c>
      <c r="AL385">
        <v>28801859.085499998</v>
      </c>
      <c r="AM385">
        <v>1965.4263576999999</v>
      </c>
    </row>
    <row r="386" spans="1:39" ht="15" x14ac:dyDescent="0.25">
      <c r="A386" t="s">
        <v>560</v>
      </c>
      <c r="B386">
        <v>-1561122.55</v>
      </c>
      <c r="C386">
        <v>0.34456894796095899</v>
      </c>
      <c r="D386">
        <v>-1695703.45</v>
      </c>
      <c r="E386">
        <v>8.7452763669802498E-3</v>
      </c>
      <c r="F386">
        <v>0.72049532456142695</v>
      </c>
      <c r="G386">
        <v>95.9</v>
      </c>
      <c r="H386">
        <v>54.7597247</v>
      </c>
      <c r="I386">
        <v>53.480551849999998</v>
      </c>
      <c r="J386">
        <v>50.901582300000001</v>
      </c>
      <c r="K386">
        <v>14912.2404206056</v>
      </c>
      <c r="L386">
        <v>1514.4659895499999</v>
      </c>
      <c r="M386">
        <v>1899.86550855718</v>
      </c>
      <c r="N386">
        <v>0.60651124933675804</v>
      </c>
      <c r="O386">
        <v>0.14813944882094199</v>
      </c>
      <c r="P386">
        <v>8.1943883755933502E-3</v>
      </c>
      <c r="Q386">
        <v>11887.1998271873</v>
      </c>
      <c r="R386">
        <v>100.5115</v>
      </c>
      <c r="S386">
        <v>67119.469966123303</v>
      </c>
      <c r="T386">
        <v>15.9330026912343</v>
      </c>
      <c r="U386">
        <v>15.0675891768604</v>
      </c>
      <c r="V386">
        <v>11.683999999999999</v>
      </c>
      <c r="W386">
        <v>129.618794038857</v>
      </c>
      <c r="X386">
        <v>0.111323549774044</v>
      </c>
      <c r="Y386">
        <v>0.17504092616338901</v>
      </c>
      <c r="Z386">
        <v>0.29534001354809702</v>
      </c>
      <c r="AA386">
        <v>185.76191340129901</v>
      </c>
      <c r="AB386">
        <v>10.1799751750701</v>
      </c>
      <c r="AC386">
        <v>1.58984629088747</v>
      </c>
      <c r="AD386">
        <v>3.3200761863021402</v>
      </c>
      <c r="AE386">
        <v>1.2875315805568299</v>
      </c>
      <c r="AF386">
        <v>68.400000000000006</v>
      </c>
      <c r="AG386">
        <v>3.5031350284615098E-2</v>
      </c>
      <c r="AH386">
        <v>13.9025</v>
      </c>
      <c r="AI386">
        <v>4.4070037125435899</v>
      </c>
      <c r="AJ386">
        <v>-76991.067999999897</v>
      </c>
      <c r="AK386">
        <v>0.54098111522692005</v>
      </c>
      <c r="AL386">
        <v>22584080.945</v>
      </c>
      <c r="AM386">
        <v>1514.4659895499999</v>
      </c>
    </row>
    <row r="387" spans="1:39" ht="15" x14ac:dyDescent="0.25">
      <c r="A387" t="s">
        <v>561</v>
      </c>
      <c r="B387">
        <v>-2904112.6</v>
      </c>
      <c r="C387">
        <v>0.33925338469175897</v>
      </c>
      <c r="D387">
        <v>-2547547.0499999998</v>
      </c>
      <c r="E387">
        <v>3.2545317565064102E-3</v>
      </c>
      <c r="F387">
        <v>0.78876735421605104</v>
      </c>
      <c r="G387">
        <v>202.6</v>
      </c>
      <c r="H387">
        <v>215.08304575</v>
      </c>
      <c r="I387">
        <v>615.69488245000002</v>
      </c>
      <c r="J387">
        <v>-69.612107049999906</v>
      </c>
      <c r="K387">
        <v>15752.3420767847</v>
      </c>
      <c r="L387">
        <v>5119.93332835</v>
      </c>
      <c r="M387">
        <v>6895.1359958103703</v>
      </c>
      <c r="N387">
        <v>0.59097304562462005</v>
      </c>
      <c r="O387">
        <v>0.16046429254280301</v>
      </c>
      <c r="P387">
        <v>6.4095385458028495E-2</v>
      </c>
      <c r="Q387">
        <v>11696.7875974463</v>
      </c>
      <c r="R387">
        <v>337.34399999999999</v>
      </c>
      <c r="S387">
        <v>78893.319864885707</v>
      </c>
      <c r="T387">
        <v>15.444916761525301</v>
      </c>
      <c r="U387">
        <v>15.177188058332201</v>
      </c>
      <c r="V387">
        <v>40.850499999999997</v>
      </c>
      <c r="W387">
        <v>125.333431129362</v>
      </c>
      <c r="X387">
        <v>0.117979839429525</v>
      </c>
      <c r="Y387">
        <v>0.15503566513727801</v>
      </c>
      <c r="Z387">
        <v>0.28245621016106798</v>
      </c>
      <c r="AA387">
        <v>170.99522471362801</v>
      </c>
      <c r="AB387">
        <v>7.1709817550666104</v>
      </c>
      <c r="AC387">
        <v>1.4243375713883599</v>
      </c>
      <c r="AD387">
        <v>3.7705663043699902</v>
      </c>
      <c r="AE387">
        <v>0.87147541741375401</v>
      </c>
      <c r="AF387">
        <v>31.45</v>
      </c>
      <c r="AG387">
        <v>9.8319878565114802E-2</v>
      </c>
      <c r="AH387">
        <v>90.115499999999997</v>
      </c>
      <c r="AI387">
        <v>4.0287386298661403</v>
      </c>
      <c r="AJ387">
        <v>-204374.41800000001</v>
      </c>
      <c r="AK387">
        <v>0.52518289134742302</v>
      </c>
      <c r="AL387">
        <v>80650941.198500007</v>
      </c>
      <c r="AM387">
        <v>5119.93332835</v>
      </c>
    </row>
    <row r="388" spans="1:39" ht="15" x14ac:dyDescent="0.25">
      <c r="A388" t="s">
        <v>562</v>
      </c>
      <c r="B388">
        <v>-2707525.05</v>
      </c>
      <c r="C388">
        <v>0.32391122354684099</v>
      </c>
      <c r="D388">
        <v>-2714025.05</v>
      </c>
      <c r="E388">
        <v>7.3082389600079099E-3</v>
      </c>
      <c r="F388">
        <v>0.71072508856566197</v>
      </c>
      <c r="G388">
        <v>131.789473684211</v>
      </c>
      <c r="H388">
        <v>44.988353150000002</v>
      </c>
      <c r="I388">
        <v>62.684108700000003</v>
      </c>
      <c r="J388">
        <v>72.639408149999994</v>
      </c>
      <c r="K388">
        <v>15161.502849341299</v>
      </c>
      <c r="L388">
        <v>1620.2128883</v>
      </c>
      <c r="M388">
        <v>2046.03709069619</v>
      </c>
      <c r="N388">
        <v>0.60668769147452595</v>
      </c>
      <c r="O388">
        <v>0.164022537790598</v>
      </c>
      <c r="P388">
        <v>1.6744933456532599E-3</v>
      </c>
      <c r="Q388">
        <v>12006.068919376999</v>
      </c>
      <c r="R388">
        <v>108.22750000000001</v>
      </c>
      <c r="S388">
        <v>68025.287422327907</v>
      </c>
      <c r="T388">
        <v>16.214917650319901</v>
      </c>
      <c r="U388">
        <v>14.9704362412511</v>
      </c>
      <c r="V388">
        <v>14.159000000000001</v>
      </c>
      <c r="W388">
        <v>114.429895352779</v>
      </c>
      <c r="X388">
        <v>0.112697452349054</v>
      </c>
      <c r="Y388">
        <v>0.17087993737155599</v>
      </c>
      <c r="Z388">
        <v>0.298550545232459</v>
      </c>
      <c r="AA388">
        <v>176.893852696555</v>
      </c>
      <c r="AB388">
        <v>8.6351870095395906</v>
      </c>
      <c r="AC388">
        <v>1.77763708642222</v>
      </c>
      <c r="AD388">
        <v>3.60081696735271</v>
      </c>
      <c r="AE388">
        <v>1.1773358619978</v>
      </c>
      <c r="AF388">
        <v>137.55000000000001</v>
      </c>
      <c r="AG388">
        <v>2.0705666520280101E-2</v>
      </c>
      <c r="AH388">
        <v>6.9245000000000001</v>
      </c>
      <c r="AI388">
        <v>4.0422207608534304</v>
      </c>
      <c r="AJ388">
        <v>-178663.245</v>
      </c>
      <c r="AK388">
        <v>0.53877984915394805</v>
      </c>
      <c r="AL388">
        <v>24564862.322500002</v>
      </c>
      <c r="AM388">
        <v>1620.2128883</v>
      </c>
    </row>
    <row r="389" spans="1:39" ht="15" x14ac:dyDescent="0.25">
      <c r="A389" t="s">
        <v>563</v>
      </c>
      <c r="B389">
        <v>-2054838.8</v>
      </c>
      <c r="C389">
        <v>0.35551388821372099</v>
      </c>
      <c r="D389">
        <v>-2067587.95</v>
      </c>
      <c r="E389">
        <v>5.99833891346448E-3</v>
      </c>
      <c r="F389">
        <v>0.69700693892934495</v>
      </c>
      <c r="G389">
        <v>107.2</v>
      </c>
      <c r="H389">
        <v>39.128563</v>
      </c>
      <c r="I389">
        <v>39.182119100000001</v>
      </c>
      <c r="J389">
        <v>92.184545650000004</v>
      </c>
      <c r="K389">
        <v>14685.1511585395</v>
      </c>
      <c r="L389">
        <v>1366.34415345</v>
      </c>
      <c r="M389">
        <v>1714.4649087958401</v>
      </c>
      <c r="N389">
        <v>0.61121730095693705</v>
      </c>
      <c r="O389">
        <v>0.152175093240598</v>
      </c>
      <c r="P389">
        <v>1.65186987795209E-3</v>
      </c>
      <c r="Q389">
        <v>11703.3427310523</v>
      </c>
      <c r="R389">
        <v>92.655000000000001</v>
      </c>
      <c r="S389">
        <v>65723.163504398006</v>
      </c>
      <c r="T389">
        <v>15.382332308024401</v>
      </c>
      <c r="U389">
        <v>14.746577663914501</v>
      </c>
      <c r="V389">
        <v>12.18</v>
      </c>
      <c r="W389">
        <v>112.17932294335</v>
      </c>
      <c r="X389">
        <v>0.113129562912856</v>
      </c>
      <c r="Y389">
        <v>0.18429250661018401</v>
      </c>
      <c r="Z389">
        <v>0.30204875362168299</v>
      </c>
      <c r="AA389">
        <v>181.09291818992301</v>
      </c>
      <c r="AB389">
        <v>8.4077024756981906</v>
      </c>
      <c r="AC389">
        <v>1.6533902323941301</v>
      </c>
      <c r="AD389">
        <v>3.6114509836411699</v>
      </c>
      <c r="AE389">
        <v>1.2818355123981899</v>
      </c>
      <c r="AF389">
        <v>114.8</v>
      </c>
      <c r="AG389">
        <v>1.8411634549931201E-2</v>
      </c>
      <c r="AH389">
        <v>6.6950000000000003</v>
      </c>
      <c r="AI389">
        <v>4.1391458344349799</v>
      </c>
      <c r="AJ389">
        <v>18937.331500000098</v>
      </c>
      <c r="AK389">
        <v>0.53217944830499597</v>
      </c>
      <c r="AL389">
        <v>20064970.427999999</v>
      </c>
      <c r="AM389">
        <v>1366.34415345</v>
      </c>
    </row>
    <row r="390" spans="1:39" ht="15" x14ac:dyDescent="0.25">
      <c r="A390" t="s">
        <v>564</v>
      </c>
      <c r="B390">
        <v>-1989154.45</v>
      </c>
      <c r="C390">
        <v>0.34967765925589001</v>
      </c>
      <c r="D390">
        <v>-2174180.85</v>
      </c>
      <c r="E390">
        <v>1.8859895927789199E-3</v>
      </c>
      <c r="F390">
        <v>0.715774338603551</v>
      </c>
      <c r="G390">
        <v>78.5</v>
      </c>
      <c r="H390">
        <v>31.941429849999999</v>
      </c>
      <c r="I390">
        <v>53.252606100000001</v>
      </c>
      <c r="J390">
        <v>72.550570100000002</v>
      </c>
      <c r="K390">
        <v>15432.9382261991</v>
      </c>
      <c r="L390">
        <v>1175.11341795</v>
      </c>
      <c r="M390">
        <v>1411.654299672</v>
      </c>
      <c r="N390">
        <v>0.359654456364979</v>
      </c>
      <c r="O390">
        <v>0.14710040993452</v>
      </c>
      <c r="P390">
        <v>2.5591616128818298E-3</v>
      </c>
      <c r="Q390">
        <v>12846.950412869401</v>
      </c>
      <c r="R390">
        <v>78.413499999999999</v>
      </c>
      <c r="S390">
        <v>68897.261166763405</v>
      </c>
      <c r="T390">
        <v>15.3436589362801</v>
      </c>
      <c r="U390">
        <v>14.986111038915499</v>
      </c>
      <c r="V390">
        <v>10.4635</v>
      </c>
      <c r="W390">
        <v>112.305960524681</v>
      </c>
      <c r="X390">
        <v>0.114543142029657</v>
      </c>
      <c r="Y390">
        <v>0.17049662792226</v>
      </c>
      <c r="Z390">
        <v>0.29074899455203101</v>
      </c>
      <c r="AA390">
        <v>194.81196155462601</v>
      </c>
      <c r="AB390">
        <v>8.0994706262259708</v>
      </c>
      <c r="AC390">
        <v>1.6591957690285699</v>
      </c>
      <c r="AD390">
        <v>3.0989107469810699</v>
      </c>
      <c r="AE390">
        <v>1.22935522448259</v>
      </c>
      <c r="AF390">
        <v>89.25</v>
      </c>
      <c r="AG390">
        <v>3.4103981455281401E-2</v>
      </c>
      <c r="AH390">
        <v>7.9364999999999997</v>
      </c>
      <c r="AI390">
        <v>4.6349336820792999</v>
      </c>
      <c r="AJ390">
        <v>-42217.123000000101</v>
      </c>
      <c r="AK390">
        <v>0.46744235014866398</v>
      </c>
      <c r="AL390">
        <v>18135452.787999999</v>
      </c>
      <c r="AM390">
        <v>1175.11341795</v>
      </c>
    </row>
    <row r="391" spans="1:39" ht="15" x14ac:dyDescent="0.25">
      <c r="A391" t="s">
        <v>565</v>
      </c>
      <c r="B391">
        <v>-2281783.2999999998</v>
      </c>
      <c r="C391">
        <v>0.35210015742703998</v>
      </c>
      <c r="D391">
        <v>-1582756.75</v>
      </c>
      <c r="E391">
        <v>2.46118204722537E-3</v>
      </c>
      <c r="F391">
        <v>0.79066369560461103</v>
      </c>
      <c r="G391">
        <v>173.25</v>
      </c>
      <c r="H391">
        <v>110.44455790000001</v>
      </c>
      <c r="I391">
        <v>289.91039890000002</v>
      </c>
      <c r="J391">
        <v>-20.373724750000001</v>
      </c>
      <c r="K391">
        <v>14822.1962547558</v>
      </c>
      <c r="L391">
        <v>3480.3010260000001</v>
      </c>
      <c r="M391">
        <v>4418.8935940393203</v>
      </c>
      <c r="N391">
        <v>0.45353981348393901</v>
      </c>
      <c r="O391">
        <v>0.161241957292691</v>
      </c>
      <c r="P391">
        <v>4.2175229514184003E-2</v>
      </c>
      <c r="Q391">
        <v>11673.896131507699</v>
      </c>
      <c r="R391">
        <v>220.68450000000001</v>
      </c>
      <c r="S391">
        <v>76613.670586289503</v>
      </c>
      <c r="T391">
        <v>15.0397966327495</v>
      </c>
      <c r="U391">
        <v>15.770482412675101</v>
      </c>
      <c r="V391">
        <v>25.270499999999998</v>
      </c>
      <c r="W391">
        <v>137.721890188164</v>
      </c>
      <c r="X391">
        <v>0.115174296662963</v>
      </c>
      <c r="Y391">
        <v>0.161358766560071</v>
      </c>
      <c r="Z391">
        <v>0.28329889289765098</v>
      </c>
      <c r="AA391">
        <v>166.89358065890499</v>
      </c>
      <c r="AB391">
        <v>7.4570337962319702</v>
      </c>
      <c r="AC391">
        <v>1.3693992707801199</v>
      </c>
      <c r="AD391">
        <v>3.4944953179008502</v>
      </c>
      <c r="AE391">
        <v>1.1871351608849401</v>
      </c>
      <c r="AF391">
        <v>47.8</v>
      </c>
      <c r="AG391">
        <v>4.7446776173636199E-2</v>
      </c>
      <c r="AH391">
        <v>48.726999999999997</v>
      </c>
      <c r="AI391">
        <v>4.4421352431494601</v>
      </c>
      <c r="AJ391">
        <v>-68275.718499999697</v>
      </c>
      <c r="AK391">
        <v>0.48288647022850301</v>
      </c>
      <c r="AL391">
        <v>51585704.832999997</v>
      </c>
      <c r="AM391">
        <v>3480.3010260000001</v>
      </c>
    </row>
    <row r="392" spans="1:39" ht="15" x14ac:dyDescent="0.25">
      <c r="A392" t="s">
        <v>566</v>
      </c>
      <c r="B392">
        <v>-2865400.95</v>
      </c>
      <c r="C392">
        <v>0.349028458049431</v>
      </c>
      <c r="D392">
        <v>-2901461.6</v>
      </c>
      <c r="E392">
        <v>5.0135426121079496E-3</v>
      </c>
      <c r="F392">
        <v>0.71316665814409896</v>
      </c>
      <c r="G392">
        <v>108.55</v>
      </c>
      <c r="H392">
        <v>33.615566700000002</v>
      </c>
      <c r="I392">
        <v>42.179053099999997</v>
      </c>
      <c r="J392">
        <v>73.865918100000002</v>
      </c>
      <c r="K392">
        <v>15210.6936630742</v>
      </c>
      <c r="L392">
        <v>1369.0867645999999</v>
      </c>
      <c r="M392">
        <v>1691.4749321301899</v>
      </c>
      <c r="N392">
        <v>0.47009224009118</v>
      </c>
      <c r="O392">
        <v>0.15999660829677101</v>
      </c>
      <c r="P392">
        <v>1.8720195215303299E-3</v>
      </c>
      <c r="Q392">
        <v>12311.5979899708</v>
      </c>
      <c r="R392">
        <v>91.358000000000004</v>
      </c>
      <c r="S392">
        <v>67612.822905492707</v>
      </c>
      <c r="T392">
        <v>15.5760852908339</v>
      </c>
      <c r="U392">
        <v>14.9859537708794</v>
      </c>
      <c r="V392">
        <v>13.2735</v>
      </c>
      <c r="W392">
        <v>103.14436769503099</v>
      </c>
      <c r="X392">
        <v>0.11740432928167201</v>
      </c>
      <c r="Y392">
        <v>0.169145145275997</v>
      </c>
      <c r="Z392">
        <v>0.29230993466580801</v>
      </c>
      <c r="AA392">
        <v>183.411166109231</v>
      </c>
      <c r="AB392">
        <v>8.5529111095800996</v>
      </c>
      <c r="AC392">
        <v>1.72434112035644</v>
      </c>
      <c r="AD392">
        <v>3.3980563332268701</v>
      </c>
      <c r="AE392">
        <v>1.2361144253532199</v>
      </c>
      <c r="AF392">
        <v>126.25</v>
      </c>
      <c r="AG392">
        <v>2.12220937394095E-2</v>
      </c>
      <c r="AH392">
        <v>5.9104999999999999</v>
      </c>
      <c r="AI392">
        <v>4.4984774853383502</v>
      </c>
      <c r="AJ392">
        <v>-94021.865000000005</v>
      </c>
      <c r="AK392">
        <v>0.50821285983528297</v>
      </c>
      <c r="AL392">
        <v>20824759.374499999</v>
      </c>
      <c r="AM392">
        <v>1369.0867645999999</v>
      </c>
    </row>
    <row r="393" spans="1:39" ht="15" x14ac:dyDescent="0.25">
      <c r="A393" t="s">
        <v>567</v>
      </c>
      <c r="B393">
        <v>-1460773.2</v>
      </c>
      <c r="C393">
        <v>0.37099719643273199</v>
      </c>
      <c r="D393">
        <v>-1525970.4</v>
      </c>
      <c r="E393">
        <v>4.9196527556581004E-3</v>
      </c>
      <c r="F393">
        <v>0.74792252828997996</v>
      </c>
      <c r="G393">
        <v>89.4</v>
      </c>
      <c r="H393">
        <v>61.280285999999997</v>
      </c>
      <c r="I393">
        <v>107.32039924999999</v>
      </c>
      <c r="J393">
        <v>-45.241370449999998</v>
      </c>
      <c r="K393">
        <v>15082.808933304599</v>
      </c>
      <c r="L393">
        <v>1570.5984313500001</v>
      </c>
      <c r="M393">
        <v>2021.25764066232</v>
      </c>
      <c r="N393">
        <v>0.61478749817675304</v>
      </c>
      <c r="O393">
        <v>0.170491446670959</v>
      </c>
      <c r="P393">
        <v>1.11890208847941E-2</v>
      </c>
      <c r="Q393">
        <v>11719.9487954626</v>
      </c>
      <c r="R393">
        <v>108.4025</v>
      </c>
      <c r="S393">
        <v>67329.330734992298</v>
      </c>
      <c r="T393">
        <v>16.4650261755956</v>
      </c>
      <c r="U393">
        <v>14.488581272110901</v>
      </c>
      <c r="V393">
        <v>13.031499999999999</v>
      </c>
      <c r="W393">
        <v>120.523226900203</v>
      </c>
      <c r="X393">
        <v>0.11144767070075</v>
      </c>
      <c r="Y393">
        <v>0.18936910743305199</v>
      </c>
      <c r="Z393">
        <v>0.30743959781241997</v>
      </c>
      <c r="AA393">
        <v>196.82806491426501</v>
      </c>
      <c r="AB393">
        <v>7.5971356144192601</v>
      </c>
      <c r="AC393">
        <v>1.5047155354803701</v>
      </c>
      <c r="AD393">
        <v>3.4040000892805602</v>
      </c>
      <c r="AE393">
        <v>1.5293350363704601</v>
      </c>
      <c r="AF393">
        <v>85.85</v>
      </c>
      <c r="AG393">
        <v>5.3885072151559299E-2</v>
      </c>
      <c r="AH393">
        <v>9.7270000000000003</v>
      </c>
      <c r="AI393">
        <v>4.3115032159655202</v>
      </c>
      <c r="AJ393">
        <v>-99675.120999999999</v>
      </c>
      <c r="AK393">
        <v>0.55978132227660604</v>
      </c>
      <c r="AL393">
        <v>23689036.050999999</v>
      </c>
      <c r="AM393">
        <v>1570.5984313500001</v>
      </c>
    </row>
    <row r="394" spans="1:39" ht="15" x14ac:dyDescent="0.25">
      <c r="A394" t="s">
        <v>568</v>
      </c>
      <c r="B394">
        <v>-2120662.35</v>
      </c>
      <c r="C394">
        <v>0.557413829590373</v>
      </c>
      <c r="D394">
        <v>-2151212.5499999998</v>
      </c>
      <c r="E394">
        <v>4.9717966991068103E-3</v>
      </c>
      <c r="F394">
        <v>0.66688186817193296</v>
      </c>
      <c r="G394">
        <v>46.65</v>
      </c>
      <c r="H394">
        <v>28.063436500000002</v>
      </c>
      <c r="I394">
        <v>25.120848299999999</v>
      </c>
      <c r="J394">
        <v>-9.5064565999999804</v>
      </c>
      <c r="K394">
        <v>17082.3252401426</v>
      </c>
      <c r="L394">
        <v>668.15115030000004</v>
      </c>
      <c r="M394">
        <v>862.59590890735603</v>
      </c>
      <c r="N394">
        <v>0.73753429606270904</v>
      </c>
      <c r="O394">
        <v>0.17054175660527901</v>
      </c>
      <c r="P394">
        <v>3.0606558846479602E-3</v>
      </c>
      <c r="Q394">
        <v>13231.659391310501</v>
      </c>
      <c r="R394">
        <v>52.816000000000003</v>
      </c>
      <c r="S394">
        <v>61805.163075583201</v>
      </c>
      <c r="T394">
        <v>14.814639503180899</v>
      </c>
      <c r="U394">
        <v>12.6505443483035</v>
      </c>
      <c r="V394">
        <v>8.11</v>
      </c>
      <c r="W394">
        <v>82.386085117139302</v>
      </c>
      <c r="X394">
        <v>0.11234061521302099</v>
      </c>
      <c r="Y394">
        <v>0.179405191130349</v>
      </c>
      <c r="Z394">
        <v>0.29715839047062698</v>
      </c>
      <c r="AA394">
        <v>210.07566916105301</v>
      </c>
      <c r="AB394">
        <v>9.1485313934012193</v>
      </c>
      <c r="AC394">
        <v>1.92273984538583</v>
      </c>
      <c r="AD394">
        <v>3.6440232954290401</v>
      </c>
      <c r="AE394">
        <v>1.39442516548099</v>
      </c>
      <c r="AF394">
        <v>84.45</v>
      </c>
      <c r="AG394">
        <v>3.7347605682698702E-2</v>
      </c>
      <c r="AH394">
        <v>4.4494999999999996</v>
      </c>
      <c r="AI394">
        <v>4.2489525397127803</v>
      </c>
      <c r="AJ394">
        <v>-49490.878499999999</v>
      </c>
      <c r="AK394">
        <v>0.59619992645048403</v>
      </c>
      <c r="AL394">
        <v>11413575.259</v>
      </c>
      <c r="AM394">
        <v>668.15115030000004</v>
      </c>
    </row>
    <row r="395" spans="1:39" ht="15" x14ac:dyDescent="0.25">
      <c r="A395" t="s">
        <v>569</v>
      </c>
      <c r="B395">
        <v>-3307752.05</v>
      </c>
      <c r="C395">
        <v>0.32428155066527697</v>
      </c>
      <c r="D395">
        <v>-3903261.9</v>
      </c>
      <c r="E395">
        <v>2.3112281530022101E-3</v>
      </c>
      <c r="F395">
        <v>0.80089669316728296</v>
      </c>
      <c r="G395">
        <v>139.35</v>
      </c>
      <c r="H395">
        <v>79.7396897</v>
      </c>
      <c r="I395">
        <v>563.57412339999996</v>
      </c>
      <c r="J395">
        <v>-16.470167450000002</v>
      </c>
      <c r="K395">
        <v>16029.973195761801</v>
      </c>
      <c r="L395">
        <v>4828.3762215500001</v>
      </c>
      <c r="M395">
        <v>5813.35161853524</v>
      </c>
      <c r="N395">
        <v>0.18659337515558799</v>
      </c>
      <c r="O395">
        <v>0.124874103225213</v>
      </c>
      <c r="P395">
        <v>4.7746835161902999E-2</v>
      </c>
      <c r="Q395">
        <v>13313.961805393399</v>
      </c>
      <c r="R395">
        <v>301.99799999999999</v>
      </c>
      <c r="S395">
        <v>86867.068796813197</v>
      </c>
      <c r="T395">
        <v>17.005245067848101</v>
      </c>
      <c r="U395">
        <v>15.98810661511</v>
      </c>
      <c r="V395">
        <v>31.186</v>
      </c>
      <c r="W395">
        <v>154.82512093727999</v>
      </c>
      <c r="X395">
        <v>0.115553226763978</v>
      </c>
      <c r="Y395">
        <v>0.15247381959341899</v>
      </c>
      <c r="Z395">
        <v>0.27579507981311402</v>
      </c>
      <c r="AA395">
        <v>169.552984779051</v>
      </c>
      <c r="AB395">
        <v>9.4076794707142906</v>
      </c>
      <c r="AC395">
        <v>1.4420621643318099</v>
      </c>
      <c r="AD395">
        <v>3.7148819151555901</v>
      </c>
      <c r="AE395">
        <v>1.02849756138674</v>
      </c>
      <c r="AF395">
        <v>23.45</v>
      </c>
      <c r="AG395">
        <v>9.3770484767891696E-2</v>
      </c>
      <c r="AH395">
        <v>131.48500000000001</v>
      </c>
      <c r="AI395">
        <v>5.4295573073926899</v>
      </c>
      <c r="AJ395">
        <v>24683.552000000102</v>
      </c>
      <c r="AK395">
        <v>0.37993644797675102</v>
      </c>
      <c r="AL395">
        <v>77398741.410500005</v>
      </c>
      <c r="AM395">
        <v>4828.3762215500001</v>
      </c>
    </row>
    <row r="396" spans="1:39" ht="15" x14ac:dyDescent="0.25">
      <c r="A396" t="s">
        <v>570</v>
      </c>
      <c r="B396">
        <v>-2562259.2000000002</v>
      </c>
      <c r="C396">
        <v>0.32724810222973399</v>
      </c>
      <c r="D396">
        <v>-2500421.35</v>
      </c>
      <c r="E396">
        <v>1.74569885176245E-3</v>
      </c>
      <c r="F396">
        <v>0.79517066344728704</v>
      </c>
      <c r="G396">
        <v>146.6</v>
      </c>
      <c r="H396">
        <v>82.285279450000004</v>
      </c>
      <c r="I396">
        <v>615.35518915</v>
      </c>
      <c r="J396">
        <v>-29.68085215</v>
      </c>
      <c r="K396">
        <v>15407.053457891299</v>
      </c>
      <c r="L396">
        <v>4407.0515794000003</v>
      </c>
      <c r="M396">
        <v>5293.8125669527599</v>
      </c>
      <c r="N396">
        <v>0.19817535678103099</v>
      </c>
      <c r="O396">
        <v>0.12803690259436901</v>
      </c>
      <c r="P396">
        <v>3.35771389179308E-2</v>
      </c>
      <c r="Q396">
        <v>12826.2341019347</v>
      </c>
      <c r="R396">
        <v>273.25450000000001</v>
      </c>
      <c r="S396">
        <v>83793.100838229599</v>
      </c>
      <c r="T396">
        <v>16.746110311083601</v>
      </c>
      <c r="U396">
        <v>16.128010991218801</v>
      </c>
      <c r="V396">
        <v>28.205500000000001</v>
      </c>
      <c r="W396">
        <v>156.24795091028301</v>
      </c>
      <c r="X396">
        <v>0.114574135941757</v>
      </c>
      <c r="Y396">
        <v>0.157473710334471</v>
      </c>
      <c r="Z396">
        <v>0.278276352344692</v>
      </c>
      <c r="AA396">
        <v>163.94246515679899</v>
      </c>
      <c r="AB396">
        <v>9.5216545421478607</v>
      </c>
      <c r="AC396">
        <v>1.4545300378725099</v>
      </c>
      <c r="AD396">
        <v>3.6530704776409899</v>
      </c>
      <c r="AE396">
        <v>1.02370763285758</v>
      </c>
      <c r="AF396">
        <v>27.55</v>
      </c>
      <c r="AG396">
        <v>0.102463932942172</v>
      </c>
      <c r="AH396">
        <v>107.71599999999999</v>
      </c>
      <c r="AI396">
        <v>4.9609182272573102</v>
      </c>
      <c r="AJ396">
        <v>20503.257999999401</v>
      </c>
      <c r="AK396">
        <v>0.42138212914463002</v>
      </c>
      <c r="AL396">
        <v>67899679.2755</v>
      </c>
      <c r="AM396">
        <v>4407.0515794000003</v>
      </c>
    </row>
    <row r="397" spans="1:39" ht="15" x14ac:dyDescent="0.25">
      <c r="A397" t="s">
        <v>571</v>
      </c>
      <c r="B397">
        <v>-2600679.5</v>
      </c>
      <c r="C397">
        <v>0.30727308535345799</v>
      </c>
      <c r="D397">
        <v>-2555809.15</v>
      </c>
      <c r="E397">
        <v>4.1345692459382501E-3</v>
      </c>
      <c r="F397">
        <v>0.75677809796490703</v>
      </c>
      <c r="G397">
        <v>71.849999999999994</v>
      </c>
      <c r="H397">
        <v>387.76621139999997</v>
      </c>
      <c r="I397">
        <v>272.67703799999998</v>
      </c>
      <c r="J397">
        <v>-192.60944409999999</v>
      </c>
      <c r="K397">
        <v>19782.036296585698</v>
      </c>
      <c r="L397">
        <v>2264.8023674000001</v>
      </c>
      <c r="M397">
        <v>3334.5503527485198</v>
      </c>
      <c r="N397">
        <v>0.99599586618217395</v>
      </c>
      <c r="O397">
        <v>0.222092306856532</v>
      </c>
      <c r="P397">
        <v>6.4183209887261103E-2</v>
      </c>
      <c r="Q397">
        <v>13435.8152965276</v>
      </c>
      <c r="R397">
        <v>166</v>
      </c>
      <c r="S397">
        <v>69917.155638554206</v>
      </c>
      <c r="T397">
        <v>13.198493975903601</v>
      </c>
      <c r="U397">
        <v>13.643387755421699</v>
      </c>
      <c r="V397">
        <v>27.681000000000001</v>
      </c>
      <c r="W397">
        <v>81.817938925616801</v>
      </c>
      <c r="X397">
        <v>0.110655968427617</v>
      </c>
      <c r="Y397">
        <v>0.17284859267015901</v>
      </c>
      <c r="Z397">
        <v>0.28897336683862901</v>
      </c>
      <c r="AA397">
        <v>225.15194144087499</v>
      </c>
      <c r="AB397">
        <v>10.052617067051001</v>
      </c>
      <c r="AC397">
        <v>1.6899977251541001</v>
      </c>
      <c r="AD397">
        <v>3.8718242459939902</v>
      </c>
      <c r="AE397">
        <v>1.10268954389273</v>
      </c>
      <c r="AF397">
        <v>12.95</v>
      </c>
      <c r="AG397">
        <v>9.0436448069597303E-2</v>
      </c>
      <c r="AH397">
        <v>95.924210526315804</v>
      </c>
      <c r="AI397">
        <v>4.0913620268130497</v>
      </c>
      <c r="AJ397">
        <v>-6854.0396052629203</v>
      </c>
      <c r="AK397">
        <v>0.666737106739823</v>
      </c>
      <c r="AL397">
        <v>44802402.636500001</v>
      </c>
      <c r="AM397">
        <v>2264.8023674000001</v>
      </c>
    </row>
    <row r="398" spans="1:39" ht="15" x14ac:dyDescent="0.25">
      <c r="A398" t="s">
        <v>572</v>
      </c>
      <c r="B398">
        <v>-2866375.95</v>
      </c>
      <c r="C398">
        <v>0.344809410387105</v>
      </c>
      <c r="D398">
        <v>-2697474.05</v>
      </c>
      <c r="E398">
        <v>1.26505405232272E-3</v>
      </c>
      <c r="F398">
        <v>0.68617736998968704</v>
      </c>
      <c r="G398">
        <v>91.2</v>
      </c>
      <c r="H398">
        <v>39.018610099999997</v>
      </c>
      <c r="I398">
        <v>86.984408049999999</v>
      </c>
      <c r="J398">
        <v>54.696997949999997</v>
      </c>
      <c r="K398">
        <v>14606.8431432786</v>
      </c>
      <c r="L398">
        <v>1462.0535275499999</v>
      </c>
      <c r="M398">
        <v>1739.57643094368</v>
      </c>
      <c r="N398">
        <v>0.320468162465397</v>
      </c>
      <c r="O398">
        <v>0.13440122830474099</v>
      </c>
      <c r="P398">
        <v>2.2526791002782699E-2</v>
      </c>
      <c r="Q398">
        <v>12276.543970197899</v>
      </c>
      <c r="R398">
        <v>95.280500000000004</v>
      </c>
      <c r="S398">
        <v>69219.990968771206</v>
      </c>
      <c r="T398">
        <v>15.7172768824681</v>
      </c>
      <c r="U398">
        <v>15.344729798332301</v>
      </c>
      <c r="V398">
        <v>11.6945</v>
      </c>
      <c r="W398">
        <v>125.020610333918</v>
      </c>
      <c r="X398">
        <v>0.114338187766857</v>
      </c>
      <c r="Y398">
        <v>0.169708856178303</v>
      </c>
      <c r="Z398">
        <v>0.28803124458387602</v>
      </c>
      <c r="AA398">
        <v>197.84805723544699</v>
      </c>
      <c r="AB398">
        <v>7.4294157111252401</v>
      </c>
      <c r="AC398">
        <v>1.6648022562053499</v>
      </c>
      <c r="AD398">
        <v>3.2461896873259102</v>
      </c>
      <c r="AE398">
        <v>1.4190336583000001</v>
      </c>
      <c r="AF398">
        <v>65.7</v>
      </c>
      <c r="AG398">
        <v>4.5133231132742403E-2</v>
      </c>
      <c r="AH398">
        <v>14.552</v>
      </c>
      <c r="AI398">
        <v>4.7573032937991604</v>
      </c>
      <c r="AJ398">
        <v>-30523.728999999901</v>
      </c>
      <c r="AK398">
        <v>0.43253660331190602</v>
      </c>
      <c r="AL398">
        <v>21355986.544</v>
      </c>
      <c r="AM398">
        <v>1462.0535275499999</v>
      </c>
    </row>
    <row r="399" spans="1:39" ht="15" x14ac:dyDescent="0.25">
      <c r="A399" t="s">
        <v>573</v>
      </c>
      <c r="B399">
        <v>-1860832.9</v>
      </c>
      <c r="C399">
        <v>0.33940329723249801</v>
      </c>
      <c r="D399">
        <v>-1891369.55</v>
      </c>
      <c r="E399">
        <v>5.07318937040199E-3</v>
      </c>
      <c r="F399">
        <v>0.68887333651051597</v>
      </c>
      <c r="G399">
        <v>107.68421052631599</v>
      </c>
      <c r="H399">
        <v>53.865043749999998</v>
      </c>
      <c r="I399">
        <v>75.861816950000005</v>
      </c>
      <c r="J399">
        <v>52.597403550000003</v>
      </c>
      <c r="K399">
        <v>15589.959830096301</v>
      </c>
      <c r="L399">
        <v>1494.7822979</v>
      </c>
      <c r="M399">
        <v>1865.0912290568799</v>
      </c>
      <c r="N399">
        <v>0.54397350021628199</v>
      </c>
      <c r="O399">
        <v>0.16242191036185399</v>
      </c>
      <c r="P399">
        <v>5.7691460235481801E-3</v>
      </c>
      <c r="Q399">
        <v>12494.614534638</v>
      </c>
      <c r="R399">
        <v>103.002</v>
      </c>
      <c r="S399">
        <v>67998.182578979002</v>
      </c>
      <c r="T399">
        <v>15.8127997514611</v>
      </c>
      <c r="U399">
        <v>14.512167704510601</v>
      </c>
      <c r="V399">
        <v>13.5025</v>
      </c>
      <c r="W399">
        <v>110.704113897426</v>
      </c>
      <c r="X399">
        <v>0.113699936213875</v>
      </c>
      <c r="Y399">
        <v>0.17553997502510499</v>
      </c>
      <c r="Z399">
        <v>0.295446913415155</v>
      </c>
      <c r="AA399">
        <v>183.963611548199</v>
      </c>
      <c r="AB399">
        <v>8.49171051351607</v>
      </c>
      <c r="AC399">
        <v>1.70161616128557</v>
      </c>
      <c r="AD399">
        <v>3.6173705000135499</v>
      </c>
      <c r="AE399">
        <v>1.13026285575897</v>
      </c>
      <c r="AF399">
        <v>84.55</v>
      </c>
      <c r="AG399">
        <v>3.65846057264827E-2</v>
      </c>
      <c r="AH399">
        <v>11.52</v>
      </c>
      <c r="AI399">
        <v>4.4049704716280402</v>
      </c>
      <c r="AJ399">
        <v>-86225.847000000096</v>
      </c>
      <c r="AK399">
        <v>0.49483534301300303</v>
      </c>
      <c r="AL399">
        <v>23303595.978999998</v>
      </c>
      <c r="AM399">
        <v>1494.7822979</v>
      </c>
    </row>
    <row r="400" spans="1:39" ht="15" x14ac:dyDescent="0.25">
      <c r="A400" t="s">
        <v>574</v>
      </c>
      <c r="B400">
        <v>-2277887.7000000002</v>
      </c>
      <c r="C400">
        <v>0.348811601292003</v>
      </c>
      <c r="D400">
        <v>-2343057.1</v>
      </c>
      <c r="E400">
        <v>7.0446527430478604E-3</v>
      </c>
      <c r="F400">
        <v>0.71460856448981402</v>
      </c>
      <c r="G400">
        <v>112.65</v>
      </c>
      <c r="H400">
        <v>43.90922655</v>
      </c>
      <c r="I400">
        <v>76.207991949999993</v>
      </c>
      <c r="J400">
        <v>61.424750799999998</v>
      </c>
      <c r="K400">
        <v>15322.1745032176</v>
      </c>
      <c r="L400">
        <v>1429.4524905000001</v>
      </c>
      <c r="M400">
        <v>1754.4607817911101</v>
      </c>
      <c r="N400">
        <v>0.46337571545893902</v>
      </c>
      <c r="O400">
        <v>0.15886290485986601</v>
      </c>
      <c r="P400">
        <v>3.32295412514096E-3</v>
      </c>
      <c r="Q400">
        <v>12483.7903080057</v>
      </c>
      <c r="R400">
        <v>96.5595</v>
      </c>
      <c r="S400">
        <v>67820.091239080604</v>
      </c>
      <c r="T400">
        <v>15.6540785733149</v>
      </c>
      <c r="U400">
        <v>14.8038514128594</v>
      </c>
      <c r="V400">
        <v>12.743499999999999</v>
      </c>
      <c r="W400">
        <v>112.171106093302</v>
      </c>
      <c r="X400">
        <v>0.114398287110324</v>
      </c>
      <c r="Y400">
        <v>0.17088604761180901</v>
      </c>
      <c r="Z400">
        <v>0.29056053833655099</v>
      </c>
      <c r="AA400">
        <v>190.59255331018599</v>
      </c>
      <c r="AB400">
        <v>7.8217155937205201</v>
      </c>
      <c r="AC400">
        <v>1.7099608468560401</v>
      </c>
      <c r="AD400">
        <v>3.4005017967061</v>
      </c>
      <c r="AE400">
        <v>1.03099672025376</v>
      </c>
      <c r="AF400">
        <v>87.35</v>
      </c>
      <c r="AG400">
        <v>3.6720618878390898E-2</v>
      </c>
      <c r="AH400">
        <v>11.3095</v>
      </c>
      <c r="AI400">
        <v>4.4643366128028399</v>
      </c>
      <c r="AJ400">
        <v>-78628.432500000097</v>
      </c>
      <c r="AK400">
        <v>0.47677578503847001</v>
      </c>
      <c r="AL400">
        <v>21902320.5035</v>
      </c>
      <c r="AM400">
        <v>1429.4524905000001</v>
      </c>
    </row>
    <row r="401" spans="1:39" ht="15" x14ac:dyDescent="0.25">
      <c r="A401" t="s">
        <v>575</v>
      </c>
      <c r="B401">
        <v>-2255846.35</v>
      </c>
      <c r="C401">
        <v>0.28751796068434898</v>
      </c>
      <c r="D401">
        <v>-2219249.1</v>
      </c>
      <c r="E401">
        <v>5.7687343171545901E-3</v>
      </c>
      <c r="F401">
        <v>0.75261699856100095</v>
      </c>
      <c r="G401">
        <v>100.631578947368</v>
      </c>
      <c r="H401">
        <v>88.515723600000001</v>
      </c>
      <c r="I401">
        <v>99.544269999999997</v>
      </c>
      <c r="J401">
        <v>45.411957200000003</v>
      </c>
      <c r="K401">
        <v>14449.688977973899</v>
      </c>
      <c r="L401">
        <v>2253.6253098000002</v>
      </c>
      <c r="M401">
        <v>2900.4927772586602</v>
      </c>
      <c r="N401">
        <v>0.62169551893004704</v>
      </c>
      <c r="O401">
        <v>0.163667439146188</v>
      </c>
      <c r="P401">
        <v>2.21545125903964E-2</v>
      </c>
      <c r="Q401">
        <v>11227.121492878599</v>
      </c>
      <c r="R401">
        <v>147.751</v>
      </c>
      <c r="S401">
        <v>72218.563454731295</v>
      </c>
      <c r="T401">
        <v>15.616137961841201</v>
      </c>
      <c r="U401">
        <v>15.252859945448799</v>
      </c>
      <c r="V401">
        <v>17.925000000000001</v>
      </c>
      <c r="W401">
        <v>125.725261355649</v>
      </c>
      <c r="X401">
        <v>0.11170829009861399</v>
      </c>
      <c r="Y401">
        <v>0.17019926825135201</v>
      </c>
      <c r="Z401">
        <v>0.28791192652731401</v>
      </c>
      <c r="AA401">
        <v>181.00513347367499</v>
      </c>
      <c r="AB401">
        <v>7.4092150709303501</v>
      </c>
      <c r="AC401">
        <v>1.45363292354893</v>
      </c>
      <c r="AD401">
        <v>3.4247264062424301</v>
      </c>
      <c r="AE401">
        <v>1.1283953782512</v>
      </c>
      <c r="AF401">
        <v>64.05</v>
      </c>
      <c r="AG401">
        <v>3.6344122593137303E-2</v>
      </c>
      <c r="AH401">
        <v>23.0842105263158</v>
      </c>
      <c r="AI401">
        <v>4.1487042057507697</v>
      </c>
      <c r="AJ401">
        <v>-105921.7595</v>
      </c>
      <c r="AK401">
        <v>0.51461108042777404</v>
      </c>
      <c r="AL401">
        <v>32564184.7995</v>
      </c>
      <c r="AM401">
        <v>2253.6253098000002</v>
      </c>
    </row>
    <row r="402" spans="1:39" ht="15" x14ac:dyDescent="0.25">
      <c r="A402" t="s">
        <v>576</v>
      </c>
      <c r="B402">
        <v>-2726383.75</v>
      </c>
      <c r="C402">
        <v>0.329850456634177</v>
      </c>
      <c r="D402">
        <v>-2210547.1</v>
      </c>
      <c r="E402">
        <v>1.3991108866086E-3</v>
      </c>
      <c r="F402">
        <v>0.78791716567125603</v>
      </c>
      <c r="G402">
        <v>171.9</v>
      </c>
      <c r="H402">
        <v>63.242083800000003</v>
      </c>
      <c r="I402">
        <v>378.28294570000003</v>
      </c>
      <c r="J402">
        <v>-42.469981949999998</v>
      </c>
      <c r="K402">
        <v>14710.745658342101</v>
      </c>
      <c r="L402">
        <v>3688.9643898999998</v>
      </c>
      <c r="M402">
        <v>4411.4547828861596</v>
      </c>
      <c r="N402">
        <v>0.22172499173193999</v>
      </c>
      <c r="O402">
        <v>0.133264100826228</v>
      </c>
      <c r="P402">
        <v>2.2504537866317099E-2</v>
      </c>
      <c r="Q402">
        <v>12301.4786625549</v>
      </c>
      <c r="R402">
        <v>224.00749999999999</v>
      </c>
      <c r="S402">
        <v>80816.666361617303</v>
      </c>
      <c r="T402">
        <v>16.911264131781302</v>
      </c>
      <c r="U402">
        <v>16.468039641083401</v>
      </c>
      <c r="V402">
        <v>22.85</v>
      </c>
      <c r="W402">
        <v>161.44264288402599</v>
      </c>
      <c r="X402">
        <v>0.117398365939935</v>
      </c>
      <c r="Y402">
        <v>0.162696805742751</v>
      </c>
      <c r="Z402">
        <v>0.28560540232705001</v>
      </c>
      <c r="AA402">
        <v>187.46333033015401</v>
      </c>
      <c r="AB402">
        <v>7.1171447202574001</v>
      </c>
      <c r="AC402">
        <v>1.40157775290435</v>
      </c>
      <c r="AD402">
        <v>3.0810865921991701</v>
      </c>
      <c r="AE402">
        <v>0.93583071277053198</v>
      </c>
      <c r="AF402">
        <v>46.35</v>
      </c>
      <c r="AG402">
        <v>6.8270704163108403E-2</v>
      </c>
      <c r="AH402">
        <v>60.670999999999999</v>
      </c>
      <c r="AI402">
        <v>4.8692732664029696</v>
      </c>
      <c r="AJ402">
        <v>22447.489499999901</v>
      </c>
      <c r="AK402">
        <v>0.44672496826261598</v>
      </c>
      <c r="AL402">
        <v>54267416.8825</v>
      </c>
      <c r="AM402">
        <v>3688.9643898999998</v>
      </c>
    </row>
    <row r="403" spans="1:39" ht="15" x14ac:dyDescent="0.25">
      <c r="A403" t="s">
        <v>577</v>
      </c>
      <c r="B403">
        <v>-4673205.5</v>
      </c>
      <c r="C403">
        <v>0.35078767854806397</v>
      </c>
      <c r="D403">
        <v>-5274192.95</v>
      </c>
      <c r="E403">
        <v>2.34896146358787E-3</v>
      </c>
      <c r="F403">
        <v>0.780736006268968</v>
      </c>
      <c r="G403">
        <v>45.15</v>
      </c>
      <c r="H403">
        <v>29.318310799999999</v>
      </c>
      <c r="I403">
        <v>224.0220468</v>
      </c>
      <c r="J403">
        <v>-6.6115132000000001</v>
      </c>
      <c r="K403">
        <v>18324.0506849302</v>
      </c>
      <c r="L403">
        <v>2981.11511015</v>
      </c>
      <c r="M403">
        <v>3562.34723974896</v>
      </c>
      <c r="N403">
        <v>0.122939422148499</v>
      </c>
      <c r="O403">
        <v>0.12682482295391001</v>
      </c>
      <c r="P403">
        <v>2.9207405042342999E-2</v>
      </c>
      <c r="Q403">
        <v>15334.300869515901</v>
      </c>
      <c r="R403">
        <v>201.3005</v>
      </c>
      <c r="S403">
        <v>89364.893696240193</v>
      </c>
      <c r="T403">
        <v>16.784856470798601</v>
      </c>
      <c r="U403">
        <v>14.8092782191301</v>
      </c>
      <c r="V403">
        <v>22.616</v>
      </c>
      <c r="W403">
        <v>131.81442828749601</v>
      </c>
      <c r="X403">
        <v>0.116794409361046</v>
      </c>
      <c r="Y403">
        <v>0.14925344840774801</v>
      </c>
      <c r="Z403">
        <v>0.27187352007712501</v>
      </c>
      <c r="AA403">
        <v>189.089226404155</v>
      </c>
      <c r="AB403">
        <v>8.29278447143788</v>
      </c>
      <c r="AC403">
        <v>1.57572337431429</v>
      </c>
      <c r="AD403">
        <v>3.5835454160415199</v>
      </c>
      <c r="AE403">
        <v>0.84282291046892099</v>
      </c>
      <c r="AF403">
        <v>16.5</v>
      </c>
      <c r="AG403">
        <v>0.13916744881229601</v>
      </c>
      <c r="AH403">
        <v>104.875</v>
      </c>
      <c r="AI403">
        <v>6.6103547008838799</v>
      </c>
      <c r="AJ403">
        <v>-13354.446842105401</v>
      </c>
      <c r="AK403">
        <v>0.32111753419852501</v>
      </c>
      <c r="AL403">
        <v>54626104.376000002</v>
      </c>
      <c r="AM403">
        <v>2981.11511015</v>
      </c>
    </row>
    <row r="404" spans="1:39" ht="15" x14ac:dyDescent="0.25">
      <c r="A404" t="s">
        <v>578</v>
      </c>
      <c r="B404">
        <v>-1881087.05</v>
      </c>
      <c r="C404">
        <v>0.35853851627912597</v>
      </c>
      <c r="D404">
        <v>-1622821.85</v>
      </c>
      <c r="E404">
        <v>3.3282593660729099E-3</v>
      </c>
      <c r="F404">
        <v>0.78053974617787902</v>
      </c>
      <c r="G404">
        <v>156.5</v>
      </c>
      <c r="H404">
        <v>162.19908559999999</v>
      </c>
      <c r="I404">
        <v>375.87488685</v>
      </c>
      <c r="J404">
        <v>-45.971990499999997</v>
      </c>
      <c r="K404">
        <v>15360.8980314003</v>
      </c>
      <c r="L404">
        <v>4019.3752009999998</v>
      </c>
      <c r="M404">
        <v>5288.3977213051203</v>
      </c>
      <c r="N404">
        <v>0.61645692489308801</v>
      </c>
      <c r="O404">
        <v>0.165922370853579</v>
      </c>
      <c r="P404">
        <v>5.2397152360297898E-2</v>
      </c>
      <c r="Q404">
        <v>11674.8429044521</v>
      </c>
      <c r="R404">
        <v>263.11799999999999</v>
      </c>
      <c r="S404">
        <v>75825.268964875097</v>
      </c>
      <c r="T404">
        <v>15.7872133415426</v>
      </c>
      <c r="U404">
        <v>15.275941596546</v>
      </c>
      <c r="V404">
        <v>31.704000000000001</v>
      </c>
      <c r="W404">
        <v>126.778173132728</v>
      </c>
      <c r="X404">
        <v>0.11690640624453701</v>
      </c>
      <c r="Y404">
        <v>0.16786161970270899</v>
      </c>
      <c r="Z404">
        <v>0.289966038518159</v>
      </c>
      <c r="AA404">
        <v>168.947638884534</v>
      </c>
      <c r="AB404">
        <v>7.5222057038957804</v>
      </c>
      <c r="AC404">
        <v>1.4329734430755701</v>
      </c>
      <c r="AD404">
        <v>3.7437093200132301</v>
      </c>
      <c r="AE404">
        <v>0.91970080007337396</v>
      </c>
      <c r="AF404">
        <v>26.55</v>
      </c>
      <c r="AG404">
        <v>7.1367736078034594E-2</v>
      </c>
      <c r="AH404">
        <v>83.474000000000004</v>
      </c>
      <c r="AI404">
        <v>4.1772353635341597</v>
      </c>
      <c r="AJ404">
        <v>-153950.091500001</v>
      </c>
      <c r="AK404">
        <v>0.515775367700544</v>
      </c>
      <c r="AL404">
        <v>61741212.612499997</v>
      </c>
      <c r="AM404">
        <v>4019.3752009999998</v>
      </c>
    </row>
    <row r="405" spans="1:39" ht="15" x14ac:dyDescent="0.25">
      <c r="A405" t="s">
        <v>579</v>
      </c>
      <c r="B405">
        <v>-5098526.25</v>
      </c>
      <c r="C405">
        <v>0.347929220010253</v>
      </c>
      <c r="D405">
        <v>-5152351.45</v>
      </c>
      <c r="E405">
        <v>2.8596885673978401E-3</v>
      </c>
      <c r="F405">
        <v>0.77708065251115799</v>
      </c>
      <c r="G405">
        <v>225.85</v>
      </c>
      <c r="H405">
        <v>442.07954840000002</v>
      </c>
      <c r="I405">
        <v>685.09290320000002</v>
      </c>
      <c r="J405">
        <v>-61.865154799999999</v>
      </c>
      <c r="K405">
        <v>15738.5636605497</v>
      </c>
      <c r="L405">
        <v>5466.9802373499997</v>
      </c>
      <c r="M405">
        <v>7609.93916320267</v>
      </c>
      <c r="N405">
        <v>0.75485066630684505</v>
      </c>
      <c r="O405">
        <v>0.17372165304558701</v>
      </c>
      <c r="P405">
        <v>6.2317480210087803E-2</v>
      </c>
      <c r="Q405">
        <v>11306.5840148305</v>
      </c>
      <c r="R405">
        <v>360.33800000000002</v>
      </c>
      <c r="S405">
        <v>75813.494138836293</v>
      </c>
      <c r="T405">
        <v>14.961369602983901</v>
      </c>
      <c r="U405">
        <v>15.1718115695541</v>
      </c>
      <c r="V405">
        <v>39.101500000000001</v>
      </c>
      <c r="W405">
        <v>139.81510267764699</v>
      </c>
      <c r="X405">
        <v>0.11231488316935501</v>
      </c>
      <c r="Y405">
        <v>0.17156737480635301</v>
      </c>
      <c r="Z405">
        <v>0.29018547563116398</v>
      </c>
      <c r="AA405">
        <v>161.91449604161599</v>
      </c>
      <c r="AB405">
        <v>7.65358106826117</v>
      </c>
      <c r="AC405">
        <v>1.40888927192316</v>
      </c>
      <c r="AD405">
        <v>4.07064090055467</v>
      </c>
      <c r="AE405">
        <v>0.83456099166027997</v>
      </c>
      <c r="AF405">
        <v>27.45</v>
      </c>
      <c r="AG405">
        <v>8.3897765685987405E-2</v>
      </c>
      <c r="AH405">
        <v>116.03449999999999</v>
      </c>
      <c r="AI405">
        <v>3.8249942371412402</v>
      </c>
      <c r="AJ405">
        <v>-233315.7605</v>
      </c>
      <c r="AK405">
        <v>0.55248939633540906</v>
      </c>
      <c r="AL405">
        <v>86042416.4965</v>
      </c>
      <c r="AM405">
        <v>5466.9802373499997</v>
      </c>
    </row>
    <row r="406" spans="1:39" ht="15" x14ac:dyDescent="0.25">
      <c r="A406" t="s">
        <v>580</v>
      </c>
      <c r="B406">
        <v>-1597856.4</v>
      </c>
      <c r="C406">
        <v>0.38519238149247298</v>
      </c>
      <c r="D406">
        <v>-1652956.95</v>
      </c>
      <c r="E406">
        <v>5.5142972710538604E-3</v>
      </c>
      <c r="F406">
        <v>0.71491087940148501</v>
      </c>
      <c r="G406">
        <v>69.099999999999994</v>
      </c>
      <c r="H406">
        <v>41.243711349999998</v>
      </c>
      <c r="I406">
        <v>66.014368399999995</v>
      </c>
      <c r="J406">
        <v>17.040705150000001</v>
      </c>
      <c r="K406">
        <v>14809.4759678477</v>
      </c>
      <c r="L406">
        <v>1215.6101313500001</v>
      </c>
      <c r="M406">
        <v>1518.37278684631</v>
      </c>
      <c r="N406">
        <v>0.55687845950100301</v>
      </c>
      <c r="O406">
        <v>0.14854181529358301</v>
      </c>
      <c r="P406">
        <v>8.2687066690018806E-3</v>
      </c>
      <c r="Q406">
        <v>11856.4750254064</v>
      </c>
      <c r="R406">
        <v>82.924000000000007</v>
      </c>
      <c r="S406">
        <v>67743.793871496804</v>
      </c>
      <c r="T406">
        <v>16.801529110993201</v>
      </c>
      <c r="U406">
        <v>14.6593281963002</v>
      </c>
      <c r="V406">
        <v>11.121</v>
      </c>
      <c r="W406">
        <v>109.30762803255099</v>
      </c>
      <c r="X406">
        <v>0.114698926513915</v>
      </c>
      <c r="Y406">
        <v>0.17379479548761201</v>
      </c>
      <c r="Z406">
        <v>0.29243909342603602</v>
      </c>
      <c r="AA406">
        <v>197.20907535853399</v>
      </c>
      <c r="AB406">
        <v>8.1249549606671003</v>
      </c>
      <c r="AC406">
        <v>1.55235933355678</v>
      </c>
      <c r="AD406">
        <v>3.5479856951182702</v>
      </c>
      <c r="AE406">
        <v>1.1666298526500201</v>
      </c>
      <c r="AF406">
        <v>53.1</v>
      </c>
      <c r="AG406">
        <v>4.7472630026762101E-2</v>
      </c>
      <c r="AH406">
        <v>12.983499999999999</v>
      </c>
      <c r="AI406">
        <v>4.4220641658763702</v>
      </c>
      <c r="AJ406">
        <v>-86421.765999999901</v>
      </c>
      <c r="AK406">
        <v>0.55012383811612697</v>
      </c>
      <c r="AL406">
        <v>18002549.026500002</v>
      </c>
      <c r="AM406">
        <v>1215.6101313500001</v>
      </c>
    </row>
    <row r="407" spans="1:39" ht="15" x14ac:dyDescent="0.25">
      <c r="A407" t="s">
        <v>581</v>
      </c>
      <c r="B407">
        <v>-4170330.1</v>
      </c>
      <c r="C407">
        <v>0.35904084841315698</v>
      </c>
      <c r="D407">
        <v>-4105260.7</v>
      </c>
      <c r="E407">
        <v>1.12501542673869E-3</v>
      </c>
      <c r="F407">
        <v>0.71024991495656098</v>
      </c>
      <c r="G407">
        <v>114.6</v>
      </c>
      <c r="H407">
        <v>35.4506516</v>
      </c>
      <c r="I407">
        <v>131.85993300000001</v>
      </c>
      <c r="J407">
        <v>69.537533749999994</v>
      </c>
      <c r="K407">
        <v>14916.315465190501</v>
      </c>
      <c r="L407">
        <v>1621.6974356000001</v>
      </c>
      <c r="M407">
        <v>1898.8112477576999</v>
      </c>
      <c r="N407">
        <v>0.25793607584711897</v>
      </c>
      <c r="O407">
        <v>0.124966796796481</v>
      </c>
      <c r="P407">
        <v>1.05896674206963E-2</v>
      </c>
      <c r="Q407">
        <v>12739.4181844381</v>
      </c>
      <c r="R407">
        <v>102.447</v>
      </c>
      <c r="S407">
        <v>73728.234628637205</v>
      </c>
      <c r="T407">
        <v>16.494870518414402</v>
      </c>
      <c r="U407">
        <v>15.8296234696965</v>
      </c>
      <c r="V407">
        <v>12.406000000000001</v>
      </c>
      <c r="W407">
        <v>130.71880022569701</v>
      </c>
      <c r="X407">
        <v>0.113105349816306</v>
      </c>
      <c r="Y407">
        <v>0.16623109016491699</v>
      </c>
      <c r="Z407">
        <v>0.28401421230109403</v>
      </c>
      <c r="AA407">
        <v>178.11701101514601</v>
      </c>
      <c r="AB407">
        <v>7.9676451981101701</v>
      </c>
      <c r="AC407">
        <v>1.56371859246901</v>
      </c>
      <c r="AD407">
        <v>3.4765721135987002</v>
      </c>
      <c r="AE407">
        <v>1.4476066649914301</v>
      </c>
      <c r="AF407">
        <v>78.7</v>
      </c>
      <c r="AG407">
        <v>5.9178762902050902E-2</v>
      </c>
      <c r="AH407">
        <v>13.435</v>
      </c>
      <c r="AI407">
        <v>5.1552651410274999</v>
      </c>
      <c r="AJ407">
        <v>-69775.264000000097</v>
      </c>
      <c r="AK407">
        <v>0.42245738355137802</v>
      </c>
      <c r="AL407">
        <v>24189750.5385</v>
      </c>
      <c r="AM407">
        <v>1621.6974356000001</v>
      </c>
    </row>
    <row r="408" spans="1:39" ht="15" x14ac:dyDescent="0.25">
      <c r="A408" t="s">
        <v>582</v>
      </c>
      <c r="B408">
        <v>-3421783.05</v>
      </c>
      <c r="C408">
        <v>0.47206004024369103</v>
      </c>
      <c r="D408">
        <v>-3538114</v>
      </c>
      <c r="E408">
        <v>4.2339818211860102E-3</v>
      </c>
      <c r="F408">
        <v>0.688532330204636</v>
      </c>
      <c r="G408">
        <v>74.650000000000006</v>
      </c>
      <c r="H408">
        <v>37.721506400000003</v>
      </c>
      <c r="I408">
        <v>31.952714400000001</v>
      </c>
      <c r="J408">
        <v>1.2287473500000099</v>
      </c>
      <c r="K408">
        <v>16408.338298954699</v>
      </c>
      <c r="L408">
        <v>1032.3955457500001</v>
      </c>
      <c r="M408">
        <v>1301.06936164078</v>
      </c>
      <c r="N408">
        <v>0.55844917253218396</v>
      </c>
      <c r="O408">
        <v>0.17178209401432801</v>
      </c>
      <c r="P408">
        <v>3.5461202007999802E-3</v>
      </c>
      <c r="Q408">
        <v>13019.9786978591</v>
      </c>
      <c r="R408">
        <v>73.9405</v>
      </c>
      <c r="S408">
        <v>64769.288826827004</v>
      </c>
      <c r="T408">
        <v>16.328669673588902</v>
      </c>
      <c r="U408">
        <v>13.9625177778078</v>
      </c>
      <c r="V408">
        <v>11.084</v>
      </c>
      <c r="W408">
        <v>93.142867714723906</v>
      </c>
      <c r="X408">
        <v>0.11188590222187</v>
      </c>
      <c r="Y408">
        <v>0.18211507137299701</v>
      </c>
      <c r="Z408">
        <v>0.299048782678908</v>
      </c>
      <c r="AA408">
        <v>193.66588786931499</v>
      </c>
      <c r="AB408">
        <v>8.8982104863563904</v>
      </c>
      <c r="AC408">
        <v>1.6822174299464101</v>
      </c>
      <c r="AD408">
        <v>4.0356396275278899</v>
      </c>
      <c r="AE408">
        <v>1.3839135300386001</v>
      </c>
      <c r="AF408">
        <v>131.55000000000001</v>
      </c>
      <c r="AG408">
        <v>2.1973104225290301E-2</v>
      </c>
      <c r="AH408">
        <v>4.82</v>
      </c>
      <c r="AI408">
        <v>4.4824080532107802</v>
      </c>
      <c r="AJ408">
        <v>-55410.509499999898</v>
      </c>
      <c r="AK408">
        <v>0.50255635698963397</v>
      </c>
      <c r="AL408">
        <v>16939895.373</v>
      </c>
      <c r="AM408">
        <v>1032.3955457500001</v>
      </c>
    </row>
    <row r="409" spans="1:39" ht="15" x14ac:dyDescent="0.25">
      <c r="A409" t="s">
        <v>583</v>
      </c>
      <c r="B409">
        <v>-4975219.45</v>
      </c>
      <c r="C409">
        <v>0.34768384999366603</v>
      </c>
      <c r="D409">
        <v>-5006302.8</v>
      </c>
      <c r="E409">
        <v>3.5603909080672101E-3</v>
      </c>
      <c r="F409">
        <v>0.79607220993421601</v>
      </c>
      <c r="G409">
        <v>189.8</v>
      </c>
      <c r="H409">
        <v>234.78052944999999</v>
      </c>
      <c r="I409">
        <v>368.17548505000002</v>
      </c>
      <c r="J409">
        <v>-65.3887766</v>
      </c>
      <c r="K409">
        <v>15585.5162766882</v>
      </c>
      <c r="L409">
        <v>4157.6520473</v>
      </c>
      <c r="M409">
        <v>5660.5139908380997</v>
      </c>
      <c r="N409">
        <v>0.75990549488184</v>
      </c>
      <c r="O409">
        <v>0.18696290895838699</v>
      </c>
      <c r="P409">
        <v>3.30813494335871E-2</v>
      </c>
      <c r="Q409">
        <v>11447.5741533157</v>
      </c>
      <c r="R409">
        <v>272.70499999999998</v>
      </c>
      <c r="S409">
        <v>75494.4238059442</v>
      </c>
      <c r="T409">
        <v>15.3347023340239</v>
      </c>
      <c r="U409">
        <v>15.245969260922999</v>
      </c>
      <c r="V409">
        <v>29.189</v>
      </c>
      <c r="W409">
        <v>142.43900261399801</v>
      </c>
      <c r="X409">
        <v>0.110711366761195</v>
      </c>
      <c r="Y409">
        <v>0.17565549994323301</v>
      </c>
      <c r="Z409">
        <v>0.29088738396549702</v>
      </c>
      <c r="AA409">
        <v>167.982900457857</v>
      </c>
      <c r="AB409">
        <v>7.9089218071017902</v>
      </c>
      <c r="AC409">
        <v>1.41589893006939</v>
      </c>
      <c r="AD409">
        <v>4.3897793165648302</v>
      </c>
      <c r="AE409">
        <v>0.77075585394300905</v>
      </c>
      <c r="AF409">
        <v>27.4</v>
      </c>
      <c r="AG409">
        <v>6.7952858917579906E-2</v>
      </c>
      <c r="AH409">
        <v>88.868499999999997</v>
      </c>
      <c r="AI409">
        <v>3.91171239371804</v>
      </c>
      <c r="AJ409">
        <v>-188867.764</v>
      </c>
      <c r="AK409">
        <v>0.53265139590140198</v>
      </c>
      <c r="AL409">
        <v>64799153.656000003</v>
      </c>
      <c r="AM409">
        <v>4157.6520473</v>
      </c>
    </row>
    <row r="410" spans="1:39" ht="15" x14ac:dyDescent="0.25">
      <c r="A410" t="s">
        <v>584</v>
      </c>
      <c r="B410">
        <v>-2896588.3</v>
      </c>
      <c r="C410">
        <v>0.33707838275969398</v>
      </c>
      <c r="D410">
        <v>-2820322</v>
      </c>
      <c r="E410">
        <v>3.5380509236630402E-3</v>
      </c>
      <c r="F410">
        <v>0.79896249921598705</v>
      </c>
      <c r="G410">
        <v>166.65</v>
      </c>
      <c r="H410">
        <v>179.31746820000001</v>
      </c>
      <c r="I410">
        <v>408.25320484999997</v>
      </c>
      <c r="J410">
        <v>-8.5281026499999406</v>
      </c>
      <c r="K410">
        <v>16016.750552477801</v>
      </c>
      <c r="L410">
        <v>4151.13638145</v>
      </c>
      <c r="M410">
        <v>5468.6693831324301</v>
      </c>
      <c r="N410">
        <v>0.62184125086449904</v>
      </c>
      <c r="O410">
        <v>0.16982390458194399</v>
      </c>
      <c r="P410">
        <v>4.1642792446539199E-2</v>
      </c>
      <c r="Q410">
        <v>12157.9329948296</v>
      </c>
      <c r="R410">
        <v>275.91149999999999</v>
      </c>
      <c r="S410">
        <v>78414.229104259895</v>
      </c>
      <c r="T410">
        <v>16.907051717670299</v>
      </c>
      <c r="U410">
        <v>15.045173475734099</v>
      </c>
      <c r="V410">
        <v>30.4725</v>
      </c>
      <c r="W410">
        <v>136.225658592173</v>
      </c>
      <c r="X410">
        <v>0.11552472355113499</v>
      </c>
      <c r="Y410">
        <v>0.174022678037694</v>
      </c>
      <c r="Z410">
        <v>0.29462693842197202</v>
      </c>
      <c r="AA410">
        <v>177.74930337081901</v>
      </c>
      <c r="AB410">
        <v>7.4418053656674896</v>
      </c>
      <c r="AC410">
        <v>1.3230631950490399</v>
      </c>
      <c r="AD410">
        <v>3.94139048298489</v>
      </c>
      <c r="AE410">
        <v>0.861024766450176</v>
      </c>
      <c r="AF410">
        <v>25.95</v>
      </c>
      <c r="AG410">
        <v>8.2874008347156303E-2</v>
      </c>
      <c r="AH410">
        <v>83.92</v>
      </c>
      <c r="AI410">
        <v>4.1954350484865799</v>
      </c>
      <c r="AJ410">
        <v>-159069.12899999999</v>
      </c>
      <c r="AK410">
        <v>0.51598782514226904</v>
      </c>
      <c r="AL410">
        <v>66487715.931000002</v>
      </c>
      <c r="AM410">
        <v>4151.13638145</v>
      </c>
    </row>
    <row r="411" spans="1:39" ht="15" x14ac:dyDescent="0.25">
      <c r="A411" t="s">
        <v>585</v>
      </c>
      <c r="B411">
        <v>-3085659.8</v>
      </c>
      <c r="C411">
        <v>0.32140519712285698</v>
      </c>
      <c r="D411">
        <v>-1754723.8</v>
      </c>
      <c r="E411">
        <v>1.8843416530446399E-3</v>
      </c>
      <c r="F411">
        <v>0.76999715654804701</v>
      </c>
      <c r="G411">
        <v>124.85</v>
      </c>
      <c r="H411">
        <v>56.731049749999997</v>
      </c>
      <c r="I411">
        <v>358.6714273</v>
      </c>
      <c r="J411">
        <v>-11.52756385</v>
      </c>
      <c r="K411">
        <v>15228.627356405899</v>
      </c>
      <c r="L411">
        <v>3286.7306162</v>
      </c>
      <c r="M411">
        <v>3923.2019725998998</v>
      </c>
      <c r="N411">
        <v>0.228458938298431</v>
      </c>
      <c r="O411">
        <v>0.130956419345262</v>
      </c>
      <c r="P411">
        <v>2.14765467246022E-2</v>
      </c>
      <c r="Q411">
        <v>12758.047157544201</v>
      </c>
      <c r="R411">
        <v>204.3965</v>
      </c>
      <c r="S411">
        <v>81144.069100987603</v>
      </c>
      <c r="T411">
        <v>17.151223235231502</v>
      </c>
      <c r="U411">
        <v>16.080170727972298</v>
      </c>
      <c r="V411">
        <v>20.888500000000001</v>
      </c>
      <c r="W411">
        <v>157.346416267324</v>
      </c>
      <c r="X411">
        <v>0.118613530917264</v>
      </c>
      <c r="Y411">
        <v>0.158464576989261</v>
      </c>
      <c r="Z411">
        <v>0.28297022148663697</v>
      </c>
      <c r="AA411">
        <v>181.68598821475899</v>
      </c>
      <c r="AB411">
        <v>9.9753150248453899</v>
      </c>
      <c r="AC411">
        <v>1.4065852104209799</v>
      </c>
      <c r="AD411">
        <v>3.28039134282024</v>
      </c>
      <c r="AE411">
        <v>0.94294747795519895</v>
      </c>
      <c r="AF411">
        <v>30.85</v>
      </c>
      <c r="AG411">
        <v>7.8253122526969393E-2</v>
      </c>
      <c r="AH411">
        <v>67.973500000000001</v>
      </c>
      <c r="AI411">
        <v>4.8040535455406399</v>
      </c>
      <c r="AJ411">
        <v>-10730.206</v>
      </c>
      <c r="AK411">
        <v>0.44087859209526697</v>
      </c>
      <c r="AL411">
        <v>50052395.774999999</v>
      </c>
      <c r="AM411">
        <v>3286.7306162</v>
      </c>
    </row>
    <row r="412" spans="1:39" ht="15" x14ac:dyDescent="0.25">
      <c r="A412" t="s">
        <v>586</v>
      </c>
      <c r="B412">
        <v>-1822110.4</v>
      </c>
      <c r="C412">
        <v>0.391706544801598</v>
      </c>
      <c r="D412">
        <v>-1815045.35</v>
      </c>
      <c r="E412">
        <v>6.62628246503838E-3</v>
      </c>
      <c r="F412">
        <v>0.67248433633920102</v>
      </c>
      <c r="G412">
        <v>60.4</v>
      </c>
      <c r="H412">
        <v>31.206308100000001</v>
      </c>
      <c r="I412">
        <v>35.6226135</v>
      </c>
      <c r="J412">
        <v>21.569572950000001</v>
      </c>
      <c r="K412">
        <v>16539.966777743401</v>
      </c>
      <c r="L412">
        <v>839.50721060000001</v>
      </c>
      <c r="M412">
        <v>1053.3498370872601</v>
      </c>
      <c r="N412">
        <v>0.60232613760232601</v>
      </c>
      <c r="O412">
        <v>0.16079158242551</v>
      </c>
      <c r="P412">
        <v>2.6705394208558098E-3</v>
      </c>
      <c r="Q412">
        <v>13182.1555233693</v>
      </c>
      <c r="R412">
        <v>62.603999999999999</v>
      </c>
      <c r="S412">
        <v>63290.486510446601</v>
      </c>
      <c r="T412">
        <v>14.5070602517411</v>
      </c>
      <c r="U412">
        <v>13.4098014599706</v>
      </c>
      <c r="V412">
        <v>9.0824999999999996</v>
      </c>
      <c r="W412">
        <v>92.431292111202893</v>
      </c>
      <c r="X412">
        <v>0.11282121711943099</v>
      </c>
      <c r="Y412">
        <v>0.178905336182343</v>
      </c>
      <c r="Z412">
        <v>0.29678227012797598</v>
      </c>
      <c r="AA412">
        <v>201.93781287338501</v>
      </c>
      <c r="AB412">
        <v>8.6863008702089495</v>
      </c>
      <c r="AC412">
        <v>1.6764453711992</v>
      </c>
      <c r="AD412">
        <v>3.8745886128123201</v>
      </c>
      <c r="AE412">
        <v>1.3425376212776099</v>
      </c>
      <c r="AF412">
        <v>69.25</v>
      </c>
      <c r="AG412">
        <v>2.9287353184988301E-2</v>
      </c>
      <c r="AH412">
        <v>7.0265000000000004</v>
      </c>
      <c r="AI412">
        <v>4.3933145847046902</v>
      </c>
      <c r="AJ412">
        <v>-51459.171000000002</v>
      </c>
      <c r="AK412">
        <v>0.51506440006481802</v>
      </c>
      <c r="AL412">
        <v>13885421.373</v>
      </c>
      <c r="AM412">
        <v>839.50721060000001</v>
      </c>
    </row>
    <row r="413" spans="1:39" ht="15" x14ac:dyDescent="0.25">
      <c r="A413" t="s">
        <v>587</v>
      </c>
      <c r="B413">
        <v>-1135649.55</v>
      </c>
      <c r="C413">
        <v>0.38269381180971801</v>
      </c>
      <c r="D413">
        <v>-1149457.3999999999</v>
      </c>
      <c r="E413">
        <v>4.52845788875335E-3</v>
      </c>
      <c r="F413">
        <v>0.69469807177790499</v>
      </c>
      <c r="G413">
        <v>43.5</v>
      </c>
      <c r="H413">
        <v>34.943869499999998</v>
      </c>
      <c r="I413">
        <v>60.266013700000002</v>
      </c>
      <c r="J413">
        <v>20.1556392</v>
      </c>
      <c r="K413">
        <v>16910.136020853599</v>
      </c>
      <c r="L413">
        <v>886.82121365</v>
      </c>
      <c r="M413">
        <v>1134.1607332211399</v>
      </c>
      <c r="N413">
        <v>0.65981445362778102</v>
      </c>
      <c r="O413">
        <v>0.156051399109424</v>
      </c>
      <c r="P413">
        <v>1.19703411878345E-2</v>
      </c>
      <c r="Q413">
        <v>13222.347511899001</v>
      </c>
      <c r="R413">
        <v>66.647999999999996</v>
      </c>
      <c r="S413">
        <v>64079.044074840996</v>
      </c>
      <c r="T413">
        <v>15.3703036850318</v>
      </c>
      <c r="U413">
        <v>13.306043897041199</v>
      </c>
      <c r="V413">
        <v>9.8605</v>
      </c>
      <c r="W413">
        <v>89.936738872268094</v>
      </c>
      <c r="X413">
        <v>0.112398640355718</v>
      </c>
      <c r="Y413">
        <v>0.17979394155037601</v>
      </c>
      <c r="Z413">
        <v>0.29582153126623201</v>
      </c>
      <c r="AA413">
        <v>208.08647465759699</v>
      </c>
      <c r="AB413">
        <v>9.9047138951583804</v>
      </c>
      <c r="AC413">
        <v>1.75889492265716</v>
      </c>
      <c r="AD413">
        <v>3.8361693793335201</v>
      </c>
      <c r="AE413">
        <v>1.1413584743278899</v>
      </c>
      <c r="AF413">
        <v>30.55</v>
      </c>
      <c r="AG413">
        <v>7.0668870700703906E-2</v>
      </c>
      <c r="AH413">
        <v>18.2545</v>
      </c>
      <c r="AI413">
        <v>4.3788197254824803</v>
      </c>
      <c r="AJ413">
        <v>-81180.463000000105</v>
      </c>
      <c r="AK413">
        <v>0.54791452295365595</v>
      </c>
      <c r="AL413">
        <v>14996267.348999999</v>
      </c>
      <c r="AM413">
        <v>886.82121365</v>
      </c>
    </row>
    <row r="414" spans="1:39" ht="15" x14ac:dyDescent="0.25">
      <c r="A414" t="s">
        <v>588</v>
      </c>
      <c r="B414">
        <v>-2417636.2999999998</v>
      </c>
      <c r="C414">
        <v>0.31014762104070998</v>
      </c>
      <c r="D414">
        <v>-1342841.75</v>
      </c>
      <c r="E414">
        <v>1.7219982945793099E-3</v>
      </c>
      <c r="F414">
        <v>0.77744674148188997</v>
      </c>
      <c r="G414">
        <v>100.85</v>
      </c>
      <c r="H414">
        <v>52.179102149999999</v>
      </c>
      <c r="I414">
        <v>275.37115899999998</v>
      </c>
      <c r="J414">
        <v>-6.3617561999999896</v>
      </c>
      <c r="K414">
        <v>15000.593771109499</v>
      </c>
      <c r="L414">
        <v>2519.9992488500002</v>
      </c>
      <c r="M414">
        <v>3042.0487608213298</v>
      </c>
      <c r="N414">
        <v>0.28614137344646501</v>
      </c>
      <c r="O414">
        <v>0.13938503374962999</v>
      </c>
      <c r="P414">
        <v>2.3240844268793699E-2</v>
      </c>
      <c r="Q414">
        <v>12426.3244962891</v>
      </c>
      <c r="R414">
        <v>162.4485</v>
      </c>
      <c r="S414">
        <v>77301.608186594502</v>
      </c>
      <c r="T414">
        <v>16.513541214600298</v>
      </c>
      <c r="U414">
        <v>15.5126039874176</v>
      </c>
      <c r="V414">
        <v>17.901499999999999</v>
      </c>
      <c r="W414">
        <v>140.77028454878101</v>
      </c>
      <c r="X414">
        <v>0.112717546267465</v>
      </c>
      <c r="Y414">
        <v>0.17226363010065701</v>
      </c>
      <c r="Z414">
        <v>0.29026434400352502</v>
      </c>
      <c r="AA414">
        <v>172.09356320161899</v>
      </c>
      <c r="AB414">
        <v>7.6362936517187396</v>
      </c>
      <c r="AC414">
        <v>1.43332535040877</v>
      </c>
      <c r="AD414">
        <v>3.39580588280666</v>
      </c>
      <c r="AE414">
        <v>0.76237013607011295</v>
      </c>
      <c r="AF414">
        <v>27.2</v>
      </c>
      <c r="AG414">
        <v>8.0267378278161203E-2</v>
      </c>
      <c r="AH414">
        <v>63.2515</v>
      </c>
      <c r="AI414">
        <v>4.8992056406251097</v>
      </c>
      <c r="AJ414">
        <v>14313.513499999901</v>
      </c>
      <c r="AK414">
        <v>0.392877542151221</v>
      </c>
      <c r="AL414">
        <v>37801485.035499997</v>
      </c>
      <c r="AM414">
        <v>2519.9992488500002</v>
      </c>
    </row>
    <row r="415" spans="1:39" ht="15" x14ac:dyDescent="0.25">
      <c r="A415" t="s">
        <v>589</v>
      </c>
      <c r="B415">
        <v>-2130825.7999999998</v>
      </c>
      <c r="C415">
        <v>0.356342979406025</v>
      </c>
      <c r="D415">
        <v>-2125259.85</v>
      </c>
      <c r="E415">
        <v>5.94304584775277E-3</v>
      </c>
      <c r="F415">
        <v>0.73027196896042601</v>
      </c>
      <c r="G415">
        <v>45.35</v>
      </c>
      <c r="H415">
        <v>93.282546100000005</v>
      </c>
      <c r="I415">
        <v>63.711421100000003</v>
      </c>
      <c r="J415">
        <v>-78.854650000000007</v>
      </c>
      <c r="K415">
        <v>16486.8995778526</v>
      </c>
      <c r="L415">
        <v>1223.0902615</v>
      </c>
      <c r="M415">
        <v>1727.5305396169099</v>
      </c>
      <c r="N415">
        <v>0.97120419893883703</v>
      </c>
      <c r="O415">
        <v>0.18764166376285099</v>
      </c>
      <c r="P415">
        <v>1.23362219248608E-2</v>
      </c>
      <c r="Q415">
        <v>11672.7119165556</v>
      </c>
      <c r="R415">
        <v>91.668000000000006</v>
      </c>
      <c r="S415">
        <v>64224.719002269099</v>
      </c>
      <c r="T415">
        <v>14.2219749530916</v>
      </c>
      <c r="U415">
        <v>13.3426087784178</v>
      </c>
      <c r="V415">
        <v>12.349</v>
      </c>
      <c r="W415">
        <v>99.043668434691099</v>
      </c>
      <c r="X415">
        <v>0.10909851458974899</v>
      </c>
      <c r="Y415">
        <v>0.18720588176015299</v>
      </c>
      <c r="Z415">
        <v>0.30067887304947499</v>
      </c>
      <c r="AA415">
        <v>213.456241307829</v>
      </c>
      <c r="AB415">
        <v>8.9406869123484007</v>
      </c>
      <c r="AC415">
        <v>1.62765474071272</v>
      </c>
      <c r="AD415">
        <v>3.7454562680443</v>
      </c>
      <c r="AE415">
        <v>1.00762181579259</v>
      </c>
      <c r="AF415">
        <v>13.95</v>
      </c>
      <c r="AG415">
        <v>3.9242513523113101E-2</v>
      </c>
      <c r="AH415">
        <v>62.031578947368402</v>
      </c>
      <c r="AI415">
        <v>4.1922243847726399</v>
      </c>
      <c r="AJ415">
        <v>-56879.805263157701</v>
      </c>
      <c r="AK415">
        <v>0.61707106570001202</v>
      </c>
      <c r="AL415">
        <v>20164966.316</v>
      </c>
      <c r="AM415">
        <v>1223.0902615</v>
      </c>
    </row>
    <row r="416" spans="1:39" ht="15" x14ac:dyDescent="0.25">
      <c r="A416" t="s">
        <v>590</v>
      </c>
      <c r="B416">
        <v>-2272031.5</v>
      </c>
      <c r="C416">
        <v>0.30562611634271702</v>
      </c>
      <c r="D416">
        <v>-2188866.9</v>
      </c>
      <c r="E416">
        <v>7.0219918026813502E-3</v>
      </c>
      <c r="F416">
        <v>0.68094458804609503</v>
      </c>
      <c r="G416">
        <v>96.3</v>
      </c>
      <c r="H416">
        <v>26.035761300000001</v>
      </c>
      <c r="I416">
        <v>33.968044599999999</v>
      </c>
      <c r="J416">
        <v>88.652373800000007</v>
      </c>
      <c r="K416">
        <v>14624.776975398099</v>
      </c>
      <c r="L416">
        <v>1236.3898037500001</v>
      </c>
      <c r="M416">
        <v>1501.60189215581</v>
      </c>
      <c r="N416">
        <v>0.51007026981881998</v>
      </c>
      <c r="O416">
        <v>0.13551368228840399</v>
      </c>
      <c r="P416">
        <v>2.83594509544256E-3</v>
      </c>
      <c r="Q416">
        <v>12041.757025585701</v>
      </c>
      <c r="R416">
        <v>81.831500000000005</v>
      </c>
      <c r="S416">
        <v>67999.704936363094</v>
      </c>
      <c r="T416">
        <v>16.771658835534001</v>
      </c>
      <c r="U416">
        <v>15.1089715299121</v>
      </c>
      <c r="V416">
        <v>11.11</v>
      </c>
      <c r="W416">
        <v>111.286210958596</v>
      </c>
      <c r="X416">
        <v>0.108566409319459</v>
      </c>
      <c r="Y416">
        <v>0.16771865169862801</v>
      </c>
      <c r="Z416">
        <v>0.29767797173802801</v>
      </c>
      <c r="AA416">
        <v>190.42865711597801</v>
      </c>
      <c r="AB416">
        <v>7.8052666588941202</v>
      </c>
      <c r="AC416">
        <v>1.5008116174522099</v>
      </c>
      <c r="AD416">
        <v>3.0025976426246501</v>
      </c>
      <c r="AE416">
        <v>1.1927626880887601</v>
      </c>
      <c r="AF416">
        <v>96.95</v>
      </c>
      <c r="AG416">
        <v>1.9489349384817702E-2</v>
      </c>
      <c r="AH416">
        <v>6.8155000000000001</v>
      </c>
      <c r="AI416">
        <v>4.1946899267179898</v>
      </c>
      <c r="AJ416">
        <v>-107459.94349999999</v>
      </c>
      <c r="AK416">
        <v>0.54227998517206699</v>
      </c>
      <c r="AL416">
        <v>18081925.134500001</v>
      </c>
      <c r="AM416">
        <v>1236.3898037500001</v>
      </c>
    </row>
    <row r="417" spans="1:39" ht="15" x14ac:dyDescent="0.25">
      <c r="A417" t="s">
        <v>591</v>
      </c>
      <c r="B417">
        <v>-810186</v>
      </c>
      <c r="C417">
        <v>0.30436354412167499</v>
      </c>
      <c r="D417">
        <v>-924829.65</v>
      </c>
      <c r="E417">
        <v>1.52639284613775E-2</v>
      </c>
      <c r="F417">
        <v>0.71818650030409104</v>
      </c>
      <c r="G417">
        <v>69.45</v>
      </c>
      <c r="H417">
        <v>39.480246299999997</v>
      </c>
      <c r="I417">
        <v>38.56379725</v>
      </c>
      <c r="J417">
        <v>50.978154449999998</v>
      </c>
      <c r="K417">
        <v>15459.044257881</v>
      </c>
      <c r="L417">
        <v>1036.2574258</v>
      </c>
      <c r="M417">
        <v>1274.48600354321</v>
      </c>
      <c r="N417">
        <v>0.55229251627139497</v>
      </c>
      <c r="O417">
        <v>0.14368377643716601</v>
      </c>
      <c r="P417">
        <v>6.6465099101053896E-3</v>
      </c>
      <c r="Q417">
        <v>12569.4196432632</v>
      </c>
      <c r="R417">
        <v>73.599000000000004</v>
      </c>
      <c r="S417">
        <v>65899.765316104793</v>
      </c>
      <c r="T417">
        <v>15.812035489612599</v>
      </c>
      <c r="U417">
        <v>14.0797758909768</v>
      </c>
      <c r="V417">
        <v>10.323499999999999</v>
      </c>
      <c r="W417">
        <v>100.37849816438199</v>
      </c>
      <c r="X417">
        <v>0.119759537896204</v>
      </c>
      <c r="Y417">
        <v>0.17874301417900099</v>
      </c>
      <c r="Z417">
        <v>0.303870213685696</v>
      </c>
      <c r="AA417">
        <v>193.135793304923</v>
      </c>
      <c r="AB417">
        <v>8.3166591393755507</v>
      </c>
      <c r="AC417">
        <v>1.5119510398803999</v>
      </c>
      <c r="AD417">
        <v>3.8723443577044701</v>
      </c>
      <c r="AE417">
        <v>1.24068046155331</v>
      </c>
      <c r="AF417">
        <v>45.9</v>
      </c>
      <c r="AG417">
        <v>5.7320565638275402E-2</v>
      </c>
      <c r="AH417">
        <v>13.0205</v>
      </c>
      <c r="AI417">
        <v>4.2450528620842496</v>
      </c>
      <c r="AJ417">
        <v>-47258.892000000102</v>
      </c>
      <c r="AK417">
        <v>0.4902267510594</v>
      </c>
      <c r="AL417">
        <v>16019549.408</v>
      </c>
      <c r="AM417">
        <v>1036.2574258</v>
      </c>
    </row>
    <row r="418" spans="1:39" ht="15" x14ac:dyDescent="0.25">
      <c r="A418" t="s">
        <v>592</v>
      </c>
      <c r="B418">
        <v>-2157853.85</v>
      </c>
      <c r="C418">
        <v>0.27284151874381501</v>
      </c>
      <c r="D418">
        <v>-2156260.2000000002</v>
      </c>
      <c r="E418">
        <v>6.5262526958029801E-3</v>
      </c>
      <c r="F418">
        <v>0.74516168640741098</v>
      </c>
      <c r="G418">
        <v>120.95</v>
      </c>
      <c r="H418">
        <v>49.26061945</v>
      </c>
      <c r="I418">
        <v>37.236498349999998</v>
      </c>
      <c r="J418">
        <v>47.119048499999998</v>
      </c>
      <c r="K418">
        <v>15381.2218461558</v>
      </c>
      <c r="L418">
        <v>1436.6042260500001</v>
      </c>
      <c r="M418">
        <v>1817.0350111197999</v>
      </c>
      <c r="N418">
        <v>0.63996931414985403</v>
      </c>
      <c r="O418">
        <v>0.156440236548614</v>
      </c>
      <c r="P418">
        <v>4.1011340793556499E-3</v>
      </c>
      <c r="Q418">
        <v>12160.870963285601</v>
      </c>
      <c r="R418">
        <v>102.32</v>
      </c>
      <c r="S418">
        <v>65739.458224198606</v>
      </c>
      <c r="T418">
        <v>17.167709147771699</v>
      </c>
      <c r="U418">
        <v>14.0403071349687</v>
      </c>
      <c r="V418">
        <v>13.754</v>
      </c>
      <c r="W418">
        <v>104.44992191726</v>
      </c>
      <c r="X418">
        <v>0.113028021808129</v>
      </c>
      <c r="Y418">
        <v>0.19955467776914501</v>
      </c>
      <c r="Z418">
        <v>0.31744583855363201</v>
      </c>
      <c r="AA418">
        <v>201.72553076557199</v>
      </c>
      <c r="AB418">
        <v>7.81679600310214</v>
      </c>
      <c r="AC418">
        <v>1.4264428989328</v>
      </c>
      <c r="AD418">
        <v>3.6424749210446201</v>
      </c>
      <c r="AE418">
        <v>1.5624218192971</v>
      </c>
      <c r="AF418">
        <v>124.1</v>
      </c>
      <c r="AG418">
        <v>2.52819463850118E-2</v>
      </c>
      <c r="AH418">
        <v>7.6239999999999997</v>
      </c>
      <c r="AI418">
        <v>4.2005459382075303</v>
      </c>
      <c r="AJ418">
        <v>37214.938000000002</v>
      </c>
      <c r="AK418">
        <v>0.52211066575463605</v>
      </c>
      <c r="AL418">
        <v>22096728.306000002</v>
      </c>
      <c r="AM418">
        <v>1436.6042260500001</v>
      </c>
    </row>
    <row r="419" spans="1:39" ht="15" x14ac:dyDescent="0.25">
      <c r="A419" t="s">
        <v>593</v>
      </c>
      <c r="B419">
        <v>-1988225.1</v>
      </c>
      <c r="C419">
        <v>0.38908774900825599</v>
      </c>
      <c r="D419">
        <v>-1996749.05</v>
      </c>
      <c r="E419">
        <v>6.3581470323404001E-3</v>
      </c>
      <c r="F419">
        <v>0.66020195179343799</v>
      </c>
      <c r="G419">
        <v>50.25</v>
      </c>
      <c r="H419">
        <v>15.565460699999999</v>
      </c>
      <c r="I419">
        <v>22.34667065</v>
      </c>
      <c r="J419">
        <v>58.886315549999999</v>
      </c>
      <c r="K419">
        <v>16790.400844850301</v>
      </c>
      <c r="L419">
        <v>629.61538444999996</v>
      </c>
      <c r="M419">
        <v>747.32570627992902</v>
      </c>
      <c r="N419">
        <v>0.37626115300048402</v>
      </c>
      <c r="O419">
        <v>0.13970211111794301</v>
      </c>
      <c r="P419">
        <v>1.89082824118085E-3</v>
      </c>
      <c r="Q419">
        <v>14145.7661554602</v>
      </c>
      <c r="R419">
        <v>48.088500000000003</v>
      </c>
      <c r="S419">
        <v>65701.353785208499</v>
      </c>
      <c r="T419">
        <v>15.024382128783399</v>
      </c>
      <c r="U419">
        <v>13.0928472389449</v>
      </c>
      <c r="V419">
        <v>7.1234999999999999</v>
      </c>
      <c r="W419">
        <v>88.385679013125596</v>
      </c>
      <c r="X419">
        <v>0.115800590603862</v>
      </c>
      <c r="Y419">
        <v>0.18099065760521299</v>
      </c>
      <c r="Z419">
        <v>0.30096954264567999</v>
      </c>
      <c r="AA419">
        <v>213.07293835774101</v>
      </c>
      <c r="AB419">
        <v>8.9456275437184107</v>
      </c>
      <c r="AC419">
        <v>1.5797772969870401</v>
      </c>
      <c r="AD419">
        <v>3.6777248423453601</v>
      </c>
      <c r="AE419">
        <v>1.0674727727766</v>
      </c>
      <c r="AF419">
        <v>61.65</v>
      </c>
      <c r="AG419">
        <v>2.9476843993649499E-2</v>
      </c>
      <c r="AH419">
        <v>5.3064999999999998</v>
      </c>
      <c r="AI419">
        <v>4.7412284482616496</v>
      </c>
      <c r="AJ419">
        <v>-37374.050000000003</v>
      </c>
      <c r="AK419">
        <v>0.51067508328081901</v>
      </c>
      <c r="AL419">
        <v>10571494.683</v>
      </c>
      <c r="AM419">
        <v>629.61538444999996</v>
      </c>
    </row>
    <row r="420" spans="1:39" ht="15" x14ac:dyDescent="0.25">
      <c r="A420" t="s">
        <v>594</v>
      </c>
      <c r="B420">
        <v>-2543611.15</v>
      </c>
      <c r="C420">
        <v>0.46446794892044702</v>
      </c>
      <c r="D420">
        <v>-2538998.9500000002</v>
      </c>
      <c r="E420">
        <v>8.3409498972425097E-3</v>
      </c>
      <c r="F420">
        <v>0.69278837848011798</v>
      </c>
      <c r="G420">
        <v>86.7</v>
      </c>
      <c r="H420">
        <v>41.345243449999998</v>
      </c>
      <c r="I420">
        <v>38.206099350000002</v>
      </c>
      <c r="J420">
        <v>-29.9662963</v>
      </c>
      <c r="K420">
        <v>16992.231518403802</v>
      </c>
      <c r="L420">
        <v>1005.7527978000001</v>
      </c>
      <c r="M420">
        <v>1301.28157724008</v>
      </c>
      <c r="N420">
        <v>0.67879351814217703</v>
      </c>
      <c r="O420">
        <v>0.178436488163454</v>
      </c>
      <c r="P420">
        <v>2.9583002965621998E-3</v>
      </c>
      <c r="Q420">
        <v>13133.194759236099</v>
      </c>
      <c r="R420">
        <v>74.590500000000006</v>
      </c>
      <c r="S420">
        <v>64198.6694887419</v>
      </c>
      <c r="T420">
        <v>16.462552201687899</v>
      </c>
      <c r="U420">
        <v>13.483658077101</v>
      </c>
      <c r="V420">
        <v>10.4895</v>
      </c>
      <c r="W420">
        <v>95.881862605462601</v>
      </c>
      <c r="X420">
        <v>0.10910240773400499</v>
      </c>
      <c r="Y420">
        <v>0.195783061490618</v>
      </c>
      <c r="Z420">
        <v>0.31048029987478698</v>
      </c>
      <c r="AA420">
        <v>209.331806444417</v>
      </c>
      <c r="AB420">
        <v>9.5754570630540492</v>
      </c>
      <c r="AC420">
        <v>1.6648796393776699</v>
      </c>
      <c r="AD420">
        <v>3.5666304986723198</v>
      </c>
      <c r="AE420">
        <v>1.4571867270871901</v>
      </c>
      <c r="AF420">
        <v>144.69999999999999</v>
      </c>
      <c r="AG420">
        <v>2.12252751199032E-2</v>
      </c>
      <c r="AH420">
        <v>4.5384210526315796</v>
      </c>
      <c r="AI420">
        <v>4.0630404556572897</v>
      </c>
      <c r="AJ420">
        <v>-82661.449500000104</v>
      </c>
      <c r="AK420">
        <v>0.53527594350757501</v>
      </c>
      <c r="AL420">
        <v>17089984.390500002</v>
      </c>
      <c r="AM420">
        <v>1005.7527978000001</v>
      </c>
    </row>
    <row r="421" spans="1:39" ht="15" x14ac:dyDescent="0.25">
      <c r="A421" t="s">
        <v>595</v>
      </c>
      <c r="B421">
        <v>-1404572.05</v>
      </c>
      <c r="C421">
        <v>0.348798645618484</v>
      </c>
      <c r="D421">
        <v>-1484208.9</v>
      </c>
      <c r="E421">
        <v>1.03653978108876E-2</v>
      </c>
      <c r="F421">
        <v>0.71280861371630599</v>
      </c>
      <c r="G421">
        <v>89.7</v>
      </c>
      <c r="H421">
        <v>49.803995149999999</v>
      </c>
      <c r="I421">
        <v>64.929091850000006</v>
      </c>
      <c r="J421">
        <v>48.560277399999997</v>
      </c>
      <c r="K421">
        <v>14966.3162127546</v>
      </c>
      <c r="L421">
        <v>1333.2432802999999</v>
      </c>
      <c r="M421">
        <v>1644.5017974657401</v>
      </c>
      <c r="N421">
        <v>0.48889823937708499</v>
      </c>
      <c r="O421">
        <v>0.15026968765589399</v>
      </c>
      <c r="P421">
        <v>7.1460018518572201E-3</v>
      </c>
      <c r="Q421">
        <v>12133.6082163301</v>
      </c>
      <c r="R421">
        <v>91.257999999999996</v>
      </c>
      <c r="S421">
        <v>66782.907542352506</v>
      </c>
      <c r="T421">
        <v>16.883999211028101</v>
      </c>
      <c r="U421">
        <v>14.6096044215302</v>
      </c>
      <c r="V421">
        <v>11.7255</v>
      </c>
      <c r="W421">
        <v>113.704599403011</v>
      </c>
      <c r="X421">
        <v>0.112921692462968</v>
      </c>
      <c r="Y421">
        <v>0.17382920640535099</v>
      </c>
      <c r="Z421">
        <v>0.29307368152643798</v>
      </c>
      <c r="AA421">
        <v>185.912806509121</v>
      </c>
      <c r="AB421">
        <v>7.6289106839555103</v>
      </c>
      <c r="AC421">
        <v>1.5244500135153101</v>
      </c>
      <c r="AD421">
        <v>3.5415986194208999</v>
      </c>
      <c r="AE421">
        <v>1.0150588966471501</v>
      </c>
      <c r="AF421">
        <v>51.5</v>
      </c>
      <c r="AG421">
        <v>5.5514798106985001E-2</v>
      </c>
      <c r="AH421">
        <v>15.4</v>
      </c>
      <c r="AI421">
        <v>4.3476600738821602</v>
      </c>
      <c r="AJ421">
        <v>-39571.595999999998</v>
      </c>
      <c r="AK421">
        <v>0.483289932959999</v>
      </c>
      <c r="AL421">
        <v>19953740.521499999</v>
      </c>
      <c r="AM421">
        <v>1333.2432802999999</v>
      </c>
    </row>
    <row r="422" spans="1:39" ht="15" x14ac:dyDescent="0.25">
      <c r="A422" t="s">
        <v>596</v>
      </c>
      <c r="B422">
        <v>-2659144.7999999998</v>
      </c>
      <c r="C422">
        <v>0.51085954265077904</v>
      </c>
      <c r="D422">
        <v>-2699330.35</v>
      </c>
      <c r="E422">
        <v>3.5406073062557602E-3</v>
      </c>
      <c r="F422">
        <v>0.67326732006285495</v>
      </c>
      <c r="G422">
        <v>53.45</v>
      </c>
      <c r="H422">
        <v>24.11818105</v>
      </c>
      <c r="I422">
        <v>22.354747</v>
      </c>
      <c r="J422">
        <v>5.8721439500000097</v>
      </c>
      <c r="K422">
        <v>17230.677863494901</v>
      </c>
      <c r="L422">
        <v>756.58102604999999</v>
      </c>
      <c r="M422">
        <v>959.78824479867001</v>
      </c>
      <c r="N422">
        <v>0.649441541397481</v>
      </c>
      <c r="O422">
        <v>0.15885279436291</v>
      </c>
      <c r="P422">
        <v>3.7800325431515602E-3</v>
      </c>
      <c r="Q422">
        <v>13582.583458536301</v>
      </c>
      <c r="R422">
        <v>58.447000000000003</v>
      </c>
      <c r="S422">
        <v>64544.134027409396</v>
      </c>
      <c r="T422">
        <v>15.617568053107901</v>
      </c>
      <c r="U422">
        <v>12.944736702482601</v>
      </c>
      <c r="V422">
        <v>8.2550000000000008</v>
      </c>
      <c r="W422">
        <v>91.651244827377297</v>
      </c>
      <c r="X422">
        <v>0.111466331886513</v>
      </c>
      <c r="Y422">
        <v>0.176359247131191</v>
      </c>
      <c r="Z422">
        <v>0.29406669753200998</v>
      </c>
      <c r="AA422">
        <v>214.290927762819</v>
      </c>
      <c r="AB422">
        <v>9.2424585722000092</v>
      </c>
      <c r="AC422">
        <v>1.65626519589868</v>
      </c>
      <c r="AD422">
        <v>3.7148703142477499</v>
      </c>
      <c r="AE422">
        <v>1.44712866841664</v>
      </c>
      <c r="AF422">
        <v>107.65</v>
      </c>
      <c r="AG422">
        <v>3.0381883590440299E-2</v>
      </c>
      <c r="AH422">
        <v>4.1204999999999998</v>
      </c>
      <c r="AI422">
        <v>4.4030253321948098</v>
      </c>
      <c r="AJ422">
        <v>-58468.8105</v>
      </c>
      <c r="AK422">
        <v>0.56630161318272398</v>
      </c>
      <c r="AL422">
        <v>13036403.9375</v>
      </c>
      <c r="AM422">
        <v>756.58102604999999</v>
      </c>
    </row>
    <row r="423" spans="1:39" ht="15" x14ac:dyDescent="0.25">
      <c r="A423" t="s">
        <v>597</v>
      </c>
      <c r="B423">
        <v>-2272062.5</v>
      </c>
      <c r="C423">
        <v>0.33582748596117301</v>
      </c>
      <c r="D423">
        <v>-2306304.9500000002</v>
      </c>
      <c r="E423">
        <v>1.08212398868289E-2</v>
      </c>
      <c r="F423">
        <v>0.73065887769214699</v>
      </c>
      <c r="G423">
        <v>106.85</v>
      </c>
      <c r="H423">
        <v>59.869622749999998</v>
      </c>
      <c r="I423">
        <v>80.190304049999995</v>
      </c>
      <c r="J423">
        <v>17.20415375</v>
      </c>
      <c r="K423">
        <v>15223.727322938899</v>
      </c>
      <c r="L423">
        <v>1702.99368555</v>
      </c>
      <c r="M423">
        <v>2173.8617374924702</v>
      </c>
      <c r="N423">
        <v>0.64233248926975095</v>
      </c>
      <c r="O423">
        <v>0.16359532728391901</v>
      </c>
      <c r="P423">
        <v>1.1032278251773E-2</v>
      </c>
      <c r="Q423">
        <v>11926.2007580139</v>
      </c>
      <c r="R423">
        <v>118.449</v>
      </c>
      <c r="S423">
        <v>67342.673378416002</v>
      </c>
      <c r="T423">
        <v>16.1153745493841</v>
      </c>
      <c r="U423">
        <v>14.3774424904389</v>
      </c>
      <c r="V423">
        <v>13.686</v>
      </c>
      <c r="W423">
        <v>124.433266516879</v>
      </c>
      <c r="X423">
        <v>0.111797826684826</v>
      </c>
      <c r="Y423">
        <v>0.17969670697981499</v>
      </c>
      <c r="Z423">
        <v>0.29922763793316098</v>
      </c>
      <c r="AA423">
        <v>199.67742856907699</v>
      </c>
      <c r="AB423">
        <v>8.0965076074240994</v>
      </c>
      <c r="AC423">
        <v>1.4985970700139499</v>
      </c>
      <c r="AD423">
        <v>3.24524473502967</v>
      </c>
      <c r="AE423">
        <v>1.2756829037172499</v>
      </c>
      <c r="AF423">
        <v>86</v>
      </c>
      <c r="AG423">
        <v>3.4097435811654801E-2</v>
      </c>
      <c r="AH423">
        <v>12.4763157894737</v>
      </c>
      <c r="AI423">
        <v>4.2672678653135296</v>
      </c>
      <c r="AJ423">
        <v>-85122.0894999999</v>
      </c>
      <c r="AK423">
        <v>0.57110164779377603</v>
      </c>
      <c r="AL423">
        <v>25925911.501499999</v>
      </c>
      <c r="AM423">
        <v>1702.99368555</v>
      </c>
    </row>
    <row r="424" spans="1:39" ht="15" x14ac:dyDescent="0.25">
      <c r="A424" t="s">
        <v>598</v>
      </c>
      <c r="B424">
        <v>-2186658.1</v>
      </c>
      <c r="C424">
        <v>0.422360627111174</v>
      </c>
      <c r="D424">
        <v>-2211049.7000000002</v>
      </c>
      <c r="E424">
        <v>6.7173004376675097E-3</v>
      </c>
      <c r="F424">
        <v>0.67428277067673104</v>
      </c>
      <c r="G424">
        <v>71.849999999999994</v>
      </c>
      <c r="H424">
        <v>31.610474450000002</v>
      </c>
      <c r="I424">
        <v>33.338398349999999</v>
      </c>
      <c r="J424">
        <v>41.117259949999998</v>
      </c>
      <c r="K424">
        <v>15583.9521856763</v>
      </c>
      <c r="L424">
        <v>927.4872914</v>
      </c>
      <c r="M424">
        <v>1149.2141134447299</v>
      </c>
      <c r="N424">
        <v>0.52756113651046799</v>
      </c>
      <c r="O424">
        <v>0.16040637211905201</v>
      </c>
      <c r="P424">
        <v>3.2996918969967E-3</v>
      </c>
      <c r="Q424">
        <v>12577.219016806999</v>
      </c>
      <c r="R424">
        <v>66.284499999999994</v>
      </c>
      <c r="S424">
        <v>63978.719798746301</v>
      </c>
      <c r="T424">
        <v>14.50942528042</v>
      </c>
      <c r="U424">
        <v>13.992521500501599</v>
      </c>
      <c r="V424">
        <v>10.0685</v>
      </c>
      <c r="W424">
        <v>92.1177227392362</v>
      </c>
      <c r="X424">
        <v>0.11293123819772501</v>
      </c>
      <c r="Y424">
        <v>0.17026021888613299</v>
      </c>
      <c r="Z424">
        <v>0.28763818267979602</v>
      </c>
      <c r="AA424">
        <v>200.13249962683</v>
      </c>
      <c r="AB424">
        <v>8.7440280874376093</v>
      </c>
      <c r="AC424">
        <v>1.65456537766468</v>
      </c>
      <c r="AD424">
        <v>3.8291646390064402</v>
      </c>
      <c r="AE424">
        <v>1.2618589908590401</v>
      </c>
      <c r="AF424">
        <v>77.7</v>
      </c>
      <c r="AG424">
        <v>2.8670532106215899E-2</v>
      </c>
      <c r="AH424">
        <v>6.8455000000000004</v>
      </c>
      <c r="AI424">
        <v>4.3607859955717903</v>
      </c>
      <c r="AJ424">
        <v>-36028.932000000001</v>
      </c>
      <c r="AK424">
        <v>0.49831051158558898</v>
      </c>
      <c r="AL424">
        <v>14453917.602</v>
      </c>
      <c r="AM424">
        <v>927.4872914</v>
      </c>
    </row>
    <row r="425" spans="1:39" ht="15" x14ac:dyDescent="0.25">
      <c r="A425" t="s">
        <v>599</v>
      </c>
      <c r="B425">
        <v>-2836215.1</v>
      </c>
      <c r="C425">
        <v>0.358690876495801</v>
      </c>
      <c r="D425">
        <v>-2692358.95</v>
      </c>
      <c r="E425">
        <v>1.3208065612159E-3</v>
      </c>
      <c r="F425">
        <v>0.71270454389733895</v>
      </c>
      <c r="G425">
        <v>106.85</v>
      </c>
      <c r="H425">
        <v>38.497135149999998</v>
      </c>
      <c r="I425">
        <v>131.19825109999999</v>
      </c>
      <c r="J425">
        <v>60.348846000000002</v>
      </c>
      <c r="K425">
        <v>14927.308171712</v>
      </c>
      <c r="L425">
        <v>1703.4853389499999</v>
      </c>
      <c r="M425">
        <v>2010.573974098</v>
      </c>
      <c r="N425">
        <v>0.29741093786711498</v>
      </c>
      <c r="O425">
        <v>0.13123454354928399</v>
      </c>
      <c r="P425">
        <v>2.4190445997850502E-2</v>
      </c>
      <c r="Q425">
        <v>12647.358887607201</v>
      </c>
      <c r="R425">
        <v>108.39749999999999</v>
      </c>
      <c r="S425">
        <v>71728.739196014707</v>
      </c>
      <c r="T425">
        <v>16.133674669618799</v>
      </c>
      <c r="U425">
        <v>15.715171834682501</v>
      </c>
      <c r="V425">
        <v>13.0985</v>
      </c>
      <c r="W425">
        <v>130.051940218346</v>
      </c>
      <c r="X425">
        <v>0.111616124475742</v>
      </c>
      <c r="Y425">
        <v>0.17160337669574799</v>
      </c>
      <c r="Z425">
        <v>0.28847650609890202</v>
      </c>
      <c r="AA425">
        <v>170.99991607767501</v>
      </c>
      <c r="AB425">
        <v>8.3828616422101394</v>
      </c>
      <c r="AC425">
        <v>1.5997882736743401</v>
      </c>
      <c r="AD425">
        <v>3.5268785360313202</v>
      </c>
      <c r="AE425">
        <v>1.35935174557992</v>
      </c>
      <c r="AF425">
        <v>70.95</v>
      </c>
      <c r="AG425">
        <v>6.0547837996681703E-2</v>
      </c>
      <c r="AH425">
        <v>16.299499999999998</v>
      </c>
      <c r="AI425">
        <v>5.14570700026671</v>
      </c>
      <c r="AJ425">
        <v>-63294.374999999898</v>
      </c>
      <c r="AK425">
        <v>0.44548584819571801</v>
      </c>
      <c r="AL425">
        <v>25428450.620499998</v>
      </c>
      <c r="AM425">
        <v>1703.4853389499999</v>
      </c>
    </row>
    <row r="426" spans="1:39" ht="15" x14ac:dyDescent="0.25">
      <c r="A426" t="s">
        <v>600</v>
      </c>
      <c r="B426">
        <v>-3128812.25</v>
      </c>
      <c r="C426">
        <v>0.305717045477507</v>
      </c>
      <c r="D426">
        <v>-3201654.15</v>
      </c>
      <c r="E426">
        <v>1.48189752725872E-3</v>
      </c>
      <c r="F426">
        <v>0.71675353263945096</v>
      </c>
      <c r="G426">
        <v>121.789473684211</v>
      </c>
      <c r="H426">
        <v>52.798245549999997</v>
      </c>
      <c r="I426">
        <v>71.14737375</v>
      </c>
      <c r="J426">
        <v>74.149608650000005</v>
      </c>
      <c r="K426">
        <v>14913.898621152901</v>
      </c>
      <c r="L426">
        <v>1569.22574945</v>
      </c>
      <c r="M426">
        <v>1936.47165618896</v>
      </c>
      <c r="N426">
        <v>0.46386457019018801</v>
      </c>
      <c r="O426">
        <v>0.16034462934232999</v>
      </c>
      <c r="P426">
        <v>1.8447479599507E-3</v>
      </c>
      <c r="Q426">
        <v>12085.523517064201</v>
      </c>
      <c r="R426">
        <v>103.28449999999999</v>
      </c>
      <c r="S426">
        <v>67017.687053720496</v>
      </c>
      <c r="T426">
        <v>15.5139444931234</v>
      </c>
      <c r="U426">
        <v>15.1932356689532</v>
      </c>
      <c r="V426">
        <v>13.704000000000001</v>
      </c>
      <c r="W426">
        <v>114.508592341652</v>
      </c>
      <c r="X426">
        <v>0.118066851882991</v>
      </c>
      <c r="Y426">
        <v>0.16925305616198399</v>
      </c>
      <c r="Z426">
        <v>0.29180476122204002</v>
      </c>
      <c r="AA426">
        <v>186.10617376267101</v>
      </c>
      <c r="AB426">
        <v>7.5563752565550404</v>
      </c>
      <c r="AC426">
        <v>1.70866888597759</v>
      </c>
      <c r="AD426">
        <v>3.2301390550556701</v>
      </c>
      <c r="AE426">
        <v>1.03099672025376</v>
      </c>
      <c r="AF426">
        <v>108.8</v>
      </c>
      <c r="AG426">
        <v>2.7400631568323602E-2</v>
      </c>
      <c r="AH426">
        <v>9.1470000000000002</v>
      </c>
      <c r="AI426">
        <v>4.5639123833694804</v>
      </c>
      <c r="AJ426">
        <v>-86973.387500000099</v>
      </c>
      <c r="AK426">
        <v>0.48075495563335702</v>
      </c>
      <c r="AL426">
        <v>23403273.741</v>
      </c>
      <c r="AM426">
        <v>1569.22574945</v>
      </c>
    </row>
    <row r="427" spans="1:39" ht="15" x14ac:dyDescent="0.25">
      <c r="A427" t="s">
        <v>601</v>
      </c>
      <c r="B427">
        <v>-4189847.1</v>
      </c>
      <c r="C427">
        <v>0.33490317352772703</v>
      </c>
      <c r="D427">
        <v>-4034529.7</v>
      </c>
      <c r="E427">
        <v>1.10734350941286E-3</v>
      </c>
      <c r="F427">
        <v>0.73927016762794795</v>
      </c>
      <c r="G427">
        <v>128.75</v>
      </c>
      <c r="H427">
        <v>43.571773299999997</v>
      </c>
      <c r="I427">
        <v>231.2456621</v>
      </c>
      <c r="J427">
        <v>-0.21150904999998901</v>
      </c>
      <c r="K427">
        <v>15178.5577374082</v>
      </c>
      <c r="L427">
        <v>2432.5303095499999</v>
      </c>
      <c r="M427">
        <v>2833.8733912839998</v>
      </c>
      <c r="N427">
        <v>0.18928440504619201</v>
      </c>
      <c r="O427">
        <v>0.116343568809367</v>
      </c>
      <c r="P427">
        <v>1.99953408017341E-2</v>
      </c>
      <c r="Q427">
        <v>13028.9171933581</v>
      </c>
      <c r="R427">
        <v>152.46700000000001</v>
      </c>
      <c r="S427">
        <v>77733.136262273096</v>
      </c>
      <c r="T427">
        <v>16.430768625341901</v>
      </c>
      <c r="U427">
        <v>15.954470866154599</v>
      </c>
      <c r="V427">
        <v>16.555</v>
      </c>
      <c r="W427">
        <v>146.936291727575</v>
      </c>
      <c r="X427">
        <v>0.11238980484172301</v>
      </c>
      <c r="Y427">
        <v>0.16634490611011599</v>
      </c>
      <c r="Z427">
        <v>0.28335244809057097</v>
      </c>
      <c r="AA427">
        <v>175.43744401645199</v>
      </c>
      <c r="AB427">
        <v>8.2712170992431506</v>
      </c>
      <c r="AC427">
        <v>1.52295333127596</v>
      </c>
      <c r="AD427">
        <v>3.2120949245343202</v>
      </c>
      <c r="AE427">
        <v>1.2078569161461701</v>
      </c>
      <c r="AF427">
        <v>69.099999999999994</v>
      </c>
      <c r="AG427">
        <v>6.8694059401894506E-2</v>
      </c>
      <c r="AH427">
        <v>24.963000000000001</v>
      </c>
      <c r="AI427">
        <v>5.3452157216383203</v>
      </c>
      <c r="AJ427">
        <v>12942.647000000101</v>
      </c>
      <c r="AK427">
        <v>0.38855790827278103</v>
      </c>
      <c r="AL427">
        <v>36922301.751500003</v>
      </c>
      <c r="AM427">
        <v>2432.5303095499999</v>
      </c>
    </row>
    <row r="428" spans="1:39" ht="15" x14ac:dyDescent="0.25">
      <c r="A428" t="s">
        <v>602</v>
      </c>
      <c r="B428">
        <v>-1976948.85</v>
      </c>
      <c r="C428">
        <v>0.37971525962278302</v>
      </c>
      <c r="D428">
        <v>-2040802.05</v>
      </c>
      <c r="E428">
        <v>1.15324313532356E-2</v>
      </c>
      <c r="F428">
        <v>0.66061019022638301</v>
      </c>
      <c r="G428">
        <v>53.15</v>
      </c>
      <c r="H428">
        <v>25.555553849999999</v>
      </c>
      <c r="I428">
        <v>16.194782799999999</v>
      </c>
      <c r="J428">
        <v>34.494452500000001</v>
      </c>
      <c r="K428">
        <v>17542.831981921001</v>
      </c>
      <c r="L428">
        <v>808.62934825000002</v>
      </c>
      <c r="M428">
        <v>1005.68001032044</v>
      </c>
      <c r="N428">
        <v>0.590707470590498</v>
      </c>
      <c r="O428">
        <v>0.15208792188430201</v>
      </c>
      <c r="P428">
        <v>1.2425164906200901E-3</v>
      </c>
      <c r="Q428">
        <v>14105.5292403396</v>
      </c>
      <c r="R428">
        <v>63.4985</v>
      </c>
      <c r="S428">
        <v>64032.164074741901</v>
      </c>
      <c r="T428">
        <v>16.226367551989402</v>
      </c>
      <c r="U428">
        <v>12.734621262707</v>
      </c>
      <c r="V428">
        <v>8.6805000000000003</v>
      </c>
      <c r="W428">
        <v>93.154697108461505</v>
      </c>
      <c r="X428">
        <v>0.108969134681693</v>
      </c>
      <c r="Y428">
        <v>0.212263906910032</v>
      </c>
      <c r="Z428">
        <v>0.32869350823060201</v>
      </c>
      <c r="AA428">
        <v>230.77878684945401</v>
      </c>
      <c r="AB428">
        <v>8.5264158412127706</v>
      </c>
      <c r="AC428">
        <v>1.51749159631218</v>
      </c>
      <c r="AD428">
        <v>3.5516280272969101</v>
      </c>
      <c r="AE428">
        <v>1.3112390427346701</v>
      </c>
      <c r="AF428">
        <v>129.5</v>
      </c>
      <c r="AG428">
        <v>2.1655384346128698E-2</v>
      </c>
      <c r="AH428">
        <v>3.97</v>
      </c>
      <c r="AI428">
        <v>4.4242781686106003</v>
      </c>
      <c r="AJ428">
        <v>-93234.334500000099</v>
      </c>
      <c r="AK428">
        <v>0.53751140858372803</v>
      </c>
      <c r="AL428">
        <v>14185648.791999999</v>
      </c>
      <c r="AM428">
        <v>808.62934825000002</v>
      </c>
    </row>
    <row r="429" spans="1:39" ht="15" x14ac:dyDescent="0.25">
      <c r="A429" t="s">
        <v>604</v>
      </c>
      <c r="B429">
        <v>-1120833</v>
      </c>
      <c r="C429">
        <v>0.332883630767487</v>
      </c>
      <c r="D429">
        <v>-1289823.1499999999</v>
      </c>
      <c r="E429">
        <v>1.0849606390719999E-2</v>
      </c>
      <c r="F429">
        <v>0.77110353666532505</v>
      </c>
      <c r="G429">
        <v>71.5555555555556</v>
      </c>
      <c r="H429">
        <v>44.046738400000002</v>
      </c>
      <c r="I429">
        <v>37.719169049999998</v>
      </c>
      <c r="J429">
        <v>-3.9861396999999998</v>
      </c>
      <c r="K429">
        <v>17925.759727920598</v>
      </c>
      <c r="L429">
        <v>1362.7340979000001</v>
      </c>
      <c r="M429">
        <v>1917.0146003760599</v>
      </c>
      <c r="N429">
        <v>0.99782956645426402</v>
      </c>
      <c r="O429">
        <v>0.19371778963101299</v>
      </c>
      <c r="P429">
        <v>8.6536001544047097E-4</v>
      </c>
      <c r="Q429">
        <v>12742.7532410071</v>
      </c>
      <c r="R429">
        <v>103.834</v>
      </c>
      <c r="S429">
        <v>67375.703006722295</v>
      </c>
      <c r="T429">
        <v>14.5983011345031</v>
      </c>
      <c r="U429">
        <v>13.1241606593216</v>
      </c>
      <c r="V429">
        <v>19.689</v>
      </c>
      <c r="W429">
        <v>69.212966524455297</v>
      </c>
      <c r="X429">
        <v>0.10547563989211201</v>
      </c>
      <c r="Y429">
        <v>0.208953960414343</v>
      </c>
      <c r="Z429">
        <v>0.31797363531890099</v>
      </c>
      <c r="AA429">
        <v>204.90259283179</v>
      </c>
      <c r="AB429">
        <v>9.0209095675483599</v>
      </c>
      <c r="AC429">
        <v>1.55816110504776</v>
      </c>
      <c r="AD429">
        <v>4.1300244710634999</v>
      </c>
      <c r="AE429">
        <v>1.3374567457223101</v>
      </c>
      <c r="AF429">
        <v>147.44999999999999</v>
      </c>
      <c r="AG429">
        <v>2.1987443729883399E-2</v>
      </c>
      <c r="AH429">
        <v>6.7575000000000003</v>
      </c>
      <c r="AI429">
        <v>4.0483850518202704</v>
      </c>
      <c r="AJ429">
        <v>-112193.9765</v>
      </c>
      <c r="AK429">
        <v>0.63841834278978105</v>
      </c>
      <c r="AL429">
        <v>24428044.011999998</v>
      </c>
      <c r="AM429">
        <v>1362.7340979000001</v>
      </c>
    </row>
    <row r="430" spans="1:39" ht="15" x14ac:dyDescent="0.25">
      <c r="A430" t="s">
        <v>605</v>
      </c>
      <c r="B430">
        <v>-1777683.2</v>
      </c>
      <c r="C430">
        <v>0.35400125162212798</v>
      </c>
      <c r="D430">
        <v>-1900930.15</v>
      </c>
      <c r="E430">
        <v>1.26809763822293E-2</v>
      </c>
      <c r="F430">
        <v>0.75162271109455803</v>
      </c>
      <c r="G430">
        <v>54.0555555555556</v>
      </c>
      <c r="H430">
        <v>31.253352450000001</v>
      </c>
      <c r="I430">
        <v>22.531072699999999</v>
      </c>
      <c r="J430">
        <v>-19.623723099999999</v>
      </c>
      <c r="K430">
        <v>19493.612017184802</v>
      </c>
      <c r="L430">
        <v>1007.7601312</v>
      </c>
      <c r="M430">
        <v>1410.0418936091301</v>
      </c>
      <c r="N430">
        <v>0.99403498599131701</v>
      </c>
      <c r="O430">
        <v>0.18836176156717599</v>
      </c>
      <c r="P430">
        <v>9.1792250096111E-4</v>
      </c>
      <c r="Q430">
        <v>13932.1286076949</v>
      </c>
      <c r="R430">
        <v>82.037999999999997</v>
      </c>
      <c r="S430">
        <v>66205.118085521302</v>
      </c>
      <c r="T430">
        <v>14.3006899241815</v>
      </c>
      <c r="U430">
        <v>12.2840650820352</v>
      </c>
      <c r="V430">
        <v>17.261500000000002</v>
      </c>
      <c r="W430">
        <v>58.381955867103102</v>
      </c>
      <c r="X430">
        <v>0.108779359867822</v>
      </c>
      <c r="Y430">
        <v>0.19778686688854299</v>
      </c>
      <c r="Z430">
        <v>0.31038717675961902</v>
      </c>
      <c r="AA430">
        <v>236.27725748236099</v>
      </c>
      <c r="AB430">
        <v>12.2946221212982</v>
      </c>
      <c r="AC430">
        <v>1.54646961834574</v>
      </c>
      <c r="AD430">
        <v>4.1980631411930904</v>
      </c>
      <c r="AE430" t="s">
        <v>943</v>
      </c>
      <c r="AF430">
        <v>135.44999999999999</v>
      </c>
      <c r="AG430">
        <v>1.6798138190931899E-2</v>
      </c>
      <c r="AH430">
        <v>5.9515000000000002</v>
      </c>
      <c r="AI430">
        <v>4.3256256244704296</v>
      </c>
      <c r="AJ430">
        <v>-106483.712</v>
      </c>
      <c r="AK430">
        <v>0.67099907029057804</v>
      </c>
      <c r="AL430">
        <v>19644885.004000001</v>
      </c>
      <c r="AM430">
        <v>1007.7601312</v>
      </c>
    </row>
    <row r="431" spans="1:39" ht="15" x14ac:dyDescent="0.25">
      <c r="A431" t="s">
        <v>606</v>
      </c>
      <c r="B431">
        <v>-1701720.4</v>
      </c>
      <c r="C431">
        <v>0.39548459494102201</v>
      </c>
      <c r="D431">
        <v>-1641675.2</v>
      </c>
      <c r="E431">
        <v>2.83180976669629E-3</v>
      </c>
      <c r="F431">
        <v>0.68445779766230896</v>
      </c>
      <c r="G431">
        <v>48.4</v>
      </c>
      <c r="H431">
        <v>9.28660047368421</v>
      </c>
      <c r="I431">
        <v>15.237060250000001</v>
      </c>
      <c r="J431">
        <v>68.100214199999996</v>
      </c>
      <c r="K431">
        <v>14282.775243742901</v>
      </c>
      <c r="L431">
        <v>857.21293204999995</v>
      </c>
      <c r="M431">
        <v>983.29710703677995</v>
      </c>
      <c r="N431">
        <v>0.25393390744751798</v>
      </c>
      <c r="O431">
        <v>0.106283379769037</v>
      </c>
      <c r="P431">
        <v>3.73711370912116E-3</v>
      </c>
      <c r="Q431">
        <v>12451.353265338201</v>
      </c>
      <c r="R431">
        <v>57.051499999999997</v>
      </c>
      <c r="S431">
        <v>69300.468392592695</v>
      </c>
      <c r="T431">
        <v>17.5271465255077</v>
      </c>
      <c r="U431">
        <v>15.0252479259967</v>
      </c>
      <c r="V431">
        <v>7.2415000000000003</v>
      </c>
      <c r="W431">
        <v>118.375051032245</v>
      </c>
      <c r="X431">
        <v>0.110264963905088</v>
      </c>
      <c r="Y431">
        <v>0.18455883690805899</v>
      </c>
      <c r="Z431">
        <v>0.30257036492693501</v>
      </c>
      <c r="AA431">
        <v>211.65266320249299</v>
      </c>
      <c r="AB431">
        <v>6.74145454149612</v>
      </c>
      <c r="AC431">
        <v>1.2916983140735301</v>
      </c>
      <c r="AD431">
        <v>2.9678498181681898</v>
      </c>
      <c r="AE431">
        <v>1.1366556685640199</v>
      </c>
      <c r="AF431">
        <v>57.85</v>
      </c>
      <c r="AG431">
        <v>1.6884773967946302E-2</v>
      </c>
      <c r="AH431">
        <v>6.6459999999999999</v>
      </c>
      <c r="AI431">
        <v>4.8100414477550801</v>
      </c>
      <c r="AJ431">
        <v>-48760.434000000001</v>
      </c>
      <c r="AK431">
        <v>0.59807485495342005</v>
      </c>
      <c r="AL431">
        <v>12243379.6445</v>
      </c>
      <c r="AM431">
        <v>857.21293204999995</v>
      </c>
    </row>
    <row r="432" spans="1:39" ht="15" x14ac:dyDescent="0.25">
      <c r="A432" t="s">
        <v>607</v>
      </c>
      <c r="B432">
        <v>-3259698.9</v>
      </c>
      <c r="C432">
        <v>0.35812782356143402</v>
      </c>
      <c r="D432">
        <v>-3336770.2</v>
      </c>
      <c r="E432">
        <v>5.4674714053795899E-3</v>
      </c>
      <c r="F432">
        <v>0.67955897610804805</v>
      </c>
      <c r="G432">
        <v>54.15</v>
      </c>
      <c r="H432">
        <v>22.873124499999999</v>
      </c>
      <c r="I432">
        <v>20.95014265</v>
      </c>
      <c r="J432">
        <v>63.67634735</v>
      </c>
      <c r="K432">
        <v>16387.324250515001</v>
      </c>
      <c r="L432">
        <v>850.26834844999996</v>
      </c>
      <c r="M432">
        <v>1029.69270628495</v>
      </c>
      <c r="N432">
        <v>0.44346943331170402</v>
      </c>
      <c r="O432">
        <v>0.150135418874182</v>
      </c>
      <c r="P432">
        <v>2.17793353519015E-3</v>
      </c>
      <c r="Q432">
        <v>13531.826574038199</v>
      </c>
      <c r="R432">
        <v>65.632000000000005</v>
      </c>
      <c r="S432">
        <v>65262.679447525603</v>
      </c>
      <c r="T432">
        <v>15.740797172111201</v>
      </c>
      <c r="U432">
        <v>12.955088195544899</v>
      </c>
      <c r="V432">
        <v>8.8979999999999997</v>
      </c>
      <c r="W432">
        <v>95.557243026522798</v>
      </c>
      <c r="X432">
        <v>0.112664452571061</v>
      </c>
      <c r="Y432">
        <v>0.186645446663394</v>
      </c>
      <c r="Z432">
        <v>0.30351807851579898</v>
      </c>
      <c r="AA432">
        <v>209.25928893431299</v>
      </c>
      <c r="AB432">
        <v>8.1027441407704508</v>
      </c>
      <c r="AC432">
        <v>1.6228230160141901</v>
      </c>
      <c r="AD432">
        <v>3.7134183178395799</v>
      </c>
      <c r="AE432">
        <v>1.4136993393964199</v>
      </c>
      <c r="AF432">
        <v>115.45</v>
      </c>
      <c r="AG432">
        <v>2.9766715274540601E-2</v>
      </c>
      <c r="AH432">
        <v>4.1094999999999997</v>
      </c>
      <c r="AI432">
        <v>4.670304842158</v>
      </c>
      <c r="AJ432">
        <v>85385.557000000001</v>
      </c>
      <c r="AK432">
        <v>0.50236231721013602</v>
      </c>
      <c r="AL432">
        <v>13933623.126</v>
      </c>
      <c r="AM432">
        <v>850.26834844999996</v>
      </c>
    </row>
    <row r="433" spans="1:39" ht="15" x14ac:dyDescent="0.25">
      <c r="A433" t="s">
        <v>608</v>
      </c>
      <c r="B433">
        <v>-1659134.3</v>
      </c>
      <c r="C433">
        <v>0.41116109365832498</v>
      </c>
      <c r="D433">
        <v>-1775855.1</v>
      </c>
      <c r="E433">
        <v>3.56633930841418E-3</v>
      </c>
      <c r="F433">
        <v>0.70337536827143898</v>
      </c>
      <c r="G433">
        <v>57.7</v>
      </c>
      <c r="H433">
        <v>10.339138947368401</v>
      </c>
      <c r="I433">
        <v>25.008845950000001</v>
      </c>
      <c r="J433">
        <v>87.377372399999999</v>
      </c>
      <c r="K433">
        <v>14309.041768605601</v>
      </c>
      <c r="L433">
        <v>957.82905344999995</v>
      </c>
      <c r="M433">
        <v>1087.4232335561401</v>
      </c>
      <c r="N433">
        <v>0.198859607791113</v>
      </c>
      <c r="O433">
        <v>0.107945753135789</v>
      </c>
      <c r="P433">
        <v>4.5500812324518903E-3</v>
      </c>
      <c r="Q433">
        <v>12603.7549227078</v>
      </c>
      <c r="R433">
        <v>63.073</v>
      </c>
      <c r="S433">
        <v>71670.762505350896</v>
      </c>
      <c r="T433">
        <v>17.2332059676882</v>
      </c>
      <c r="U433">
        <v>15.18603924738</v>
      </c>
      <c r="V433">
        <v>7.9725000000000001</v>
      </c>
      <c r="W433">
        <v>120.14161849482601</v>
      </c>
      <c r="X433">
        <v>0.110904202507151</v>
      </c>
      <c r="Y433">
        <v>0.17925343983697101</v>
      </c>
      <c r="Z433">
        <v>0.299145483188901</v>
      </c>
      <c r="AA433">
        <v>196.75499435018699</v>
      </c>
      <c r="AB433">
        <v>7.1033670668184596</v>
      </c>
      <c r="AC433">
        <v>1.2788155190304</v>
      </c>
      <c r="AD433">
        <v>2.9147549250454898</v>
      </c>
      <c r="AE433">
        <v>1.18330494743876</v>
      </c>
      <c r="AF433">
        <v>63.85</v>
      </c>
      <c r="AG433">
        <v>2.6556681572193999E-2</v>
      </c>
      <c r="AH433">
        <v>7.2474999999999996</v>
      </c>
      <c r="AI433">
        <v>4.7752937443565804</v>
      </c>
      <c r="AJ433">
        <v>-35573.296499999902</v>
      </c>
      <c r="AK433">
        <v>0.56412119127149896</v>
      </c>
      <c r="AL433">
        <v>13705615.933</v>
      </c>
      <c r="AM433">
        <v>957.82905344999995</v>
      </c>
    </row>
    <row r="434" spans="1:39" ht="15" x14ac:dyDescent="0.25">
      <c r="A434" t="s">
        <v>609</v>
      </c>
      <c r="B434">
        <v>-1665397.95</v>
      </c>
      <c r="C434">
        <v>0.39505099883295203</v>
      </c>
      <c r="D434">
        <v>-1568262.5</v>
      </c>
      <c r="E434">
        <v>5.20199347363412E-3</v>
      </c>
      <c r="F434">
        <v>0.69223837251360099</v>
      </c>
      <c r="G434">
        <v>50.65</v>
      </c>
      <c r="H434">
        <v>10.040521249999999</v>
      </c>
      <c r="I434">
        <v>17.73496875</v>
      </c>
      <c r="J434">
        <v>84.954629100000005</v>
      </c>
      <c r="K434">
        <v>14560.8220505027</v>
      </c>
      <c r="L434">
        <v>916.63418430000002</v>
      </c>
      <c r="M434">
        <v>1052.19480380704</v>
      </c>
      <c r="N434">
        <v>0.22829703537601301</v>
      </c>
      <c r="O434">
        <v>0.113330586813464</v>
      </c>
      <c r="P434">
        <v>3.3674554722800602E-3</v>
      </c>
      <c r="Q434">
        <v>12684.8632921472</v>
      </c>
      <c r="R434">
        <v>60.976999999999997</v>
      </c>
      <c r="S434">
        <v>70747.881160109595</v>
      </c>
      <c r="T434">
        <v>17.787854436918799</v>
      </c>
      <c r="U434">
        <v>15.032457882480299</v>
      </c>
      <c r="V434">
        <v>8.1125000000000007</v>
      </c>
      <c r="W434">
        <v>112.99034629275801</v>
      </c>
      <c r="X434">
        <v>0.111319155201067</v>
      </c>
      <c r="Y434">
        <v>0.18786201679051101</v>
      </c>
      <c r="Z434">
        <v>0.30622816674936298</v>
      </c>
      <c r="AA434">
        <v>193.86605152164</v>
      </c>
      <c r="AB434">
        <v>7.3979017609314397</v>
      </c>
      <c r="AC434">
        <v>1.3268955976010699</v>
      </c>
      <c r="AD434">
        <v>2.9854159762639298</v>
      </c>
      <c r="AE434">
        <v>1.1613139345190899</v>
      </c>
      <c r="AF434">
        <v>68.650000000000006</v>
      </c>
      <c r="AG434">
        <v>1.97217442364571E-2</v>
      </c>
      <c r="AH434">
        <v>6.3464999999999998</v>
      </c>
      <c r="AI434">
        <v>4.9153346132775004</v>
      </c>
      <c r="AJ434">
        <v>-44231.142999999902</v>
      </c>
      <c r="AK434">
        <v>0.56844074893424401</v>
      </c>
      <c r="AL434">
        <v>13346947.243000001</v>
      </c>
      <c r="AM434">
        <v>916.63418430000002</v>
      </c>
    </row>
    <row r="435" spans="1:39" ht="15" x14ac:dyDescent="0.25">
      <c r="A435" t="s">
        <v>610</v>
      </c>
      <c r="B435">
        <v>-4292822.8499999996</v>
      </c>
      <c r="C435">
        <v>0.32054905942860901</v>
      </c>
      <c r="D435">
        <v>-4303253.05</v>
      </c>
      <c r="E435">
        <v>6.0503011967334101E-4</v>
      </c>
      <c r="F435">
        <v>0.73363368843194299</v>
      </c>
      <c r="G435">
        <v>111.4</v>
      </c>
      <c r="H435">
        <v>71.463567049999995</v>
      </c>
      <c r="I435">
        <v>184.0020892</v>
      </c>
      <c r="J435">
        <v>59.40152295</v>
      </c>
      <c r="K435">
        <v>14683.1409506853</v>
      </c>
      <c r="L435">
        <v>2013.7811145999999</v>
      </c>
      <c r="M435">
        <v>2464.09581339843</v>
      </c>
      <c r="N435">
        <v>0.40137455885345802</v>
      </c>
      <c r="O435">
        <v>0.15164215898938799</v>
      </c>
      <c r="P435">
        <v>1.40695861603747E-2</v>
      </c>
      <c r="Q435">
        <v>11999.789857489201</v>
      </c>
      <c r="R435">
        <v>130.41300000000001</v>
      </c>
      <c r="S435">
        <v>71447.515435577705</v>
      </c>
      <c r="T435">
        <v>15.773350816253</v>
      </c>
      <c r="U435">
        <v>15.4415672870036</v>
      </c>
      <c r="V435">
        <v>15.0175</v>
      </c>
      <c r="W435">
        <v>134.09562940569299</v>
      </c>
      <c r="X435">
        <v>0.11278179046516</v>
      </c>
      <c r="Y435">
        <v>0.16448649010422101</v>
      </c>
      <c r="Z435">
        <v>0.28330625508513202</v>
      </c>
      <c r="AA435">
        <v>177.43750669296301</v>
      </c>
      <c r="AB435">
        <v>7.7731360420888498</v>
      </c>
      <c r="AC435">
        <v>1.4850171400841199</v>
      </c>
      <c r="AD435">
        <v>3.49551274304874</v>
      </c>
      <c r="AE435">
        <v>1.64765882959731</v>
      </c>
      <c r="AF435">
        <v>58</v>
      </c>
      <c r="AG435">
        <v>7.8373893850131507E-2</v>
      </c>
      <c r="AH435">
        <v>21.538</v>
      </c>
      <c r="AI435">
        <v>4.6781670966215403</v>
      </c>
      <c r="AJ435">
        <v>-57439.800999999999</v>
      </c>
      <c r="AK435">
        <v>0.41794871156560698</v>
      </c>
      <c r="AL435">
        <v>29568631.949499998</v>
      </c>
      <c r="AM435">
        <v>2013.7811145999999</v>
      </c>
    </row>
    <row r="436" spans="1:39" ht="15" x14ac:dyDescent="0.25">
      <c r="A436" t="s">
        <v>611</v>
      </c>
      <c r="B436">
        <v>-1820528.45</v>
      </c>
      <c r="C436">
        <v>0.35072707102530598</v>
      </c>
      <c r="D436">
        <v>-1782650.3</v>
      </c>
      <c r="E436">
        <v>3.6328299537319599E-3</v>
      </c>
      <c r="F436">
        <v>0.70982538584596999</v>
      </c>
      <c r="G436">
        <v>62.3</v>
      </c>
      <c r="H436">
        <v>14.6881849</v>
      </c>
      <c r="I436">
        <v>38.73253785</v>
      </c>
      <c r="J436">
        <v>77.037940449999994</v>
      </c>
      <c r="K436">
        <v>14421.4329622311</v>
      </c>
      <c r="L436">
        <v>1146.840457</v>
      </c>
      <c r="M436">
        <v>1347.03557561866</v>
      </c>
      <c r="N436">
        <v>0.31813572609254398</v>
      </c>
      <c r="O436">
        <v>0.12569136135733699</v>
      </c>
      <c r="P436">
        <v>3.0973955255225202E-3</v>
      </c>
      <c r="Q436">
        <v>12278.133605642901</v>
      </c>
      <c r="R436">
        <v>75.748500000000007</v>
      </c>
      <c r="S436">
        <v>70122.528624329207</v>
      </c>
      <c r="T436">
        <v>17.200340600804001</v>
      </c>
      <c r="U436">
        <v>15.140107817316499</v>
      </c>
      <c r="V436">
        <v>10.2605</v>
      </c>
      <c r="W436">
        <v>111.77237532284001</v>
      </c>
      <c r="X436">
        <v>0.112245108715122</v>
      </c>
      <c r="Y436">
        <v>0.16035874680840401</v>
      </c>
      <c r="Z436">
        <v>0.296020840946492</v>
      </c>
      <c r="AA436">
        <v>191.25070855431099</v>
      </c>
      <c r="AB436">
        <v>7.3744589132421501</v>
      </c>
      <c r="AC436">
        <v>1.41956593150949</v>
      </c>
      <c r="AD436">
        <v>2.96185387540147</v>
      </c>
      <c r="AE436">
        <v>1.0646204077622099</v>
      </c>
      <c r="AF436">
        <v>80.650000000000006</v>
      </c>
      <c r="AG436">
        <v>1.7359554683912901E-2</v>
      </c>
      <c r="AH436">
        <v>8.0730000000000004</v>
      </c>
      <c r="AI436">
        <v>4.31461658698238</v>
      </c>
      <c r="AJ436">
        <v>-54508.076999999903</v>
      </c>
      <c r="AK436">
        <v>0.566380970558236</v>
      </c>
      <c r="AL436">
        <v>16539082.768999999</v>
      </c>
      <c r="AM436">
        <v>1146.840457</v>
      </c>
    </row>
    <row r="437" spans="1:39" ht="15" x14ac:dyDescent="0.25">
      <c r="A437" t="s">
        <v>612</v>
      </c>
      <c r="B437">
        <v>-2921115.2</v>
      </c>
      <c r="C437">
        <v>0.37723856995712501</v>
      </c>
      <c r="D437">
        <v>-2882498.05</v>
      </c>
      <c r="E437">
        <v>4.0007366588670299E-3</v>
      </c>
      <c r="F437">
        <v>0.65555057708851106</v>
      </c>
      <c r="G437">
        <v>44.35</v>
      </c>
      <c r="H437">
        <v>13.5077277</v>
      </c>
      <c r="I437">
        <v>21.180367</v>
      </c>
      <c r="J437">
        <v>79.188049849999999</v>
      </c>
      <c r="K437">
        <v>15859.2503196955</v>
      </c>
      <c r="L437">
        <v>651.04888055000004</v>
      </c>
      <c r="M437">
        <v>767.04525964231595</v>
      </c>
      <c r="N437">
        <v>0.35288838774426801</v>
      </c>
      <c r="O437">
        <v>0.13413301337101899</v>
      </c>
      <c r="P437">
        <v>1.87710874944995E-3</v>
      </c>
      <c r="Q437">
        <v>13460.9360232729</v>
      </c>
      <c r="R437">
        <v>48.486499999999999</v>
      </c>
      <c r="S437">
        <v>63769.663834263098</v>
      </c>
      <c r="T437">
        <v>16.205541748734198</v>
      </c>
      <c r="U437">
        <v>13.4274257896528</v>
      </c>
      <c r="V437">
        <v>7.4690000000000003</v>
      </c>
      <c r="W437">
        <v>87.166806875083694</v>
      </c>
      <c r="X437">
        <v>0.112040188330792</v>
      </c>
      <c r="Y437">
        <v>0.187674813735837</v>
      </c>
      <c r="Z437">
        <v>0.30592690656884303</v>
      </c>
      <c r="AA437">
        <v>223.03594144472001</v>
      </c>
      <c r="AB437">
        <v>7.6631620517701204</v>
      </c>
      <c r="AC437">
        <v>1.52000712429747</v>
      </c>
      <c r="AD437">
        <v>3.30082814706974</v>
      </c>
      <c r="AE437">
        <v>1.13690190148351</v>
      </c>
      <c r="AF437">
        <v>64.150000000000006</v>
      </c>
      <c r="AG437">
        <v>3.3396121685177402E-2</v>
      </c>
      <c r="AH437">
        <v>4.9349999999999996</v>
      </c>
      <c r="AI437">
        <v>4.7724996062468596</v>
      </c>
      <c r="AJ437">
        <v>-47043.387000000002</v>
      </c>
      <c r="AK437">
        <v>0.54273574620310405</v>
      </c>
      <c r="AL437">
        <v>10325147.166999999</v>
      </c>
      <c r="AM437">
        <v>651.04888055000004</v>
      </c>
    </row>
    <row r="438" spans="1:39" ht="15" x14ac:dyDescent="0.25">
      <c r="A438" t="s">
        <v>613</v>
      </c>
      <c r="B438">
        <v>-3065754.8</v>
      </c>
      <c r="C438">
        <v>0.40752042095070001</v>
      </c>
      <c r="D438">
        <v>-3085300.7</v>
      </c>
      <c r="E438">
        <v>5.6031493660745101E-3</v>
      </c>
      <c r="F438">
        <v>0.71207009046737102</v>
      </c>
      <c r="G438">
        <v>93.95</v>
      </c>
      <c r="H438">
        <v>50.431325299999997</v>
      </c>
      <c r="I438">
        <v>39.176760600000001</v>
      </c>
      <c r="J438">
        <v>-5.3835420499999902</v>
      </c>
      <c r="K438">
        <v>16775.199193549899</v>
      </c>
      <c r="L438">
        <v>1380.739613</v>
      </c>
      <c r="M438">
        <v>1772.73189188317</v>
      </c>
      <c r="N438">
        <v>0.74643736450835096</v>
      </c>
      <c r="O438">
        <v>0.159180297125292</v>
      </c>
      <c r="P438">
        <v>1.72663406449251E-3</v>
      </c>
      <c r="Q438">
        <v>13065.812235089201</v>
      </c>
      <c r="R438">
        <v>101.8835</v>
      </c>
      <c r="S438">
        <v>67451.274362384502</v>
      </c>
      <c r="T438">
        <v>16.465865424725301</v>
      </c>
      <c r="U438">
        <v>13.552141544018401</v>
      </c>
      <c r="V438">
        <v>13.686500000000001</v>
      </c>
      <c r="W438">
        <v>100.88332393234199</v>
      </c>
      <c r="X438">
        <v>0.107168158239186</v>
      </c>
      <c r="Y438">
        <v>0.21075515990209001</v>
      </c>
      <c r="Z438">
        <v>0.32575547289891699</v>
      </c>
      <c r="AA438">
        <v>210.672669387664</v>
      </c>
      <c r="AB438">
        <v>8.9240187982086301</v>
      </c>
      <c r="AC438">
        <v>1.5526099346784501</v>
      </c>
      <c r="AD438">
        <v>3.83558092209234</v>
      </c>
      <c r="AE438">
        <v>1.65391399976488</v>
      </c>
      <c r="AF438">
        <v>205.45</v>
      </c>
      <c r="AG438">
        <v>1.33706830830719E-2</v>
      </c>
      <c r="AH438">
        <v>4.0179999999999998</v>
      </c>
      <c r="AI438">
        <v>4.1521566237998098</v>
      </c>
      <c r="AJ438">
        <v>8304.2209999998995</v>
      </c>
      <c r="AK438">
        <v>0.53730985409194598</v>
      </c>
      <c r="AL438">
        <v>23162182.0425</v>
      </c>
      <c r="AM438">
        <v>1380.739613</v>
      </c>
    </row>
    <row r="439" spans="1:39" ht="15" x14ac:dyDescent="0.25">
      <c r="A439" t="s">
        <v>615</v>
      </c>
      <c r="B439">
        <v>-2700600</v>
      </c>
      <c r="C439">
        <v>0.34015898607651701</v>
      </c>
      <c r="D439">
        <v>-2729009.5</v>
      </c>
      <c r="E439">
        <v>6.3769140581019703E-3</v>
      </c>
      <c r="F439">
        <v>0.73494186061182998</v>
      </c>
      <c r="G439">
        <v>80.25</v>
      </c>
      <c r="H439">
        <v>58.089503950000001</v>
      </c>
      <c r="I439">
        <v>65.689064650000006</v>
      </c>
      <c r="J439">
        <v>15.4847374</v>
      </c>
      <c r="K439">
        <v>14835.768044993099</v>
      </c>
      <c r="L439">
        <v>1585.9282287000001</v>
      </c>
      <c r="M439">
        <v>1956.8165945584201</v>
      </c>
      <c r="N439">
        <v>0.49812023782283998</v>
      </c>
      <c r="O439">
        <v>0.152224937031288</v>
      </c>
      <c r="P439">
        <v>6.4769048902168702E-3</v>
      </c>
      <c r="Q439">
        <v>12023.846998450799</v>
      </c>
      <c r="R439">
        <v>104.9425</v>
      </c>
      <c r="S439">
        <v>69809.345274793304</v>
      </c>
      <c r="T439">
        <v>16.541439359649299</v>
      </c>
      <c r="U439">
        <v>15.112354181575601</v>
      </c>
      <c r="V439">
        <v>13.343999999999999</v>
      </c>
      <c r="W439">
        <v>118.849537522482</v>
      </c>
      <c r="X439">
        <v>0.10949603769768</v>
      </c>
      <c r="Y439">
        <v>0.17762388148593</v>
      </c>
      <c r="Z439">
        <v>0.29153205152720801</v>
      </c>
      <c r="AA439">
        <v>186.130364954768</v>
      </c>
      <c r="AB439">
        <v>8.1291071427361494</v>
      </c>
      <c r="AC439">
        <v>1.48826517822117</v>
      </c>
      <c r="AD439">
        <v>3.8190172004821301</v>
      </c>
      <c r="AE439">
        <v>1.31820080865289</v>
      </c>
      <c r="AF439">
        <v>53.1</v>
      </c>
      <c r="AG439">
        <v>4.4006296071458402E-2</v>
      </c>
      <c r="AH439">
        <v>19.283000000000001</v>
      </c>
      <c r="AI439">
        <v>4.4579573658359699</v>
      </c>
      <c r="AJ439">
        <v>-97511.280500000095</v>
      </c>
      <c r="AK439">
        <v>0.50814195250642002</v>
      </c>
      <c r="AL439">
        <v>23528463.337000001</v>
      </c>
      <c r="AM439">
        <v>1585.9282287000001</v>
      </c>
    </row>
    <row r="440" spans="1:39" ht="15" x14ac:dyDescent="0.25">
      <c r="A440" t="s">
        <v>616</v>
      </c>
      <c r="B440">
        <v>-758368.25</v>
      </c>
      <c r="C440">
        <v>0.48311047488362602</v>
      </c>
      <c r="D440">
        <v>-789248.75</v>
      </c>
      <c r="E440">
        <v>9.66262419148433E-3</v>
      </c>
      <c r="F440">
        <v>0.65797031924856497</v>
      </c>
      <c r="G440">
        <v>14.5</v>
      </c>
      <c r="H440">
        <v>46.180197749999998</v>
      </c>
      <c r="I440">
        <v>73.597941000000006</v>
      </c>
      <c r="J440">
        <v>-15.0613835</v>
      </c>
      <c r="K440">
        <v>17954.223144716099</v>
      </c>
      <c r="L440">
        <v>649.79437350000001</v>
      </c>
      <c r="M440">
        <v>888.18806802738698</v>
      </c>
      <c r="N440">
        <v>0.900240898669462</v>
      </c>
      <c r="O440">
        <v>0.18098515360567399</v>
      </c>
      <c r="P440">
        <v>4.0193826793731097E-2</v>
      </c>
      <c r="Q440">
        <v>13135.2284498831</v>
      </c>
      <c r="R440">
        <v>54.177500000000002</v>
      </c>
      <c r="S440">
        <v>59778.695999261698</v>
      </c>
      <c r="T440">
        <v>15.6707120114439</v>
      </c>
      <c r="U440">
        <v>11.9938050574501</v>
      </c>
      <c r="V440">
        <v>8.69</v>
      </c>
      <c r="W440">
        <v>74.774956674338299</v>
      </c>
      <c r="X440">
        <v>0.11108795908765599</v>
      </c>
      <c r="Y440">
        <v>0.17246218139863601</v>
      </c>
      <c r="Z440">
        <v>0.29098131340369898</v>
      </c>
      <c r="AA440">
        <v>292.94728880874197</v>
      </c>
      <c r="AB440">
        <v>6.2323610297574801</v>
      </c>
      <c r="AC440">
        <v>1.38175658176412</v>
      </c>
      <c r="AD440">
        <v>2.7890255863371398</v>
      </c>
      <c r="AE440" t="s">
        <v>943</v>
      </c>
      <c r="AF440">
        <v>17.5</v>
      </c>
      <c r="AG440">
        <v>1.4495920745920699E-2</v>
      </c>
      <c r="AH440">
        <v>18.563333333333301</v>
      </c>
      <c r="AI440">
        <v>3.57730441702491</v>
      </c>
      <c r="AJ440">
        <v>147729.76999999999</v>
      </c>
      <c r="AK440">
        <v>0.53646030668329403</v>
      </c>
      <c r="AL440">
        <v>11666553.18</v>
      </c>
      <c r="AM440">
        <v>649.79437350000001</v>
      </c>
    </row>
    <row r="441" spans="1:39" ht="15" x14ac:dyDescent="0.25">
      <c r="A441" t="s">
        <v>617</v>
      </c>
      <c r="B441">
        <v>-4074410.8</v>
      </c>
      <c r="C441">
        <v>0.28098465702248998</v>
      </c>
      <c r="D441">
        <v>-3892248.4</v>
      </c>
      <c r="E441">
        <v>3.8002232652815E-3</v>
      </c>
      <c r="F441">
        <v>0.75934533659750902</v>
      </c>
      <c r="G441">
        <v>88.2</v>
      </c>
      <c r="H441">
        <v>487.97811245000003</v>
      </c>
      <c r="I441">
        <v>350.84135465000003</v>
      </c>
      <c r="J441">
        <v>-178.66477524999999</v>
      </c>
      <c r="K441">
        <v>19474.073873902398</v>
      </c>
      <c r="L441">
        <v>2718.9789060500002</v>
      </c>
      <c r="M441">
        <v>3968.2471528374399</v>
      </c>
      <c r="N441">
        <v>0.99582448248320798</v>
      </c>
      <c r="O441">
        <v>0.215170486611065</v>
      </c>
      <c r="P441">
        <v>5.8996484964657599E-2</v>
      </c>
      <c r="Q441">
        <v>13343.321128609399</v>
      </c>
      <c r="R441">
        <v>200.66050000000001</v>
      </c>
      <c r="S441">
        <v>68960.358137251693</v>
      </c>
      <c r="T441">
        <v>13.596348060530101</v>
      </c>
      <c r="U441">
        <v>13.5501451758069</v>
      </c>
      <c r="V441">
        <v>34.027999999999999</v>
      </c>
      <c r="W441">
        <v>79.904164395497801</v>
      </c>
      <c r="X441">
        <v>0.113190834452244</v>
      </c>
      <c r="Y441">
        <v>0.17265492339565999</v>
      </c>
      <c r="Z441">
        <v>0.29024277606500098</v>
      </c>
      <c r="AA441">
        <v>217.11330628070101</v>
      </c>
      <c r="AB441">
        <v>10.4083899824927</v>
      </c>
      <c r="AC441">
        <v>1.78596204134492</v>
      </c>
      <c r="AD441">
        <v>4.18912366292213</v>
      </c>
      <c r="AE441">
        <v>0.98611073025172602</v>
      </c>
      <c r="AF441">
        <v>14.85</v>
      </c>
      <c r="AG441">
        <v>0.103007163099315</v>
      </c>
      <c r="AH441">
        <v>106.229</v>
      </c>
      <c r="AI441">
        <v>4.1760184189581997</v>
      </c>
      <c r="AJ441">
        <v>-156570.78</v>
      </c>
      <c r="AK441">
        <v>0.68033597559386505</v>
      </c>
      <c r="AL441">
        <v>52949596.078000002</v>
      </c>
      <c r="AM441">
        <v>2718.9789060500002</v>
      </c>
    </row>
    <row r="442" spans="1:39" ht="15" x14ac:dyDescent="0.25">
      <c r="A442" t="s">
        <v>618</v>
      </c>
      <c r="B442">
        <v>-5501685.1500000004</v>
      </c>
      <c r="C442">
        <v>0.36634595197326902</v>
      </c>
      <c r="D442">
        <v>-5508641.9500000002</v>
      </c>
      <c r="E442">
        <v>1.9965176761107201E-3</v>
      </c>
      <c r="F442">
        <v>0.77566497388114597</v>
      </c>
      <c r="G442">
        <v>160.30000000000001</v>
      </c>
      <c r="H442">
        <v>320.69911309999998</v>
      </c>
      <c r="I442">
        <v>337.59512869999998</v>
      </c>
      <c r="J442">
        <v>-53.415117449999997</v>
      </c>
      <c r="K442">
        <v>15510.2857444644</v>
      </c>
      <c r="L442">
        <v>3874.7591691500002</v>
      </c>
      <c r="M442">
        <v>5327.9125540111399</v>
      </c>
      <c r="N442">
        <v>0.81057416310056396</v>
      </c>
      <c r="O442">
        <v>0.188178086345416</v>
      </c>
      <c r="P442">
        <v>3.8566160057060102E-2</v>
      </c>
      <c r="Q442">
        <v>11279.9565111583</v>
      </c>
      <c r="R442">
        <v>257.56549999999999</v>
      </c>
      <c r="S442">
        <v>74210.9924562878</v>
      </c>
      <c r="T442">
        <v>14.8668979347001</v>
      </c>
      <c r="U442">
        <v>15.043781753185099</v>
      </c>
      <c r="V442">
        <v>28.061499999999999</v>
      </c>
      <c r="W442">
        <v>138.08097105108399</v>
      </c>
      <c r="X442">
        <v>0.11075594441194</v>
      </c>
      <c r="Y442">
        <v>0.17420983864318401</v>
      </c>
      <c r="Z442">
        <v>0.28916676941050101</v>
      </c>
      <c r="AA442">
        <v>168.246701676432</v>
      </c>
      <c r="AB442">
        <v>7.8697291466247696</v>
      </c>
      <c r="AC442">
        <v>1.4243171173501099</v>
      </c>
      <c r="AD442">
        <v>4.2873710317802702</v>
      </c>
      <c r="AE442">
        <v>0.88072361285095202</v>
      </c>
      <c r="AF442">
        <v>22.75</v>
      </c>
      <c r="AG442">
        <v>7.7743494826552503E-2</v>
      </c>
      <c r="AH442">
        <v>87.4435</v>
      </c>
      <c r="AI442">
        <v>3.9087510745787801</v>
      </c>
      <c r="AJ442">
        <v>-118633.049</v>
      </c>
      <c r="AK442">
        <v>0.544784826062639</v>
      </c>
      <c r="AL442">
        <v>60098621.9045</v>
      </c>
      <c r="AM442">
        <v>3874.7591691500002</v>
      </c>
    </row>
    <row r="443" spans="1:39" ht="15" x14ac:dyDescent="0.25">
      <c r="A443" t="s">
        <v>619</v>
      </c>
      <c r="B443">
        <v>-2276090.9500000002</v>
      </c>
      <c r="C443">
        <v>0.36582017876060702</v>
      </c>
      <c r="D443">
        <v>-2239007.25</v>
      </c>
      <c r="E443">
        <v>5.7576655877211299E-3</v>
      </c>
      <c r="F443">
        <v>0.71156696706996303</v>
      </c>
      <c r="G443">
        <v>69.349999999999994</v>
      </c>
      <c r="H443">
        <v>41.853622049999998</v>
      </c>
      <c r="I443">
        <v>36.540991499999997</v>
      </c>
      <c r="J443">
        <v>43.8551681</v>
      </c>
      <c r="K443">
        <v>16048.710659451801</v>
      </c>
      <c r="L443">
        <v>1030.7329640999999</v>
      </c>
      <c r="M443">
        <v>1322.13262700159</v>
      </c>
      <c r="N443">
        <v>0.64094359587776395</v>
      </c>
      <c r="O443">
        <v>0.16242301049931099</v>
      </c>
      <c r="P443">
        <v>3.7293782520640001E-3</v>
      </c>
      <c r="Q443">
        <v>12511.5550211591</v>
      </c>
      <c r="R443">
        <v>77.863</v>
      </c>
      <c r="S443">
        <v>63816.4045888291</v>
      </c>
      <c r="T443">
        <v>16.465458561833</v>
      </c>
      <c r="U443">
        <v>13.2377761465651</v>
      </c>
      <c r="V443">
        <v>10.795500000000001</v>
      </c>
      <c r="W443">
        <v>95.478019924968706</v>
      </c>
      <c r="X443">
        <v>0.114192498174923</v>
      </c>
      <c r="Y443">
        <v>0.18501955366036499</v>
      </c>
      <c r="Z443">
        <v>0.30629773120465398</v>
      </c>
      <c r="AA443">
        <v>207.26454614414899</v>
      </c>
      <c r="AB443">
        <v>8.8304673474871098</v>
      </c>
      <c r="AC443">
        <v>1.6190659463082699</v>
      </c>
      <c r="AD443">
        <v>3.7175053760068599</v>
      </c>
      <c r="AE443">
        <v>1.1997350766231001</v>
      </c>
      <c r="AF443">
        <v>66.849999999999994</v>
      </c>
      <c r="AG443">
        <v>3.14713263438538E-2</v>
      </c>
      <c r="AH443">
        <v>8.9268421052631606</v>
      </c>
      <c r="AI443">
        <v>4.3104039880159002</v>
      </c>
      <c r="AJ443">
        <v>-65722.663499999893</v>
      </c>
      <c r="AK443">
        <v>0.50897060252249804</v>
      </c>
      <c r="AL443">
        <v>16541935.107999999</v>
      </c>
      <c r="AM443">
        <v>1030.7329640999999</v>
      </c>
    </row>
    <row r="444" spans="1:39" ht="15" x14ac:dyDescent="0.25">
      <c r="A444" t="s">
        <v>620</v>
      </c>
      <c r="B444">
        <v>-3162350.2</v>
      </c>
      <c r="C444">
        <v>0.37433265651931102</v>
      </c>
      <c r="D444">
        <v>-2996043.55</v>
      </c>
      <c r="E444">
        <v>3.4269242737236601E-3</v>
      </c>
      <c r="F444">
        <v>0.77957666721756802</v>
      </c>
      <c r="G444">
        <v>175.45</v>
      </c>
      <c r="H444">
        <v>178.24312814999999</v>
      </c>
      <c r="I444">
        <v>427.80006459999998</v>
      </c>
      <c r="J444">
        <v>-41.694083650000003</v>
      </c>
      <c r="K444">
        <v>15088.6885402276</v>
      </c>
      <c r="L444">
        <v>4446.0257377999997</v>
      </c>
      <c r="M444">
        <v>5849.36362758834</v>
      </c>
      <c r="N444">
        <v>0.58001702385016696</v>
      </c>
      <c r="O444">
        <v>0.16925357539031199</v>
      </c>
      <c r="P444">
        <v>6.3818376485692593E-2</v>
      </c>
      <c r="Q444">
        <v>11468.717260642999</v>
      </c>
      <c r="R444">
        <v>284.92</v>
      </c>
      <c r="S444">
        <v>76278.643324441902</v>
      </c>
      <c r="T444">
        <v>14.9419135195844</v>
      </c>
      <c r="U444">
        <v>15.6044705103187</v>
      </c>
      <c r="V444">
        <v>33.094999999999999</v>
      </c>
      <c r="W444">
        <v>134.34131251850701</v>
      </c>
      <c r="X444">
        <v>0.117765229701544</v>
      </c>
      <c r="Y444">
        <v>0.16032064226373299</v>
      </c>
      <c r="Z444">
        <v>0.28396929254034797</v>
      </c>
      <c r="AA444">
        <v>167.22113047593101</v>
      </c>
      <c r="AB444">
        <v>7.4526858400167004</v>
      </c>
      <c r="AC444">
        <v>1.3693988145713301</v>
      </c>
      <c r="AD444">
        <v>3.75892875221705</v>
      </c>
      <c r="AE444">
        <v>0.89313189888869404</v>
      </c>
      <c r="AF444">
        <v>32.25</v>
      </c>
      <c r="AG444">
        <v>6.6341577243162794E-2</v>
      </c>
      <c r="AH444">
        <v>83.587000000000003</v>
      </c>
      <c r="AI444">
        <v>4.1076679284506197</v>
      </c>
      <c r="AJ444">
        <v>-119056.0385</v>
      </c>
      <c r="AK444">
        <v>0.499383386383078</v>
      </c>
      <c r="AL444">
        <v>67084697.5995</v>
      </c>
      <c r="AM444">
        <v>4446.0257377999997</v>
      </c>
    </row>
    <row r="445" spans="1:39" ht="15" x14ac:dyDescent="0.25">
      <c r="A445" t="s">
        <v>621</v>
      </c>
      <c r="B445">
        <v>-4654541.8</v>
      </c>
      <c r="C445">
        <v>0.30346265152628998</v>
      </c>
      <c r="D445">
        <v>-4423918.05</v>
      </c>
      <c r="E445">
        <v>4.6506710375035501E-3</v>
      </c>
      <c r="F445">
        <v>0.76475470060053896</v>
      </c>
      <c r="G445">
        <v>82.55</v>
      </c>
      <c r="H445">
        <v>338.96077939999998</v>
      </c>
      <c r="I445">
        <v>226.63856530000001</v>
      </c>
      <c r="J445">
        <v>-173.72888885</v>
      </c>
      <c r="K445">
        <v>18819.179086338401</v>
      </c>
      <c r="L445">
        <v>2441.7484198000002</v>
      </c>
      <c r="M445">
        <v>3550.5789461941499</v>
      </c>
      <c r="N445">
        <v>0.99655211641308705</v>
      </c>
      <c r="O445">
        <v>0.21111209616026799</v>
      </c>
      <c r="P445">
        <v>5.1516114878986302E-2</v>
      </c>
      <c r="Q445">
        <v>12942.0304385164</v>
      </c>
      <c r="R445">
        <v>178.21299999999999</v>
      </c>
      <c r="S445">
        <v>68464.797402546406</v>
      </c>
      <c r="T445">
        <v>13.684467463091901</v>
      </c>
      <c r="U445">
        <v>13.701292384955099</v>
      </c>
      <c r="V445">
        <v>27.013000000000002</v>
      </c>
      <c r="W445">
        <v>90.391604775478498</v>
      </c>
      <c r="X445">
        <v>0.108859142879319</v>
      </c>
      <c r="Y445">
        <v>0.17950612047970299</v>
      </c>
      <c r="Z445">
        <v>0.29333902675172302</v>
      </c>
      <c r="AA445">
        <v>220.566335021572</v>
      </c>
      <c r="AB445">
        <v>10.2670290975597</v>
      </c>
      <c r="AC445">
        <v>1.7005243158935499</v>
      </c>
      <c r="AD445">
        <v>4.24213837262739</v>
      </c>
      <c r="AE445">
        <v>1.10268954389273</v>
      </c>
      <c r="AF445">
        <v>15.2</v>
      </c>
      <c r="AG445">
        <v>8.3136864961805598E-2</v>
      </c>
      <c r="AH445">
        <v>91.834000000000003</v>
      </c>
      <c r="AI445">
        <v>4.1601563926410297</v>
      </c>
      <c r="AJ445">
        <v>-105356.47349999999</v>
      </c>
      <c r="AK445">
        <v>0.70081567031206204</v>
      </c>
      <c r="AL445">
        <v>45951700.795999996</v>
      </c>
      <c r="AM445">
        <v>2441.7484198000002</v>
      </c>
    </row>
    <row r="446" spans="1:39" ht="15" x14ac:dyDescent="0.25">
      <c r="A446" t="s">
        <v>622</v>
      </c>
      <c r="B446">
        <v>-2094432.95</v>
      </c>
      <c r="C446">
        <v>0.35276273775920503</v>
      </c>
      <c r="D446">
        <v>-2127292.6</v>
      </c>
      <c r="E446">
        <v>8.5377740334928696E-3</v>
      </c>
      <c r="F446">
        <v>0.72256068850609201</v>
      </c>
      <c r="G446">
        <v>94.3</v>
      </c>
      <c r="H446">
        <v>63.933900700000002</v>
      </c>
      <c r="I446">
        <v>74.975351450000005</v>
      </c>
      <c r="J446">
        <v>44.261061849999997</v>
      </c>
      <c r="K446">
        <v>14350.8259237724</v>
      </c>
      <c r="L446">
        <v>1640.2882085000001</v>
      </c>
      <c r="M446">
        <v>2025.13550922336</v>
      </c>
      <c r="N446">
        <v>0.49410383275946101</v>
      </c>
      <c r="O446">
        <v>0.14709709156578399</v>
      </c>
      <c r="P446">
        <v>1.8110174843703399E-2</v>
      </c>
      <c r="Q446">
        <v>11623.661941529699</v>
      </c>
      <c r="R446">
        <v>107.8015</v>
      </c>
      <c r="S446">
        <v>66868.006632560806</v>
      </c>
      <c r="T446">
        <v>16.0141556471849</v>
      </c>
      <c r="U446">
        <v>15.215819895827099</v>
      </c>
      <c r="V446">
        <v>13.536</v>
      </c>
      <c r="W446">
        <v>121.179684434102</v>
      </c>
      <c r="X446">
        <v>0.11344724552202499</v>
      </c>
      <c r="Y446">
        <v>0.17223289642769599</v>
      </c>
      <c r="Z446">
        <v>0.29198907862045798</v>
      </c>
      <c r="AA446">
        <v>185.172702227591</v>
      </c>
      <c r="AB446">
        <v>7.82094996454164</v>
      </c>
      <c r="AC446">
        <v>1.4782753428463999</v>
      </c>
      <c r="AD446">
        <v>3.4076088788772898</v>
      </c>
      <c r="AE446">
        <v>1.1548490242992</v>
      </c>
      <c r="AF446">
        <v>62.45</v>
      </c>
      <c r="AG446">
        <v>4.4778678520817197E-2</v>
      </c>
      <c r="AH446">
        <v>17.298500000000001</v>
      </c>
      <c r="AI446">
        <v>4.5327363708536597</v>
      </c>
      <c r="AJ446">
        <v>-78920.788000000102</v>
      </c>
      <c r="AK446">
        <v>0.498384637655855</v>
      </c>
      <c r="AL446">
        <v>23539490.545000002</v>
      </c>
      <c r="AM446">
        <v>1640.2882085000001</v>
      </c>
    </row>
    <row r="447" spans="1:39" ht="15" x14ac:dyDescent="0.25">
      <c r="A447" t="s">
        <v>623</v>
      </c>
      <c r="B447">
        <v>-3309751.05</v>
      </c>
      <c r="C447">
        <v>0.30626125631675</v>
      </c>
      <c r="D447">
        <v>-3518024.6</v>
      </c>
      <c r="E447">
        <v>2.3239138571759998E-3</v>
      </c>
      <c r="F447">
        <v>0.79582788370233604</v>
      </c>
      <c r="G447">
        <v>207.6</v>
      </c>
      <c r="H447">
        <v>293.9952553</v>
      </c>
      <c r="I447">
        <v>605.34421554999994</v>
      </c>
      <c r="J447">
        <v>-32.642512399999902</v>
      </c>
      <c r="K447">
        <v>15655.575806041599</v>
      </c>
      <c r="L447">
        <v>5156.0213645000003</v>
      </c>
      <c r="M447">
        <v>6874.1531901639701</v>
      </c>
      <c r="N447">
        <v>0.64765219273365504</v>
      </c>
      <c r="O447">
        <v>0.17461858630939001</v>
      </c>
      <c r="P447">
        <v>5.0905290086099703E-2</v>
      </c>
      <c r="Q447">
        <v>11742.607576013999</v>
      </c>
      <c r="R447">
        <v>336.55650000000003</v>
      </c>
      <c r="S447">
        <v>77348.708784409202</v>
      </c>
      <c r="T447">
        <v>15.9089187105285</v>
      </c>
      <c r="U447">
        <v>15.319928049228</v>
      </c>
      <c r="V447">
        <v>35.219000000000001</v>
      </c>
      <c r="W447">
        <v>146.39885756267901</v>
      </c>
      <c r="X447">
        <v>0.11446358085493701</v>
      </c>
      <c r="Y447">
        <v>0.17135452348316599</v>
      </c>
      <c r="Z447">
        <v>0.29099413395331802</v>
      </c>
      <c r="AA447">
        <v>166.50332481375401</v>
      </c>
      <c r="AB447">
        <v>7.2610240995081297</v>
      </c>
      <c r="AC447">
        <v>1.35367462955799</v>
      </c>
      <c r="AD447">
        <v>3.9413130308201101</v>
      </c>
      <c r="AE447">
        <v>0.87568981743512198</v>
      </c>
      <c r="AF447">
        <v>26.1</v>
      </c>
      <c r="AG447">
        <v>9.3447596036055902E-2</v>
      </c>
      <c r="AH447">
        <v>101.36150000000001</v>
      </c>
      <c r="AI447">
        <v>4.2128019108455401</v>
      </c>
      <c r="AJ447">
        <v>-164462.26349999901</v>
      </c>
      <c r="AK447">
        <v>0.52090482157056395</v>
      </c>
      <c r="AL447">
        <v>80720483.329500005</v>
      </c>
      <c r="AM447">
        <v>5156.0213645000003</v>
      </c>
    </row>
    <row r="448" spans="1:39" ht="15" x14ac:dyDescent="0.25">
      <c r="A448" t="s">
        <v>624</v>
      </c>
      <c r="B448">
        <v>-2240650.9500000002</v>
      </c>
      <c r="C448">
        <v>0.48629562440839502</v>
      </c>
      <c r="D448">
        <v>-2395817.4500000002</v>
      </c>
      <c r="E448">
        <v>4.9764566292786602E-3</v>
      </c>
      <c r="F448">
        <v>0.71691098165429801</v>
      </c>
      <c r="G448">
        <v>92.25</v>
      </c>
      <c r="H448">
        <v>44.75031585</v>
      </c>
      <c r="I448">
        <v>32.685706600000003</v>
      </c>
      <c r="J448">
        <v>-10.328118</v>
      </c>
      <c r="K448">
        <v>16590.3309449138</v>
      </c>
      <c r="L448">
        <v>1249.2679876499999</v>
      </c>
      <c r="M448">
        <v>1618.67087079475</v>
      </c>
      <c r="N448">
        <v>0.74285772346229395</v>
      </c>
      <c r="O448">
        <v>0.17183188356871701</v>
      </c>
      <c r="P448">
        <v>6.4161893438717203E-3</v>
      </c>
      <c r="Q448">
        <v>12804.189985715801</v>
      </c>
      <c r="R448">
        <v>92.935000000000002</v>
      </c>
      <c r="S448">
        <v>62758.705821272903</v>
      </c>
      <c r="T448">
        <v>15.7615537741432</v>
      </c>
      <c r="U448">
        <v>13.44238432937</v>
      </c>
      <c r="V448">
        <v>13.433999999999999</v>
      </c>
      <c r="W448">
        <v>92.993001909334495</v>
      </c>
      <c r="X448">
        <v>0.10556697107015101</v>
      </c>
      <c r="Y448">
        <v>0.21127489591016299</v>
      </c>
      <c r="Z448">
        <v>0.321806388202524</v>
      </c>
      <c r="AA448">
        <v>212.55987716415899</v>
      </c>
      <c r="AB448">
        <v>8.3464533820634408</v>
      </c>
      <c r="AC448">
        <v>1.5685355623403601</v>
      </c>
      <c r="AD448">
        <v>3.8184741921544201</v>
      </c>
      <c r="AE448">
        <v>1.56858129006754</v>
      </c>
      <c r="AF448">
        <v>189.85</v>
      </c>
      <c r="AG448">
        <v>1.6131340255090498E-2</v>
      </c>
      <c r="AH448">
        <v>4.0655000000000001</v>
      </c>
      <c r="AI448">
        <v>4.2971954576629203</v>
      </c>
      <c r="AJ448">
        <v>-82373.308999999805</v>
      </c>
      <c r="AK448">
        <v>0.54059257635376701</v>
      </c>
      <c r="AL448">
        <v>20725769.353999998</v>
      </c>
      <c r="AM448">
        <v>1249.2679876499999</v>
      </c>
    </row>
    <row r="449" spans="1:39" ht="15" x14ac:dyDescent="0.25">
      <c r="A449" t="s">
        <v>626</v>
      </c>
      <c r="B449">
        <v>-1799879.1</v>
      </c>
      <c r="C449">
        <v>0.50975471945475503</v>
      </c>
      <c r="D449">
        <v>-1835561.25</v>
      </c>
      <c r="E449">
        <v>5.8354873239072997E-3</v>
      </c>
      <c r="F449">
        <v>0.71190501945408202</v>
      </c>
      <c r="G449">
        <v>61.4</v>
      </c>
      <c r="H449">
        <v>37.925272700000001</v>
      </c>
      <c r="I449">
        <v>31.936899449999999</v>
      </c>
      <c r="J449">
        <v>33.986300499999999</v>
      </c>
      <c r="K449">
        <v>16511.351715900499</v>
      </c>
      <c r="L449">
        <v>959.69172594999998</v>
      </c>
      <c r="M449">
        <v>1203.24290368174</v>
      </c>
      <c r="N449">
        <v>0.62577422474442501</v>
      </c>
      <c r="O449">
        <v>0.15806757081273801</v>
      </c>
      <c r="P449">
        <v>3.5475453293398302E-3</v>
      </c>
      <c r="Q449">
        <v>13169.2508449576</v>
      </c>
      <c r="R449">
        <v>73.043000000000006</v>
      </c>
      <c r="S449">
        <v>62882.738311679401</v>
      </c>
      <c r="T449">
        <v>15.4005175033884</v>
      </c>
      <c r="U449">
        <v>13.138722751666799</v>
      </c>
      <c r="V449">
        <v>10.035500000000001</v>
      </c>
      <c r="W449">
        <v>95.629687205420694</v>
      </c>
      <c r="X449">
        <v>0.10977126340746</v>
      </c>
      <c r="Y449">
        <v>0.18204376151094401</v>
      </c>
      <c r="Z449">
        <v>0.29764057752756201</v>
      </c>
      <c r="AA449">
        <v>212.21752203645701</v>
      </c>
      <c r="AB449">
        <v>9.2578312303536094</v>
      </c>
      <c r="AC449">
        <v>1.55382304331559</v>
      </c>
      <c r="AD449">
        <v>3.7697244350236701</v>
      </c>
      <c r="AE449">
        <v>1.20725214016784</v>
      </c>
      <c r="AF449">
        <v>88.9</v>
      </c>
      <c r="AG449">
        <v>2.1922157915733601E-2</v>
      </c>
      <c r="AH449">
        <v>6.4973684210526299</v>
      </c>
      <c r="AI449">
        <v>4.4226193534865104</v>
      </c>
      <c r="AJ449">
        <v>-71882.761499999993</v>
      </c>
      <c r="AK449">
        <v>0.52653279485811999</v>
      </c>
      <c r="AL449">
        <v>15845807.626</v>
      </c>
      <c r="AM449">
        <v>959.69172594999998</v>
      </c>
    </row>
    <row r="450" spans="1:39" ht="15" x14ac:dyDescent="0.25">
      <c r="A450" t="s">
        <v>627</v>
      </c>
      <c r="B450">
        <v>-2510402.4500000002</v>
      </c>
      <c r="C450">
        <v>0.32154716040303799</v>
      </c>
      <c r="D450">
        <v>-2444994.4500000002</v>
      </c>
      <c r="E450">
        <v>8.5142450035102998E-3</v>
      </c>
      <c r="F450">
        <v>0.70234012155177805</v>
      </c>
      <c r="G450">
        <v>131.80000000000001</v>
      </c>
      <c r="H450">
        <v>40.225057700000001</v>
      </c>
      <c r="I450">
        <v>63.220703550000003</v>
      </c>
      <c r="J450">
        <v>59.0406835</v>
      </c>
      <c r="K450">
        <v>15130.286590308</v>
      </c>
      <c r="L450">
        <v>1409.7082482999999</v>
      </c>
      <c r="M450">
        <v>1736.0747756912999</v>
      </c>
      <c r="N450">
        <v>0.500965855099197</v>
      </c>
      <c r="O450">
        <v>0.15482770049278399</v>
      </c>
      <c r="P450">
        <v>1.2579427354124501E-3</v>
      </c>
      <c r="Q450">
        <v>12285.9280626359</v>
      </c>
      <c r="R450">
        <v>94.188500000000005</v>
      </c>
      <c r="S450">
        <v>67108.433603890095</v>
      </c>
      <c r="T450">
        <v>16.000891828620301</v>
      </c>
      <c r="U450">
        <v>14.9668828816681</v>
      </c>
      <c r="V450">
        <v>13.429</v>
      </c>
      <c r="W450">
        <v>104.974923546057</v>
      </c>
      <c r="X450">
        <v>0.115368805370544</v>
      </c>
      <c r="Y450">
        <v>0.173262870583509</v>
      </c>
      <c r="Z450">
        <v>0.29314512086566402</v>
      </c>
      <c r="AA450">
        <v>182.105198227774</v>
      </c>
      <c r="AB450">
        <v>7.9106674419746099</v>
      </c>
      <c r="AC450">
        <v>1.58859671340069</v>
      </c>
      <c r="AD450">
        <v>3.1131686300616401</v>
      </c>
      <c r="AE450">
        <v>1.1773358619978</v>
      </c>
      <c r="AF450">
        <v>123.6</v>
      </c>
      <c r="AG450">
        <v>2.66170052193518E-2</v>
      </c>
      <c r="AH450">
        <v>6.5609999999999999</v>
      </c>
      <c r="AI450">
        <v>4.3941851579771098</v>
      </c>
      <c r="AJ450">
        <v>-115667.268</v>
      </c>
      <c r="AK450">
        <v>0.50503613919381696</v>
      </c>
      <c r="AL450">
        <v>21329289.805500001</v>
      </c>
      <c r="AM450">
        <v>1409.7082482999999</v>
      </c>
    </row>
    <row r="451" spans="1:39" ht="15" x14ac:dyDescent="0.25">
      <c r="A451" t="s">
        <v>628</v>
      </c>
      <c r="B451">
        <v>-1320009.8</v>
      </c>
      <c r="C451">
        <v>0.38832588828611703</v>
      </c>
      <c r="D451">
        <v>-1216261.2</v>
      </c>
      <c r="E451">
        <v>1.08339329059099E-2</v>
      </c>
      <c r="F451">
        <v>0.690160348218678</v>
      </c>
      <c r="G451">
        <v>64.2</v>
      </c>
      <c r="H451">
        <v>27.086254749999998</v>
      </c>
      <c r="I451">
        <v>19.5719371</v>
      </c>
      <c r="J451">
        <v>91.431432200000003</v>
      </c>
      <c r="K451">
        <v>15700.125767141901</v>
      </c>
      <c r="L451">
        <v>945.6225068</v>
      </c>
      <c r="M451">
        <v>1160.06229199981</v>
      </c>
      <c r="N451">
        <v>0.50878433269118095</v>
      </c>
      <c r="O451">
        <v>0.143993046983175</v>
      </c>
      <c r="P451">
        <v>1.7337224825029901E-3</v>
      </c>
      <c r="Q451">
        <v>12797.926790126599</v>
      </c>
      <c r="R451">
        <v>69.223500000000001</v>
      </c>
      <c r="S451">
        <v>64595.364211575601</v>
      </c>
      <c r="T451">
        <v>15.976510866974399</v>
      </c>
      <c r="U451">
        <v>13.6604261096304</v>
      </c>
      <c r="V451">
        <v>9.2355</v>
      </c>
      <c r="W451">
        <v>102.389963380434</v>
      </c>
      <c r="X451">
        <v>0.111178225876781</v>
      </c>
      <c r="Y451">
        <v>0.195164038778817</v>
      </c>
      <c r="Z451">
        <v>0.31032097930770602</v>
      </c>
      <c r="AA451">
        <v>190.874581243628</v>
      </c>
      <c r="AB451">
        <v>8.4248057733359296</v>
      </c>
      <c r="AC451">
        <v>1.44697289070685</v>
      </c>
      <c r="AD451">
        <v>3.61928830556807</v>
      </c>
      <c r="AE451">
        <v>1.49790067880636</v>
      </c>
      <c r="AF451">
        <v>84.8</v>
      </c>
      <c r="AG451">
        <v>2.0892340986412201E-2</v>
      </c>
      <c r="AH451">
        <v>7.0549999999999997</v>
      </c>
      <c r="AI451">
        <v>4.6408031959749101</v>
      </c>
      <c r="AJ451">
        <v>87095.506499999901</v>
      </c>
      <c r="AK451">
        <v>0.493955624148809</v>
      </c>
      <c r="AL451">
        <v>14846392.285</v>
      </c>
      <c r="AM451">
        <v>945.6225068</v>
      </c>
    </row>
    <row r="452" spans="1:39" ht="15" x14ac:dyDescent="0.25">
      <c r="A452" t="s">
        <v>629</v>
      </c>
      <c r="B452">
        <v>-3196119.55</v>
      </c>
      <c r="C452">
        <v>0.34871275971119398</v>
      </c>
      <c r="D452">
        <v>-3160900.55</v>
      </c>
      <c r="E452">
        <v>4.5104853668492496E-3</v>
      </c>
      <c r="F452">
        <v>0.70893346755205</v>
      </c>
      <c r="G452">
        <v>130.157894736842</v>
      </c>
      <c r="H452">
        <v>46.9310166</v>
      </c>
      <c r="I452">
        <v>64.177501950000007</v>
      </c>
      <c r="J452">
        <v>85.663715150000002</v>
      </c>
      <c r="K452">
        <v>15095.928879282301</v>
      </c>
      <c r="L452">
        <v>1629.01384775</v>
      </c>
      <c r="M452">
        <v>2049.6630919496401</v>
      </c>
      <c r="N452">
        <v>0.59175698204251204</v>
      </c>
      <c r="O452">
        <v>0.15965093326813301</v>
      </c>
      <c r="P452">
        <v>1.3467177415527299E-3</v>
      </c>
      <c r="Q452">
        <v>11997.814316697501</v>
      </c>
      <c r="R452">
        <v>107.95099999999999</v>
      </c>
      <c r="S452">
        <v>69118.042871302707</v>
      </c>
      <c r="T452">
        <v>16.318978054858199</v>
      </c>
      <c r="U452">
        <v>15.0903080819075</v>
      </c>
      <c r="V452">
        <v>13.7965</v>
      </c>
      <c r="W452">
        <v>118.07442813394699</v>
      </c>
      <c r="X452">
        <v>0.113053818505105</v>
      </c>
      <c r="Y452">
        <v>0.16819619152308499</v>
      </c>
      <c r="Z452">
        <v>0.297431277852167</v>
      </c>
      <c r="AA452">
        <v>184.69916656360701</v>
      </c>
      <c r="AB452">
        <v>7.9409563775955299</v>
      </c>
      <c r="AC452">
        <v>1.6768046331148101</v>
      </c>
      <c r="AD452">
        <v>3.4668824222482599</v>
      </c>
      <c r="AE452">
        <v>1.05738170586403</v>
      </c>
      <c r="AF452">
        <v>129.55000000000001</v>
      </c>
      <c r="AG452">
        <v>2.598423692514E-2</v>
      </c>
      <c r="AH452">
        <v>7.2430000000000003</v>
      </c>
      <c r="AI452">
        <v>4.0535847309332604</v>
      </c>
      <c r="AJ452">
        <v>-161672.40849999999</v>
      </c>
      <c r="AK452">
        <v>0.52376711841177104</v>
      </c>
      <c r="AL452">
        <v>24591477.188999999</v>
      </c>
      <c r="AM452">
        <v>1629.01384775</v>
      </c>
    </row>
    <row r="453" spans="1:39" ht="15" x14ac:dyDescent="0.25">
      <c r="A453" t="s">
        <v>630</v>
      </c>
      <c r="B453">
        <v>-2349966.65</v>
      </c>
      <c r="C453">
        <v>0.36899229153304502</v>
      </c>
      <c r="D453">
        <v>-2329934.4500000002</v>
      </c>
      <c r="E453">
        <v>3.67946703080711E-3</v>
      </c>
      <c r="F453">
        <v>0.75114780984696405</v>
      </c>
      <c r="G453">
        <v>112.5</v>
      </c>
      <c r="H453">
        <v>48.996297900000002</v>
      </c>
      <c r="I453">
        <v>40.329689600000002</v>
      </c>
      <c r="J453">
        <v>30.472950449999999</v>
      </c>
      <c r="K453">
        <v>15387.958284644001</v>
      </c>
      <c r="L453">
        <v>1512.9315733999999</v>
      </c>
      <c r="M453">
        <v>1928.37032251662</v>
      </c>
      <c r="N453">
        <v>0.70524161086292803</v>
      </c>
      <c r="O453">
        <v>0.154654040449547</v>
      </c>
      <c r="P453">
        <v>2.6315707002218598E-3</v>
      </c>
      <c r="Q453">
        <v>12072.8511879488</v>
      </c>
      <c r="R453">
        <v>105.039</v>
      </c>
      <c r="S453">
        <v>67968.440622054695</v>
      </c>
      <c r="T453">
        <v>17.4925503860471</v>
      </c>
      <c r="U453">
        <v>14.403522247927</v>
      </c>
      <c r="V453">
        <v>13.404999999999999</v>
      </c>
      <c r="W453">
        <v>112.863228153674</v>
      </c>
      <c r="X453">
        <v>0.109542412793774</v>
      </c>
      <c r="Y453">
        <v>0.20005022275680701</v>
      </c>
      <c r="Z453">
        <v>0.31479949696792398</v>
      </c>
      <c r="AA453">
        <v>204.33415855369</v>
      </c>
      <c r="AB453">
        <v>8.0043255076281703</v>
      </c>
      <c r="AC453">
        <v>1.50750731051848</v>
      </c>
      <c r="AD453">
        <v>3.7264477171773902</v>
      </c>
      <c r="AE453">
        <v>1.56636999355155</v>
      </c>
      <c r="AF453">
        <v>158.19999999999999</v>
      </c>
      <c r="AG453">
        <v>1.40033632273249E-2</v>
      </c>
      <c r="AH453">
        <v>5.9889999999999999</v>
      </c>
      <c r="AI453">
        <v>4.20240519923831</v>
      </c>
      <c r="AJ453">
        <v>7835.3469999998297</v>
      </c>
      <c r="AK453">
        <v>0.54326941078857205</v>
      </c>
      <c r="AL453">
        <v>23280927.938999999</v>
      </c>
      <c r="AM453">
        <v>1512.9315733999999</v>
      </c>
    </row>
    <row r="454" spans="1:39" ht="15" x14ac:dyDescent="0.25">
      <c r="A454" t="s">
        <v>631</v>
      </c>
      <c r="B454">
        <v>-2332736.85</v>
      </c>
      <c r="C454">
        <v>0.30826666463208402</v>
      </c>
      <c r="D454">
        <v>-2402114.5</v>
      </c>
      <c r="E454">
        <v>1.16575095006757E-2</v>
      </c>
      <c r="F454">
        <v>0.75113326512172796</v>
      </c>
      <c r="G454">
        <v>71.650000000000006</v>
      </c>
      <c r="H454">
        <v>63.016026199999999</v>
      </c>
      <c r="I454">
        <v>57.726907699999998</v>
      </c>
      <c r="J454">
        <v>-50.157498099999998</v>
      </c>
      <c r="K454">
        <v>16850.405204830899</v>
      </c>
      <c r="L454">
        <v>1611.0357411</v>
      </c>
      <c r="M454">
        <v>2257.0932973246499</v>
      </c>
      <c r="N454">
        <v>0.96628439452689496</v>
      </c>
      <c r="O454">
        <v>0.190721718464301</v>
      </c>
      <c r="P454">
        <v>3.1734195086877701E-3</v>
      </c>
      <c r="Q454">
        <v>12027.2409958317</v>
      </c>
      <c r="R454">
        <v>116.0615</v>
      </c>
      <c r="S454">
        <v>68738.6429263795</v>
      </c>
      <c r="T454">
        <v>15.166958896791799</v>
      </c>
      <c r="U454">
        <v>13.8808798878181</v>
      </c>
      <c r="V454">
        <v>14.236000000000001</v>
      </c>
      <c r="W454">
        <v>113.16632067294201</v>
      </c>
      <c r="X454">
        <v>0.10500150761471699</v>
      </c>
      <c r="Y454">
        <v>0.202982028144162</v>
      </c>
      <c r="Z454">
        <v>0.31084976074572102</v>
      </c>
      <c r="AA454">
        <v>216.374684376641</v>
      </c>
      <c r="AB454">
        <v>7.94897911814643</v>
      </c>
      <c r="AC454">
        <v>1.55970552861428</v>
      </c>
      <c r="AD454">
        <v>3.7466432330375699</v>
      </c>
      <c r="AE454">
        <v>1.0949477411325299</v>
      </c>
      <c r="AF454">
        <v>92.05</v>
      </c>
      <c r="AG454">
        <v>1.53900822903751E-2</v>
      </c>
      <c r="AH454">
        <v>13.151052631578899</v>
      </c>
      <c r="AI454">
        <v>4.0429678322856901</v>
      </c>
      <c r="AJ454">
        <v>-78698.517499999798</v>
      </c>
      <c r="AK454">
        <v>0.59924561974766699</v>
      </c>
      <c r="AL454">
        <v>27146605.037</v>
      </c>
      <c r="AM454">
        <v>1611.0357411</v>
      </c>
    </row>
    <row r="455" spans="1:39" ht="15" x14ac:dyDescent="0.25">
      <c r="A455" t="s">
        <v>632</v>
      </c>
      <c r="B455">
        <v>-2209994</v>
      </c>
      <c r="C455">
        <v>0.32773678971387898</v>
      </c>
      <c r="D455">
        <v>-2298535.4</v>
      </c>
      <c r="E455">
        <v>5.4880813835632598E-3</v>
      </c>
      <c r="F455">
        <v>0.72276957477406001</v>
      </c>
      <c r="G455">
        <v>131.9</v>
      </c>
      <c r="H455">
        <v>43.674786150000003</v>
      </c>
      <c r="I455">
        <v>74.111703649999995</v>
      </c>
      <c r="J455">
        <v>91.770641999999995</v>
      </c>
      <c r="K455">
        <v>14838.805815379999</v>
      </c>
      <c r="L455">
        <v>1659.9464963999999</v>
      </c>
      <c r="M455">
        <v>2090.95070632739</v>
      </c>
      <c r="N455">
        <v>0.60042972262150995</v>
      </c>
      <c r="O455">
        <v>0.15628375394184199</v>
      </c>
      <c r="P455">
        <v>2.1572241381068598E-3</v>
      </c>
      <c r="Q455">
        <v>11780.1073212595</v>
      </c>
      <c r="R455">
        <v>108.592</v>
      </c>
      <c r="S455">
        <v>68249.727341793099</v>
      </c>
      <c r="T455">
        <v>16.2604059230883</v>
      </c>
      <c r="U455">
        <v>15.2860845771327</v>
      </c>
      <c r="V455">
        <v>13.9315</v>
      </c>
      <c r="W455">
        <v>119.150593719269</v>
      </c>
      <c r="X455">
        <v>0.11440035336198801</v>
      </c>
      <c r="Y455">
        <v>0.16511999369512001</v>
      </c>
      <c r="Z455">
        <v>0.29477926498212098</v>
      </c>
      <c r="AA455">
        <v>183.24804483740499</v>
      </c>
      <c r="AB455">
        <v>7.9059158786377699</v>
      </c>
      <c r="AC455">
        <v>1.7055579185418499</v>
      </c>
      <c r="AD455">
        <v>3.40803085784676</v>
      </c>
      <c r="AE455">
        <v>1.0697591067551699</v>
      </c>
      <c r="AF455">
        <v>126.7</v>
      </c>
      <c r="AG455">
        <v>3.1687787224734899E-2</v>
      </c>
      <c r="AH455">
        <v>8.1805000000000003</v>
      </c>
      <c r="AI455">
        <v>4.0328666202076899</v>
      </c>
      <c r="AJ455">
        <v>-142599.0295</v>
      </c>
      <c r="AK455">
        <v>0.51937651249120198</v>
      </c>
      <c r="AL455">
        <v>24631623.723999999</v>
      </c>
      <c r="AM455">
        <v>1659.9464963999999</v>
      </c>
    </row>
    <row r="456" spans="1:39" ht="15" x14ac:dyDescent="0.25">
      <c r="A456" t="s">
        <v>633</v>
      </c>
      <c r="B456">
        <v>-1326260.55</v>
      </c>
      <c r="C456">
        <v>0.37581977873211297</v>
      </c>
      <c r="D456">
        <v>-1255684.2</v>
      </c>
      <c r="E456">
        <v>7.6926074733304102E-3</v>
      </c>
      <c r="F456">
        <v>0.72381221272684304</v>
      </c>
      <c r="G456">
        <v>96.473684210526301</v>
      </c>
      <c r="H456">
        <v>73.966907800000001</v>
      </c>
      <c r="I456">
        <v>122.09217355</v>
      </c>
      <c r="J456">
        <v>-17.035294700000001</v>
      </c>
      <c r="K456">
        <v>15181.3906811128</v>
      </c>
      <c r="L456">
        <v>1699.0569946000001</v>
      </c>
      <c r="M456">
        <v>2192.66498943024</v>
      </c>
      <c r="N456">
        <v>0.65032310167448504</v>
      </c>
      <c r="O456">
        <v>0.17055351143074601</v>
      </c>
      <c r="P456">
        <v>1.2276556446483801E-2</v>
      </c>
      <c r="Q456">
        <v>11763.7888819498</v>
      </c>
      <c r="R456">
        <v>115.899</v>
      </c>
      <c r="S456">
        <v>68642.440482661594</v>
      </c>
      <c r="T456">
        <v>15.9677822932036</v>
      </c>
      <c r="U456">
        <v>14.659807199371899</v>
      </c>
      <c r="V456">
        <v>15.689</v>
      </c>
      <c r="W456">
        <v>108.296066964115</v>
      </c>
      <c r="X456">
        <v>0.11088321402646301</v>
      </c>
      <c r="Y456">
        <v>0.17659943746361101</v>
      </c>
      <c r="Z456">
        <v>0.29277543072147599</v>
      </c>
      <c r="AA456">
        <v>186.37982775530801</v>
      </c>
      <c r="AB456">
        <v>8.6519506824060795</v>
      </c>
      <c r="AC456">
        <v>1.5706126504898901</v>
      </c>
      <c r="AD456">
        <v>3.67464369922059</v>
      </c>
      <c r="AE456">
        <v>1.3778039078181199</v>
      </c>
      <c r="AF456">
        <v>70.599999999999994</v>
      </c>
      <c r="AG456">
        <v>5.1302347231112301E-2</v>
      </c>
      <c r="AH456">
        <v>15.7184210526316</v>
      </c>
      <c r="AI456">
        <v>4.2074749282864099</v>
      </c>
      <c r="AJ456">
        <v>-62714.342000000201</v>
      </c>
      <c r="AK456">
        <v>0.54221433329400504</v>
      </c>
      <c r="AL456">
        <v>25794048.024500001</v>
      </c>
      <c r="AM456">
        <v>1699.0569946000001</v>
      </c>
    </row>
    <row r="457" spans="1:39" ht="15" x14ac:dyDescent="0.25">
      <c r="A457" t="s">
        <v>634</v>
      </c>
      <c r="B457">
        <v>-1276270.45</v>
      </c>
      <c r="C457">
        <v>0.39286271578947302</v>
      </c>
      <c r="D457">
        <v>-1313906.05</v>
      </c>
      <c r="E457">
        <v>7.2112464282610101E-3</v>
      </c>
      <c r="F457">
        <v>0.710410860836999</v>
      </c>
      <c r="G457">
        <v>54.6</v>
      </c>
      <c r="H457">
        <v>28.9721096</v>
      </c>
      <c r="I457">
        <v>20.415463800000001</v>
      </c>
      <c r="J457">
        <v>48.042376050000001</v>
      </c>
      <c r="K457">
        <v>16615.3343094474</v>
      </c>
      <c r="L457">
        <v>923.59017265</v>
      </c>
      <c r="M457">
        <v>1151.4286766430801</v>
      </c>
      <c r="N457">
        <v>0.61118411175853304</v>
      </c>
      <c r="O457">
        <v>0.15016192555630001</v>
      </c>
      <c r="P457">
        <v>1.1263872016038E-3</v>
      </c>
      <c r="Q457">
        <v>13327.581460138401</v>
      </c>
      <c r="R457">
        <v>69.406499999999994</v>
      </c>
      <c r="S457">
        <v>65562.812769697397</v>
      </c>
      <c r="T457">
        <v>16.2931425731019</v>
      </c>
      <c r="U457">
        <v>13.3069694142479</v>
      </c>
      <c r="V457">
        <v>9.5690000000000008</v>
      </c>
      <c r="W457">
        <v>96.518985541853894</v>
      </c>
      <c r="X457">
        <v>0.10830153283714999</v>
      </c>
      <c r="Y457">
        <v>0.20072961534752101</v>
      </c>
      <c r="Z457">
        <v>0.31807639439180302</v>
      </c>
      <c r="AA457">
        <v>219.24296727736501</v>
      </c>
      <c r="AB457">
        <v>7.8080559151743598</v>
      </c>
      <c r="AC457">
        <v>1.4819553050968</v>
      </c>
      <c r="AD457">
        <v>3.8549743580753</v>
      </c>
      <c r="AE457">
        <v>1.36384450259982</v>
      </c>
      <c r="AF457">
        <v>134.6</v>
      </c>
      <c r="AG457">
        <v>1.6690432826836001E-2</v>
      </c>
      <c r="AH457">
        <v>3.9725000000000001</v>
      </c>
      <c r="AI457">
        <v>4.5046425645915003</v>
      </c>
      <c r="AJ457">
        <v>49821.857499999998</v>
      </c>
      <c r="AK457">
        <v>0.52728894623420797</v>
      </c>
      <c r="AL457">
        <v>15345759.4835</v>
      </c>
      <c r="AM457">
        <v>923.59017265</v>
      </c>
    </row>
    <row r="458" spans="1:39" ht="15" x14ac:dyDescent="0.25">
      <c r="A458" t="s">
        <v>635</v>
      </c>
      <c r="B458">
        <v>-1604878.6</v>
      </c>
      <c r="C458">
        <v>0.33076640118315997</v>
      </c>
      <c r="D458">
        <v>-1665981.7</v>
      </c>
      <c r="E458">
        <v>4.5953165739299603E-3</v>
      </c>
      <c r="F458">
        <v>0.68726822761701001</v>
      </c>
      <c r="G458">
        <v>97.55</v>
      </c>
      <c r="H458">
        <v>36.534789549999999</v>
      </c>
      <c r="I458">
        <v>52.238071499999997</v>
      </c>
      <c r="J458">
        <v>57.26774005</v>
      </c>
      <c r="K458">
        <v>15861.933555331199</v>
      </c>
      <c r="L458">
        <v>1112.1489270500001</v>
      </c>
      <c r="M458">
        <v>1352.4569392507999</v>
      </c>
      <c r="N458">
        <v>0.46024953619092701</v>
      </c>
      <c r="O458">
        <v>0.15010663849922901</v>
      </c>
      <c r="P458">
        <v>2.6899665838238098E-3</v>
      </c>
      <c r="Q458">
        <v>13043.5445835875</v>
      </c>
      <c r="R458">
        <v>79.183000000000007</v>
      </c>
      <c r="S458">
        <v>65848.463571726199</v>
      </c>
      <c r="T458">
        <v>14.9684907113901</v>
      </c>
      <c r="U458">
        <v>14.045299206269</v>
      </c>
      <c r="V458">
        <v>11.456</v>
      </c>
      <c r="W458">
        <v>97.0800390232193</v>
      </c>
      <c r="X458">
        <v>0.112986041909468</v>
      </c>
      <c r="Y458">
        <v>0.18756301659939101</v>
      </c>
      <c r="Z458">
        <v>0.30524242518015399</v>
      </c>
      <c r="AA458">
        <v>187.469362177091</v>
      </c>
      <c r="AB458">
        <v>8.1413822230248005</v>
      </c>
      <c r="AC458">
        <v>1.4537161335933899</v>
      </c>
      <c r="AD458">
        <v>3.4047555335565098</v>
      </c>
      <c r="AE458">
        <v>1.1756671905376599</v>
      </c>
      <c r="AF458">
        <v>87.65</v>
      </c>
      <c r="AG458">
        <v>2.9911585884879001E-2</v>
      </c>
      <c r="AH458">
        <v>7.1115000000000004</v>
      </c>
      <c r="AI458">
        <v>4.6116705349346798</v>
      </c>
      <c r="AJ458">
        <v>-49382.095999999998</v>
      </c>
      <c r="AK458">
        <v>0.45174655320407198</v>
      </c>
      <c r="AL458">
        <v>17640832.384500001</v>
      </c>
      <c r="AM458">
        <v>1112.1489270500001</v>
      </c>
    </row>
    <row r="459" spans="1:39" ht="15" x14ac:dyDescent="0.25">
      <c r="A459" t="s">
        <v>636</v>
      </c>
      <c r="B459">
        <v>-1668742.55</v>
      </c>
      <c r="C459">
        <v>0.34279927306888203</v>
      </c>
      <c r="D459">
        <v>-1634512.75</v>
      </c>
      <c r="E459">
        <v>4.0090910556630898E-3</v>
      </c>
      <c r="F459">
        <v>0.72503498416078904</v>
      </c>
      <c r="G459">
        <v>42</v>
      </c>
      <c r="H459">
        <v>31.793369500000001</v>
      </c>
      <c r="I459">
        <v>65.135217499999996</v>
      </c>
      <c r="J459">
        <v>34.806771750000003</v>
      </c>
      <c r="K459">
        <v>15716.5515835965</v>
      </c>
      <c r="L459">
        <v>924.1050242</v>
      </c>
      <c r="M459">
        <v>1110.5486457746899</v>
      </c>
      <c r="N459">
        <v>0.45427254863527899</v>
      </c>
      <c r="O459">
        <v>0.13091216434488001</v>
      </c>
      <c r="P459">
        <v>8.1026632838427908E-3</v>
      </c>
      <c r="Q459">
        <v>13077.9901778806</v>
      </c>
      <c r="R459">
        <v>67.0505</v>
      </c>
      <c r="S459">
        <v>67595.407103600999</v>
      </c>
      <c r="T459">
        <v>16.21315277291</v>
      </c>
      <c r="U459">
        <v>13.7822242071275</v>
      </c>
      <c r="V459">
        <v>8.9384999999999994</v>
      </c>
      <c r="W459">
        <v>103.38479881411899</v>
      </c>
      <c r="X459">
        <v>0.110067436018223</v>
      </c>
      <c r="Y459">
        <v>0.183755510276878</v>
      </c>
      <c r="Z459">
        <v>0.29807592917556403</v>
      </c>
      <c r="AA459">
        <v>208.51390800175699</v>
      </c>
      <c r="AB459">
        <v>8.7163282625477603</v>
      </c>
      <c r="AC459">
        <v>1.44763454794325</v>
      </c>
      <c r="AD459">
        <v>3.8132850049626699</v>
      </c>
      <c r="AE459">
        <v>1.28587587843101</v>
      </c>
      <c r="AF459">
        <v>27.9</v>
      </c>
      <c r="AG459">
        <v>5.7986098416934299E-2</v>
      </c>
      <c r="AH459">
        <v>19.263500000000001</v>
      </c>
      <c r="AI459">
        <v>4.8782227014160302</v>
      </c>
      <c r="AJ459">
        <v>-66449.679999999993</v>
      </c>
      <c r="AK459">
        <v>0.44576793557150401</v>
      </c>
      <c r="AL459">
        <v>14523744.281500001</v>
      </c>
      <c r="AM459">
        <v>924.1050242</v>
      </c>
    </row>
    <row r="460" spans="1:39" ht="15" x14ac:dyDescent="0.25">
      <c r="A460" t="s">
        <v>637</v>
      </c>
      <c r="B460">
        <v>-2023060.35</v>
      </c>
      <c r="C460">
        <v>0.39306582443479798</v>
      </c>
      <c r="D460">
        <v>-2079888.65</v>
      </c>
      <c r="E460">
        <v>1.42802944632359E-3</v>
      </c>
      <c r="F460">
        <v>0.69563964059322503</v>
      </c>
      <c r="G460">
        <v>104.95</v>
      </c>
      <c r="H460">
        <v>37.0270613</v>
      </c>
      <c r="I460">
        <v>79.052740049999997</v>
      </c>
      <c r="J460">
        <v>64.798689049999993</v>
      </c>
      <c r="K460">
        <v>15937.1298097618</v>
      </c>
      <c r="L460">
        <v>1283.01731225</v>
      </c>
      <c r="M460">
        <v>1565.2224378604999</v>
      </c>
      <c r="N460">
        <v>0.42424944589830899</v>
      </c>
      <c r="O460">
        <v>0.15168998765004801</v>
      </c>
      <c r="P460">
        <v>4.1901274820463803E-3</v>
      </c>
      <c r="Q460">
        <v>13063.710919867601</v>
      </c>
      <c r="R460">
        <v>87.492500000000007</v>
      </c>
      <c r="S460">
        <v>68476.871148955601</v>
      </c>
      <c r="T460">
        <v>15.669343086550301</v>
      </c>
      <c r="U460">
        <v>14.664311938166099</v>
      </c>
      <c r="V460">
        <v>11.708</v>
      </c>
      <c r="W460">
        <v>109.584669648958</v>
      </c>
      <c r="X460">
        <v>0.114115454749688</v>
      </c>
      <c r="Y460">
        <v>0.17126794712011001</v>
      </c>
      <c r="Z460">
        <v>0.29051458251615597</v>
      </c>
      <c r="AA460">
        <v>195.02242690802001</v>
      </c>
      <c r="AB460">
        <v>8.0525380754276803</v>
      </c>
      <c r="AC460">
        <v>1.61302448293412</v>
      </c>
      <c r="AD460">
        <v>3.2742883551347299</v>
      </c>
      <c r="AE460">
        <v>1.03099672025376</v>
      </c>
      <c r="AF460">
        <v>86.15</v>
      </c>
      <c r="AG460">
        <v>3.7627891935371797E-2</v>
      </c>
      <c r="AH460">
        <v>9.1374999999999993</v>
      </c>
      <c r="AI460">
        <v>4.42230714701242</v>
      </c>
      <c r="AJ460">
        <v>-42467.782500000103</v>
      </c>
      <c r="AK460">
        <v>0.466628327229902</v>
      </c>
      <c r="AL460">
        <v>20447613.453499999</v>
      </c>
      <c r="AM460">
        <v>1283.01731225</v>
      </c>
    </row>
    <row r="461" spans="1:39" ht="15" x14ac:dyDescent="0.25">
      <c r="A461" t="s">
        <v>639</v>
      </c>
      <c r="B461">
        <v>-2136674.35</v>
      </c>
      <c r="C461">
        <v>0.380101173269771</v>
      </c>
      <c r="D461">
        <v>-2132244.9</v>
      </c>
      <c r="E461">
        <v>1.1691652145530999E-3</v>
      </c>
      <c r="F461">
        <v>0.67774706869733203</v>
      </c>
      <c r="G461">
        <v>50.3</v>
      </c>
      <c r="H461">
        <v>15.4288563</v>
      </c>
      <c r="I461">
        <v>23.11189735</v>
      </c>
      <c r="J461">
        <v>54.800877399999997</v>
      </c>
      <c r="K461">
        <v>16446.364448626598</v>
      </c>
      <c r="L461">
        <v>737.46174435</v>
      </c>
      <c r="M461">
        <v>894.48159091917296</v>
      </c>
      <c r="N461">
        <v>0.46646162731220697</v>
      </c>
      <c r="O461">
        <v>0.14796556294072899</v>
      </c>
      <c r="P461">
        <v>2.4246307875617499E-3</v>
      </c>
      <c r="Q461">
        <v>13559.322782749099</v>
      </c>
      <c r="R461">
        <v>57.0075</v>
      </c>
      <c r="S461">
        <v>65394.943288163799</v>
      </c>
      <c r="T461">
        <v>15.2225584352936</v>
      </c>
      <c r="U461">
        <v>12.9362232048415</v>
      </c>
      <c r="V461">
        <v>8.6660000000000004</v>
      </c>
      <c r="W461">
        <v>85.098285754673398</v>
      </c>
      <c r="X461">
        <v>0.114491252561726</v>
      </c>
      <c r="Y461">
        <v>0.17132222747105599</v>
      </c>
      <c r="Z461">
        <v>0.291227995835598</v>
      </c>
      <c r="AA461">
        <v>216.155958219231</v>
      </c>
      <c r="AB461">
        <v>8.2640156015977997</v>
      </c>
      <c r="AC461">
        <v>1.6790298026902899</v>
      </c>
      <c r="AD461">
        <v>3.5257512181886899</v>
      </c>
      <c r="AE461">
        <v>1.1812419451526599</v>
      </c>
      <c r="AF461">
        <v>94.4</v>
      </c>
      <c r="AG461">
        <v>3.6004944639440602E-2</v>
      </c>
      <c r="AH461">
        <v>4.0880000000000001</v>
      </c>
      <c r="AI461">
        <v>4.5740770763266196</v>
      </c>
      <c r="AJ461">
        <v>-52748.302000000003</v>
      </c>
      <c r="AK461">
        <v>0.54245827025891402</v>
      </c>
      <c r="AL461">
        <v>12128564.614499999</v>
      </c>
      <c r="AM461">
        <v>737.46174435</v>
      </c>
    </row>
    <row r="462" spans="1:39" ht="15" x14ac:dyDescent="0.25">
      <c r="A462" t="s">
        <v>640</v>
      </c>
      <c r="B462">
        <v>-2747393.7</v>
      </c>
      <c r="C462">
        <v>0.39255234570584602</v>
      </c>
      <c r="D462">
        <v>-2770016.05</v>
      </c>
      <c r="E462">
        <v>4.0936100671087701E-3</v>
      </c>
      <c r="F462">
        <v>0.68410449224921399</v>
      </c>
      <c r="G462">
        <v>57.15</v>
      </c>
      <c r="H462">
        <v>23.161930600000002</v>
      </c>
      <c r="I462">
        <v>17.465785499999999</v>
      </c>
      <c r="J462">
        <v>39.918424100000003</v>
      </c>
      <c r="K462">
        <v>16835.924773750499</v>
      </c>
      <c r="L462">
        <v>824.26873905000002</v>
      </c>
      <c r="M462">
        <v>1019.18436543553</v>
      </c>
      <c r="N462">
        <v>0.51812309216314201</v>
      </c>
      <c r="O462">
        <v>0.15740512566269901</v>
      </c>
      <c r="P462">
        <v>2.0866794026209801E-3</v>
      </c>
      <c r="Q462">
        <v>13616.1100529341</v>
      </c>
      <c r="R462">
        <v>63.896500000000003</v>
      </c>
      <c r="S462">
        <v>64906.847785090002</v>
      </c>
      <c r="T462">
        <v>15.8858466426174</v>
      </c>
      <c r="U462">
        <v>12.900060864836099</v>
      </c>
      <c r="V462">
        <v>9.0764999999999993</v>
      </c>
      <c r="W462">
        <v>90.8135006941001</v>
      </c>
      <c r="X462">
        <v>0.113780363444273</v>
      </c>
      <c r="Y462">
        <v>0.183968571631203</v>
      </c>
      <c r="Z462">
        <v>0.30205075783792301</v>
      </c>
      <c r="AA462">
        <v>225.05439210736299</v>
      </c>
      <c r="AB462">
        <v>7.6554968348613199</v>
      </c>
      <c r="AC462">
        <v>1.50689968426778</v>
      </c>
      <c r="AD462">
        <v>3.69581085284356</v>
      </c>
      <c r="AE462">
        <v>1.24029269648042</v>
      </c>
      <c r="AF462">
        <v>124.05</v>
      </c>
      <c r="AG462">
        <v>2.5114175841552601E-2</v>
      </c>
      <c r="AH462">
        <v>3.6070000000000002</v>
      </c>
      <c r="AI462">
        <v>4.7360951448812001</v>
      </c>
      <c r="AJ462">
        <v>74898.054499999998</v>
      </c>
      <c r="AK462">
        <v>0.52641306503195295</v>
      </c>
      <c r="AL462">
        <v>13877326.483999999</v>
      </c>
      <c r="AM462">
        <v>824.26873905000002</v>
      </c>
    </row>
    <row r="463" spans="1:39" ht="15" x14ac:dyDescent="0.25">
      <c r="A463" t="s">
        <v>641</v>
      </c>
      <c r="B463">
        <v>-3066016.8</v>
      </c>
      <c r="C463">
        <v>0.34809579382627898</v>
      </c>
      <c r="D463">
        <v>-3034486.65</v>
      </c>
      <c r="E463">
        <v>7.1400267691278697E-3</v>
      </c>
      <c r="F463">
        <v>0.71166919965888797</v>
      </c>
      <c r="G463">
        <v>129.157894736842</v>
      </c>
      <c r="H463">
        <v>47.676542599999998</v>
      </c>
      <c r="I463">
        <v>69.479152099999993</v>
      </c>
      <c r="J463">
        <v>72.909727549999999</v>
      </c>
      <c r="K463">
        <v>14815.4245540141</v>
      </c>
      <c r="L463">
        <v>1692.2416892000001</v>
      </c>
      <c r="M463">
        <v>2122.1270491208502</v>
      </c>
      <c r="N463">
        <v>0.56639065747346795</v>
      </c>
      <c r="O463">
        <v>0.16064245168697699</v>
      </c>
      <c r="P463">
        <v>2.09400626554426E-3</v>
      </c>
      <c r="Q463">
        <v>11814.2215301796</v>
      </c>
      <c r="R463">
        <v>112.158</v>
      </c>
      <c r="S463">
        <v>68325.826017760599</v>
      </c>
      <c r="T463">
        <v>16.059041709017599</v>
      </c>
      <c r="U463">
        <v>15.088015916831599</v>
      </c>
      <c r="V463">
        <v>14.345000000000001</v>
      </c>
      <c r="W463">
        <v>117.967353726037</v>
      </c>
      <c r="X463">
        <v>0.11377126770510999</v>
      </c>
      <c r="Y463">
        <v>0.180471297364691</v>
      </c>
      <c r="Z463">
        <v>0.29805290136328999</v>
      </c>
      <c r="AA463">
        <v>181.71310987224899</v>
      </c>
      <c r="AB463">
        <v>8.1977469500248006</v>
      </c>
      <c r="AC463">
        <v>1.7402281981447301</v>
      </c>
      <c r="AD463">
        <v>3.6018357281648101</v>
      </c>
      <c r="AE463">
        <v>1.2942129132893301</v>
      </c>
      <c r="AF463">
        <v>128.35</v>
      </c>
      <c r="AG463">
        <v>2.2489947256849701E-2</v>
      </c>
      <c r="AH463">
        <v>8.7394999999999996</v>
      </c>
      <c r="AI463">
        <v>4.3111198305562501</v>
      </c>
      <c r="AJ463">
        <v>-182025.4755</v>
      </c>
      <c r="AK463">
        <v>0.53478504951818295</v>
      </c>
      <c r="AL463">
        <v>25071279.0735</v>
      </c>
      <c r="AM463">
        <v>1692.2416892000001</v>
      </c>
    </row>
    <row r="464" spans="1:39" ht="15" x14ac:dyDescent="0.25">
      <c r="A464" t="s">
        <v>642</v>
      </c>
      <c r="B464">
        <v>-2174799.4500000002</v>
      </c>
      <c r="C464">
        <v>0.36999571266744802</v>
      </c>
      <c r="D464">
        <v>-2227883.85</v>
      </c>
      <c r="E464">
        <v>1.2436941276912399E-2</v>
      </c>
      <c r="F464">
        <v>0.76005749043513904</v>
      </c>
      <c r="G464">
        <v>47</v>
      </c>
      <c r="H464">
        <v>31.300878900000001</v>
      </c>
      <c r="I464">
        <v>19.444157799999999</v>
      </c>
      <c r="J464">
        <v>-1.70860725</v>
      </c>
      <c r="K464">
        <v>19204.772294021401</v>
      </c>
      <c r="L464">
        <v>1006.46535575</v>
      </c>
      <c r="M464">
        <v>1421.29283418353</v>
      </c>
      <c r="N464">
        <v>0.99854768910658598</v>
      </c>
      <c r="O464">
        <v>0.189332126994079</v>
      </c>
      <c r="P464">
        <v>6.37112789165173E-4</v>
      </c>
      <c r="Q464">
        <v>13599.546493248599</v>
      </c>
      <c r="R464">
        <v>80.777500000000003</v>
      </c>
      <c r="S464">
        <v>66761.735755625006</v>
      </c>
      <c r="T464">
        <v>14.3567206214602</v>
      </c>
      <c r="U464">
        <v>12.4597240042091</v>
      </c>
      <c r="V464">
        <v>17.5</v>
      </c>
      <c r="W464">
        <v>57.512306042857098</v>
      </c>
      <c r="X464">
        <v>0.106539186536871</v>
      </c>
      <c r="Y464">
        <v>0.20172152220403</v>
      </c>
      <c r="Z464">
        <v>0.31184495465304402</v>
      </c>
      <c r="AA464">
        <v>222.77517921411101</v>
      </c>
      <c r="AB464">
        <v>12.474532351688399</v>
      </c>
      <c r="AC464">
        <v>1.5518707538060501</v>
      </c>
      <c r="AD464">
        <v>4.4765286833425897</v>
      </c>
      <c r="AE464" t="s">
        <v>943</v>
      </c>
      <c r="AF464">
        <v>121.65</v>
      </c>
      <c r="AG464">
        <v>1.5953155194749099E-2</v>
      </c>
      <c r="AH464">
        <v>6.2809999999999997</v>
      </c>
      <c r="AI464">
        <v>4.2847890968832498</v>
      </c>
      <c r="AJ464">
        <v>-105925.925</v>
      </c>
      <c r="AK464">
        <v>0.66870850605971699</v>
      </c>
      <c r="AL464">
        <v>19328937.978999998</v>
      </c>
      <c r="AM464">
        <v>1006.46535575</v>
      </c>
    </row>
    <row r="465" spans="1:39" ht="15" x14ac:dyDescent="0.25">
      <c r="A465" t="s">
        <v>643</v>
      </c>
      <c r="B465">
        <v>-2882894.9</v>
      </c>
      <c r="C465">
        <v>0.35012342937084401</v>
      </c>
      <c r="D465">
        <v>-2947592.75</v>
      </c>
      <c r="E465">
        <v>9.5024373397888696E-3</v>
      </c>
      <c r="F465">
        <v>0.70841074715149099</v>
      </c>
      <c r="G465">
        <v>116.2</v>
      </c>
      <c r="H465">
        <v>40.037912949999999</v>
      </c>
      <c r="I465">
        <v>51.888272649999998</v>
      </c>
      <c r="J465">
        <v>44.339483250000001</v>
      </c>
      <c r="K465">
        <v>15131.101506650901</v>
      </c>
      <c r="L465">
        <v>1386.0216361499999</v>
      </c>
      <c r="M465">
        <v>1734.3445187187899</v>
      </c>
      <c r="N465">
        <v>0.54400032927653397</v>
      </c>
      <c r="O465">
        <v>0.16366706978696099</v>
      </c>
      <c r="P465">
        <v>1.5983017813152301E-3</v>
      </c>
      <c r="Q465">
        <v>12092.196124039199</v>
      </c>
      <c r="R465">
        <v>91.948999999999998</v>
      </c>
      <c r="S465">
        <v>65142.054753178403</v>
      </c>
      <c r="T465">
        <v>15.2568271541833</v>
      </c>
      <c r="U465">
        <v>15.073808699931501</v>
      </c>
      <c r="V465">
        <v>13.462</v>
      </c>
      <c r="W465">
        <v>102.958077265637</v>
      </c>
      <c r="X465">
        <v>0.11636812007069799</v>
      </c>
      <c r="Y465">
        <v>0.17495353080225001</v>
      </c>
      <c r="Z465">
        <v>0.29536443050317501</v>
      </c>
      <c r="AA465">
        <v>186.87536561079199</v>
      </c>
      <c r="AB465">
        <v>8.2934132764610897</v>
      </c>
      <c r="AC465">
        <v>1.6720567766211201</v>
      </c>
      <c r="AD465">
        <v>3.55095346069101</v>
      </c>
      <c r="AE465">
        <v>1.2659668991508799</v>
      </c>
      <c r="AF465">
        <v>132.15</v>
      </c>
      <c r="AG465">
        <v>1.7699572264286201E-2</v>
      </c>
      <c r="AH465">
        <v>5.8895</v>
      </c>
      <c r="AI465">
        <v>4.2713004267136796</v>
      </c>
      <c r="AJ465">
        <v>-130499.6885</v>
      </c>
      <c r="AK465">
        <v>0.52265758580396604</v>
      </c>
      <c r="AL465">
        <v>20972034.067000002</v>
      </c>
      <c r="AM465">
        <v>1386.0216361499999</v>
      </c>
    </row>
    <row r="466" spans="1:39" ht="15" x14ac:dyDescent="0.25">
      <c r="A466" t="s">
        <v>644</v>
      </c>
      <c r="B466">
        <v>-5600561.7999999998</v>
      </c>
      <c r="C466">
        <v>0.33611103705578299</v>
      </c>
      <c r="D466">
        <v>-5784332.8499999996</v>
      </c>
      <c r="E466">
        <v>1.79691786030578E-3</v>
      </c>
      <c r="F466">
        <v>0.75572284845812498</v>
      </c>
      <c r="G466">
        <v>158.57894736842101</v>
      </c>
      <c r="H466">
        <v>84.662923649999996</v>
      </c>
      <c r="I466">
        <v>176.57338369999999</v>
      </c>
      <c r="J466">
        <v>21.312294949999998</v>
      </c>
      <c r="K466">
        <v>14330.448496143699</v>
      </c>
      <c r="L466">
        <v>2676.61686805</v>
      </c>
      <c r="M466">
        <v>3375.1773302808001</v>
      </c>
      <c r="N466">
        <v>0.43659851564836299</v>
      </c>
      <c r="O466">
        <v>0.16797708793024099</v>
      </c>
      <c r="P466">
        <v>2.4268270638719801E-2</v>
      </c>
      <c r="Q466">
        <v>11364.4755276633</v>
      </c>
      <c r="R466">
        <v>164.60149999999999</v>
      </c>
      <c r="S466">
        <v>73413.789415649298</v>
      </c>
      <c r="T466">
        <v>15.4907458315994</v>
      </c>
      <c r="U466">
        <v>16.261193658927802</v>
      </c>
      <c r="V466">
        <v>19.378</v>
      </c>
      <c r="W466">
        <v>138.1265800418</v>
      </c>
      <c r="X466">
        <v>0.11233898422527799</v>
      </c>
      <c r="Y466">
        <v>0.16412857712922099</v>
      </c>
      <c r="Z466">
        <v>0.28954482211112598</v>
      </c>
      <c r="AA466">
        <v>175.98112588417001</v>
      </c>
      <c r="AB466">
        <v>7.0829148115725404</v>
      </c>
      <c r="AC466">
        <v>1.5334482305472401</v>
      </c>
      <c r="AD466">
        <v>3.4260748145489699</v>
      </c>
      <c r="AE466">
        <v>1.4711489907742801</v>
      </c>
      <c r="AF466">
        <v>90.4</v>
      </c>
      <c r="AG466">
        <v>3.3037707284818502E-2</v>
      </c>
      <c r="AH466">
        <v>20.843499999999999</v>
      </c>
      <c r="AI466">
        <v>4.3510519949119404</v>
      </c>
      <c r="AJ466">
        <v>-41346.866999999897</v>
      </c>
      <c r="AK466">
        <v>0.45469972149249299</v>
      </c>
      <c r="AL466">
        <v>38357120.171499997</v>
      </c>
      <c r="AM466">
        <v>2676.61686805</v>
      </c>
    </row>
    <row r="467" spans="1:39" ht="15" x14ac:dyDescent="0.25">
      <c r="A467" t="s">
        <v>645</v>
      </c>
      <c r="B467">
        <v>-2714351.9</v>
      </c>
      <c r="C467">
        <v>0.37303184645139897</v>
      </c>
      <c r="D467">
        <v>-2743729.05</v>
      </c>
      <c r="E467">
        <v>1.0692607406597301E-2</v>
      </c>
      <c r="F467">
        <v>0.71048823767085301</v>
      </c>
      <c r="G467">
        <v>101.6</v>
      </c>
      <c r="H467">
        <v>35.390803099999999</v>
      </c>
      <c r="I467">
        <v>44.386018049999997</v>
      </c>
      <c r="J467">
        <v>20.614728199999998</v>
      </c>
      <c r="K467">
        <v>15871.640949696201</v>
      </c>
      <c r="L467">
        <v>1190.895458</v>
      </c>
      <c r="M467">
        <v>1469.27505274341</v>
      </c>
      <c r="N467">
        <v>0.47409946050025098</v>
      </c>
      <c r="O467">
        <v>0.16543752936204401</v>
      </c>
      <c r="P467">
        <v>3.0090294458071602E-3</v>
      </c>
      <c r="Q467">
        <v>12864.483802884601</v>
      </c>
      <c r="R467">
        <v>85.716499999999996</v>
      </c>
      <c r="S467">
        <v>65594.430984699604</v>
      </c>
      <c r="T467">
        <v>15.473683596507099</v>
      </c>
      <c r="U467">
        <v>13.8934214299464</v>
      </c>
      <c r="V467">
        <v>12.016999999999999</v>
      </c>
      <c r="W467">
        <v>99.100895231755004</v>
      </c>
      <c r="X467">
        <v>0.114257463712164</v>
      </c>
      <c r="Y467">
        <v>0.171920523787332</v>
      </c>
      <c r="Z467">
        <v>0.29037970475598601</v>
      </c>
      <c r="AA467">
        <v>193.61149498984801</v>
      </c>
      <c r="AB467">
        <v>8.5907445318915805</v>
      </c>
      <c r="AC467">
        <v>1.63023639784787</v>
      </c>
      <c r="AD467">
        <v>3.7128059919057499</v>
      </c>
      <c r="AE467">
        <v>1.2659668991508799</v>
      </c>
      <c r="AF467">
        <v>131.9</v>
      </c>
      <c r="AG467">
        <v>2.2016432947252002E-2</v>
      </c>
      <c r="AH467">
        <v>5.0824999999999996</v>
      </c>
      <c r="AI467">
        <v>4.5256263248849402</v>
      </c>
      <c r="AJ467">
        <v>-88088.707499999902</v>
      </c>
      <c r="AK467">
        <v>0.50909170568018103</v>
      </c>
      <c r="AL467">
        <v>18901465.118000001</v>
      </c>
      <c r="AM467">
        <v>1190.895458</v>
      </c>
    </row>
    <row r="468" spans="1:39" ht="15" x14ac:dyDescent="0.25">
      <c r="A468" t="s">
        <v>646</v>
      </c>
      <c r="B468">
        <v>-2004812.2</v>
      </c>
      <c r="C468">
        <v>0.35749990760987899</v>
      </c>
      <c r="D468">
        <v>-2118614.7999999998</v>
      </c>
      <c r="E468">
        <v>1.35365365171737E-2</v>
      </c>
      <c r="F468">
        <v>0.74934577897397103</v>
      </c>
      <c r="G468">
        <v>55.473684210526301</v>
      </c>
      <c r="H468">
        <v>32.674294500000002</v>
      </c>
      <c r="I468">
        <v>20.507109499999999</v>
      </c>
      <c r="J468">
        <v>-15.92827975</v>
      </c>
      <c r="K468">
        <v>19194.5326074597</v>
      </c>
      <c r="L468">
        <v>1037.9293746000001</v>
      </c>
      <c r="M468">
        <v>1455.8031153643999</v>
      </c>
      <c r="N468">
        <v>0.99846932653716203</v>
      </c>
      <c r="O468">
        <v>0.189577201219332</v>
      </c>
      <c r="P468">
        <v>7.9489579945452298E-4</v>
      </c>
      <c r="Q468">
        <v>13684.933776236099</v>
      </c>
      <c r="R468">
        <v>83.333500000000001</v>
      </c>
      <c r="S468">
        <v>66258.734170531694</v>
      </c>
      <c r="T468">
        <v>14.2313715372569</v>
      </c>
      <c r="U468">
        <v>12.455127584944799</v>
      </c>
      <c r="V468">
        <v>10.973000000000001</v>
      </c>
      <c r="W468">
        <v>94.589389829581705</v>
      </c>
      <c r="X468">
        <v>0.106761584761876</v>
      </c>
      <c r="Y468">
        <v>0.20166029530547899</v>
      </c>
      <c r="Z468">
        <v>0.31204386369107701</v>
      </c>
      <c r="AA468">
        <v>223.89081153961601</v>
      </c>
      <c r="AB468">
        <v>12.7557169300574</v>
      </c>
      <c r="AC468">
        <v>1.6274009656908801</v>
      </c>
      <c r="AD468">
        <v>4.3535209590552801</v>
      </c>
      <c r="AE468" t="s">
        <v>943</v>
      </c>
      <c r="AF468">
        <v>142.94999999999999</v>
      </c>
      <c r="AG468">
        <v>1.44183985191718E-2</v>
      </c>
      <c r="AH468">
        <v>5.5345000000000004</v>
      </c>
      <c r="AI468">
        <v>4.2677739809382702</v>
      </c>
      <c r="AJ468">
        <v>-102716.9765</v>
      </c>
      <c r="AK468">
        <v>0.66978010398092502</v>
      </c>
      <c r="AL468">
        <v>19922569.225000001</v>
      </c>
      <c r="AM468">
        <v>1037.9293746000001</v>
      </c>
    </row>
    <row r="469" spans="1:39" ht="15" x14ac:dyDescent="0.25">
      <c r="A469" t="s">
        <v>648</v>
      </c>
      <c r="B469">
        <v>-2024904.35</v>
      </c>
      <c r="C469">
        <v>0.34444640698705498</v>
      </c>
      <c r="D469">
        <v>-2131307.5</v>
      </c>
      <c r="E469">
        <v>1.3398539374985301E-2</v>
      </c>
      <c r="F469">
        <v>0.76786797449479405</v>
      </c>
      <c r="G469">
        <v>56.894736842105303</v>
      </c>
      <c r="H469">
        <v>32.225533900000002</v>
      </c>
      <c r="I469">
        <v>21.6265654</v>
      </c>
      <c r="J469">
        <v>-8.3203374500000091</v>
      </c>
      <c r="K469">
        <v>19186.117445862299</v>
      </c>
      <c r="L469">
        <v>1098.8670188999999</v>
      </c>
      <c r="M469">
        <v>1536.55217329524</v>
      </c>
      <c r="N469">
        <v>0.99841028471147597</v>
      </c>
      <c r="O469">
        <v>0.18771520971344399</v>
      </c>
      <c r="P469">
        <v>1.1087380265717801E-3</v>
      </c>
      <c r="Q469">
        <v>13720.973520076501</v>
      </c>
      <c r="R469">
        <v>87.685500000000005</v>
      </c>
      <c r="S469">
        <v>65978.245901545903</v>
      </c>
      <c r="T469">
        <v>14.215007042213401</v>
      </c>
      <c r="U469">
        <v>12.5319125613699</v>
      </c>
      <c r="V469">
        <v>18.2575</v>
      </c>
      <c r="W469">
        <v>60.187156998493798</v>
      </c>
      <c r="X469">
        <v>0.106077056045547</v>
      </c>
      <c r="Y469">
        <v>0.20827980467268301</v>
      </c>
      <c r="Z469">
        <v>0.317922610197857</v>
      </c>
      <c r="AA469">
        <v>217.17527771367</v>
      </c>
      <c r="AB469">
        <v>12.6732450326686</v>
      </c>
      <c r="AC469">
        <v>1.5645810198546599</v>
      </c>
      <c r="AD469">
        <v>4.4060845349873796</v>
      </c>
      <c r="AE469" t="s">
        <v>943</v>
      </c>
      <c r="AF469">
        <v>136.94999999999999</v>
      </c>
      <c r="AG469">
        <v>1.20426946056304E-2</v>
      </c>
      <c r="AH469">
        <v>6.0910000000000002</v>
      </c>
      <c r="AI469">
        <v>4.28722383006179</v>
      </c>
      <c r="AJ469">
        <v>-114394.91099999999</v>
      </c>
      <c r="AK469">
        <v>0.67190492932053003</v>
      </c>
      <c r="AL469">
        <v>21082991.682</v>
      </c>
      <c r="AM469">
        <v>1098.8670188999999</v>
      </c>
    </row>
    <row r="470" spans="1:39" ht="15" x14ac:dyDescent="0.25">
      <c r="A470" t="s">
        <v>649</v>
      </c>
      <c r="B470">
        <v>-1001516.35</v>
      </c>
      <c r="C470">
        <v>0.32542261979286702</v>
      </c>
      <c r="D470">
        <v>-1182547.25</v>
      </c>
      <c r="E470">
        <v>9.1622926205011199E-3</v>
      </c>
      <c r="F470">
        <v>0.766837593881603</v>
      </c>
      <c r="G470">
        <v>92.684210526315795</v>
      </c>
      <c r="H470">
        <v>55.230730049999998</v>
      </c>
      <c r="I470">
        <v>56.589200650000002</v>
      </c>
      <c r="J470">
        <v>-16.84352415</v>
      </c>
      <c r="K470">
        <v>17092.592524678599</v>
      </c>
      <c r="L470">
        <v>1623.6776901999999</v>
      </c>
      <c r="M470">
        <v>2288.2634617823401</v>
      </c>
      <c r="N470">
        <v>0.97705925992897602</v>
      </c>
      <c r="O470">
        <v>0.19305569919568799</v>
      </c>
      <c r="P470">
        <v>4.2437352508989997E-3</v>
      </c>
      <c r="Q470">
        <v>12128.3504340812</v>
      </c>
      <c r="R470">
        <v>119.627</v>
      </c>
      <c r="S470">
        <v>66181.1058958262</v>
      </c>
      <c r="T470">
        <v>15.1140628787815</v>
      </c>
      <c r="U470">
        <v>13.5728363178881</v>
      </c>
      <c r="V470">
        <v>14.2095</v>
      </c>
      <c r="W470">
        <v>114.267053041979</v>
      </c>
      <c r="X470">
        <v>0.10470160447952501</v>
      </c>
      <c r="Y470">
        <v>0.206877005837071</v>
      </c>
      <c r="Z470">
        <v>0.31451570952590302</v>
      </c>
      <c r="AA470">
        <v>210.497534124461</v>
      </c>
      <c r="AB470">
        <v>8.9209355282920892</v>
      </c>
      <c r="AC470">
        <v>1.5713105412938699</v>
      </c>
      <c r="AD470">
        <v>4.0296710838824303</v>
      </c>
      <c r="AE470">
        <v>1.2833923687572899</v>
      </c>
      <c r="AF470">
        <v>130.35</v>
      </c>
      <c r="AG470">
        <v>2.8235801588983301E-2</v>
      </c>
      <c r="AH470">
        <v>7.9249999999999998</v>
      </c>
      <c r="AI470">
        <v>4.02614319214572</v>
      </c>
      <c r="AJ470">
        <v>-43783.1539999999</v>
      </c>
      <c r="AK470">
        <v>0.63174774674391998</v>
      </c>
      <c r="AL470">
        <v>27752861.149999999</v>
      </c>
      <c r="AM470">
        <v>1623.6776901999999</v>
      </c>
    </row>
    <row r="471" spans="1:39" ht="15" x14ac:dyDescent="0.25">
      <c r="A471" t="s">
        <v>650</v>
      </c>
      <c r="B471">
        <v>-2088893.7</v>
      </c>
      <c r="C471">
        <v>0.36813875667309298</v>
      </c>
      <c r="D471">
        <v>-2256833.7000000002</v>
      </c>
      <c r="E471">
        <v>1.26428340566665E-2</v>
      </c>
      <c r="F471">
        <v>0.76063634186293905</v>
      </c>
      <c r="G471">
        <v>59.3888888888889</v>
      </c>
      <c r="H471">
        <v>31.647797350000001</v>
      </c>
      <c r="I471">
        <v>19.139806400000001</v>
      </c>
      <c r="J471">
        <v>-11.769863900000001</v>
      </c>
      <c r="K471">
        <v>19107.830834479701</v>
      </c>
      <c r="L471">
        <v>1047.4043630000001</v>
      </c>
      <c r="M471">
        <v>1470.7928882956801</v>
      </c>
      <c r="N471">
        <v>0.99847408474085197</v>
      </c>
      <c r="O471">
        <v>0.18862437032831</v>
      </c>
      <c r="P471">
        <v>8.1730201843736297E-4</v>
      </c>
      <c r="Q471">
        <v>13607.3716039594</v>
      </c>
      <c r="R471">
        <v>84.604500000000002</v>
      </c>
      <c r="S471">
        <v>66166.641378413697</v>
      </c>
      <c r="T471">
        <v>14.5601002310752</v>
      </c>
      <c r="U471">
        <v>12.380007718265601</v>
      </c>
      <c r="V471">
        <v>17.952500000000001</v>
      </c>
      <c r="W471">
        <v>58.343092215568902</v>
      </c>
      <c r="X471">
        <v>0.10702454070807201</v>
      </c>
      <c r="Y471">
        <v>0.19737507722856501</v>
      </c>
      <c r="Z471">
        <v>0.30790872738054897</v>
      </c>
      <c r="AA471">
        <v>220.77629057957299</v>
      </c>
      <c r="AB471">
        <v>12.9042023779845</v>
      </c>
      <c r="AC471">
        <v>1.5804855302052501</v>
      </c>
      <c r="AD471">
        <v>4.46427674810875</v>
      </c>
      <c r="AE471" t="s">
        <v>943</v>
      </c>
      <c r="AF471">
        <v>133.6</v>
      </c>
      <c r="AG471">
        <v>1.8158056089117001E-2</v>
      </c>
      <c r="AH471">
        <v>6.2275</v>
      </c>
      <c r="AI471">
        <v>4.1794190947554002</v>
      </c>
      <c r="AJ471">
        <v>-82627.231499999994</v>
      </c>
      <c r="AK471">
        <v>0.67146199411260399</v>
      </c>
      <c r="AL471">
        <v>20013625.383499999</v>
      </c>
      <c r="AM471">
        <v>1047.4043630000001</v>
      </c>
    </row>
    <row r="472" spans="1:39" ht="15" x14ac:dyDescent="0.25">
      <c r="A472" t="s">
        <v>651</v>
      </c>
      <c r="B472">
        <v>-3268479.95</v>
      </c>
      <c r="C472">
        <v>0.29338964889992403</v>
      </c>
      <c r="D472">
        <v>-3868037.2</v>
      </c>
      <c r="E472">
        <v>2.5857962908138899E-3</v>
      </c>
      <c r="F472">
        <v>0.788693587773863</v>
      </c>
      <c r="G472">
        <v>118.95</v>
      </c>
      <c r="H472">
        <v>66.522552050000002</v>
      </c>
      <c r="I472">
        <v>507.81865245</v>
      </c>
      <c r="J472">
        <v>-30.37470025</v>
      </c>
      <c r="K472">
        <v>15640.2012762552</v>
      </c>
      <c r="L472">
        <v>4059.0507765000002</v>
      </c>
      <c r="M472">
        <v>4843.2003915847099</v>
      </c>
      <c r="N472">
        <v>0.171626897101961</v>
      </c>
      <c r="O472">
        <v>0.12255078328409801</v>
      </c>
      <c r="P472">
        <v>3.3055164307575699E-2</v>
      </c>
      <c r="Q472">
        <v>13107.938140512801</v>
      </c>
      <c r="R472">
        <v>252.65350000000001</v>
      </c>
      <c r="S472">
        <v>84175.365005828105</v>
      </c>
      <c r="T472">
        <v>16.796917517469598</v>
      </c>
      <c r="U472">
        <v>16.065681957700999</v>
      </c>
      <c r="V472">
        <v>25.677499999999998</v>
      </c>
      <c r="W472">
        <v>158.078114166099</v>
      </c>
      <c r="X472">
        <v>0.117531463275617</v>
      </c>
      <c r="Y472">
        <v>0.14660037835456199</v>
      </c>
      <c r="Z472">
        <v>0.271699285001747</v>
      </c>
      <c r="AA472">
        <v>174.711216746958</v>
      </c>
      <c r="AB472">
        <v>9.3728936510530705</v>
      </c>
      <c r="AC472">
        <v>1.3996945322907299</v>
      </c>
      <c r="AD472">
        <v>3.4934984066398398</v>
      </c>
      <c r="AE472">
        <v>0.92897381783555399</v>
      </c>
      <c r="AF472">
        <v>30.3</v>
      </c>
      <c r="AG472">
        <v>8.98879758443549E-2</v>
      </c>
      <c r="AH472">
        <v>97.529499999999999</v>
      </c>
      <c r="AI472">
        <v>5.3955642089708604</v>
      </c>
      <c r="AJ472">
        <v>10202.4754999999</v>
      </c>
      <c r="AK472">
        <v>0.37490086979863302</v>
      </c>
      <c r="AL472">
        <v>63484371.134999998</v>
      </c>
      <c r="AM472">
        <v>4059.0507765000002</v>
      </c>
    </row>
    <row r="473" spans="1:39" ht="15" x14ac:dyDescent="0.25">
      <c r="A473" t="s">
        <v>652</v>
      </c>
      <c r="B473">
        <v>-2217407.65</v>
      </c>
      <c r="C473">
        <v>0.36486819883659799</v>
      </c>
      <c r="D473">
        <v>-2346767</v>
      </c>
      <c r="E473">
        <v>4.3155813440695296E-3</v>
      </c>
      <c r="F473">
        <v>0.68934126702429899</v>
      </c>
      <c r="G473">
        <v>99.75</v>
      </c>
      <c r="H473">
        <v>36.391696199999998</v>
      </c>
      <c r="I473">
        <v>73.119495700000002</v>
      </c>
      <c r="J473">
        <v>64.144817450000005</v>
      </c>
      <c r="K473">
        <v>15745.656697807201</v>
      </c>
      <c r="L473">
        <v>1273.0511612</v>
      </c>
      <c r="M473">
        <v>1559.1000297794601</v>
      </c>
      <c r="N473">
        <v>0.467542992803956</v>
      </c>
      <c r="O473">
        <v>0.15317258201641501</v>
      </c>
      <c r="P473">
        <v>4.0187065971312198E-3</v>
      </c>
      <c r="Q473">
        <v>12856.793124322799</v>
      </c>
      <c r="R473">
        <v>85.466999999999999</v>
      </c>
      <c r="S473">
        <v>69285.059508348204</v>
      </c>
      <c r="T473">
        <v>15.6902664186177</v>
      </c>
      <c r="U473">
        <v>14.8952363040706</v>
      </c>
      <c r="V473">
        <v>11.852499999999999</v>
      </c>
      <c r="W473">
        <v>107.407817861211</v>
      </c>
      <c r="X473">
        <v>0.11435382920076401</v>
      </c>
      <c r="Y473">
        <v>0.170144116633652</v>
      </c>
      <c r="Z473">
        <v>0.28909636838506497</v>
      </c>
      <c r="AA473">
        <v>180.00851574888</v>
      </c>
      <c r="AB473">
        <v>8.33575952265676</v>
      </c>
      <c r="AC473">
        <v>1.7164973803243599</v>
      </c>
      <c r="AD473">
        <v>3.7166368003498</v>
      </c>
      <c r="AE473">
        <v>1.1008913006869501</v>
      </c>
      <c r="AF473">
        <v>77.150000000000006</v>
      </c>
      <c r="AG473">
        <v>3.63946312845689E-2</v>
      </c>
      <c r="AH473">
        <v>10.2125</v>
      </c>
      <c r="AI473">
        <v>4.3401635337482203</v>
      </c>
      <c r="AJ473">
        <v>-22508.5180000002</v>
      </c>
      <c r="AK473">
        <v>0.46907122421048802</v>
      </c>
      <c r="AL473">
        <v>20045026.543000001</v>
      </c>
      <c r="AM473">
        <v>1273.0511612</v>
      </c>
    </row>
    <row r="474" spans="1:39" ht="15" x14ac:dyDescent="0.25">
      <c r="A474" t="s">
        <v>653</v>
      </c>
      <c r="B474">
        <v>-1698985.55</v>
      </c>
      <c r="C474">
        <v>0.28821485277088799</v>
      </c>
      <c r="D474">
        <v>-1649339.1</v>
      </c>
      <c r="E474">
        <v>2.9415962418251501E-3</v>
      </c>
      <c r="F474">
        <v>0.71706073419585203</v>
      </c>
      <c r="G474">
        <v>95.7</v>
      </c>
      <c r="H474">
        <v>65.806355100000005</v>
      </c>
      <c r="I474">
        <v>126.5893299</v>
      </c>
      <c r="J474">
        <v>49.3377883</v>
      </c>
      <c r="K474">
        <v>14042.0483590818</v>
      </c>
      <c r="L474">
        <v>1943.0962488</v>
      </c>
      <c r="M474">
        <v>2390.1531745741499</v>
      </c>
      <c r="N474">
        <v>0.46825272783677302</v>
      </c>
      <c r="O474">
        <v>0.14098378120444699</v>
      </c>
      <c r="P474">
        <v>3.0851073299648101E-2</v>
      </c>
      <c r="Q474">
        <v>11415.6079126022</v>
      </c>
      <c r="R474">
        <v>123.29</v>
      </c>
      <c r="S474">
        <v>70799.561854165004</v>
      </c>
      <c r="T474">
        <v>16.241382107226901</v>
      </c>
      <c r="U474">
        <v>15.760371877686801</v>
      </c>
      <c r="V474">
        <v>15.047499999999999</v>
      </c>
      <c r="W474">
        <v>129.13083560724399</v>
      </c>
      <c r="X474">
        <v>0.110798632106899</v>
      </c>
      <c r="Y474">
        <v>0.1694528480245</v>
      </c>
      <c r="Z474">
        <v>0.28612575844646998</v>
      </c>
      <c r="AA474">
        <v>178.551319943241</v>
      </c>
      <c r="AB474">
        <v>7.8027870433247699</v>
      </c>
      <c r="AC474">
        <v>1.5319944175171401</v>
      </c>
      <c r="AD474">
        <v>3.58539942653305</v>
      </c>
      <c r="AE474">
        <v>1.3473472847999299</v>
      </c>
      <c r="AF474">
        <v>42.7</v>
      </c>
      <c r="AG474">
        <v>5.0638840507231497E-2</v>
      </c>
      <c r="AH474">
        <v>28.437999999999999</v>
      </c>
      <c r="AI474">
        <v>4.3654030554214396</v>
      </c>
      <c r="AJ474">
        <v>-38908.327500000101</v>
      </c>
      <c r="AK474">
        <v>0.46553492511001898</v>
      </c>
      <c r="AL474">
        <v>27285051.491999999</v>
      </c>
      <c r="AM474">
        <v>1943.0962488</v>
      </c>
    </row>
    <row r="475" spans="1:39" ht="15" x14ac:dyDescent="0.25">
      <c r="A475" t="s">
        <v>654</v>
      </c>
      <c r="B475">
        <v>-2173760.5499999998</v>
      </c>
      <c r="C475">
        <v>0.34610061016760602</v>
      </c>
      <c r="D475">
        <v>-2032990.75</v>
      </c>
      <c r="E475">
        <v>7.1548762940822101E-3</v>
      </c>
      <c r="F475">
        <v>0.72273335266942196</v>
      </c>
      <c r="G475">
        <v>80.349999999999994</v>
      </c>
      <c r="H475">
        <v>36.692229099999999</v>
      </c>
      <c r="I475">
        <v>36.658038500000004</v>
      </c>
      <c r="J475">
        <v>94.040972499999995</v>
      </c>
      <c r="K475">
        <v>15532.982072659999</v>
      </c>
      <c r="L475">
        <v>1115.3093312000001</v>
      </c>
      <c r="M475">
        <v>1376.0204067227901</v>
      </c>
      <c r="N475">
        <v>0.54015125642481499</v>
      </c>
      <c r="O475">
        <v>0.144224248018199</v>
      </c>
      <c r="P475">
        <v>2.2142462910651902E-3</v>
      </c>
      <c r="Q475">
        <v>12589.987592015499</v>
      </c>
      <c r="R475">
        <v>79.95</v>
      </c>
      <c r="S475">
        <v>65726.530938086304</v>
      </c>
      <c r="T475">
        <v>16.697310819262</v>
      </c>
      <c r="U475">
        <v>13.9500854434021</v>
      </c>
      <c r="V475">
        <v>11.6835</v>
      </c>
      <c r="W475">
        <v>95.460207232421794</v>
      </c>
      <c r="X475">
        <v>0.109295901414677</v>
      </c>
      <c r="Y475">
        <v>0.19600576302749101</v>
      </c>
      <c r="Z475">
        <v>0.309402711795491</v>
      </c>
      <c r="AA475">
        <v>181.481983820777</v>
      </c>
      <c r="AB475">
        <v>8.4556296658416805</v>
      </c>
      <c r="AC475">
        <v>1.55492699789609</v>
      </c>
      <c r="AD475">
        <v>3.9461244077881101</v>
      </c>
      <c r="AE475">
        <v>1.0662094537836699</v>
      </c>
      <c r="AF475">
        <v>79.95</v>
      </c>
      <c r="AG475">
        <v>3.24768401363092E-2</v>
      </c>
      <c r="AH475">
        <v>8.1925000000000008</v>
      </c>
      <c r="AI475">
        <v>4.3883525116319699</v>
      </c>
      <c r="AJ475">
        <v>60719.542000000198</v>
      </c>
      <c r="AK475">
        <v>0.469356334925282</v>
      </c>
      <c r="AL475">
        <v>17324079.846999999</v>
      </c>
      <c r="AM475">
        <v>1115.3093312000001</v>
      </c>
    </row>
    <row r="476" spans="1:39" ht="15" x14ac:dyDescent="0.25">
      <c r="A476" t="s">
        <v>655</v>
      </c>
      <c r="B476">
        <v>-1834239.7</v>
      </c>
      <c r="C476">
        <v>0.33459718546171402</v>
      </c>
      <c r="D476">
        <v>-1820614.65</v>
      </c>
      <c r="E476">
        <v>6.2005042177689703E-3</v>
      </c>
      <c r="F476">
        <v>0.72246323754407504</v>
      </c>
      <c r="G476">
        <v>66.900000000000006</v>
      </c>
      <c r="H476">
        <v>36.588756349999997</v>
      </c>
      <c r="I476">
        <v>61.037746749999997</v>
      </c>
      <c r="J476">
        <v>31.168505849999999</v>
      </c>
      <c r="K476">
        <v>14947.899983405499</v>
      </c>
      <c r="L476">
        <v>1296.5994862499999</v>
      </c>
      <c r="M476">
        <v>1565.0196877286201</v>
      </c>
      <c r="N476">
        <v>0.40301621371246299</v>
      </c>
      <c r="O476">
        <v>0.13360782792767401</v>
      </c>
      <c r="P476">
        <v>2.3268034400703901E-2</v>
      </c>
      <c r="Q476">
        <v>12384.150557958201</v>
      </c>
      <c r="R476">
        <v>85.872500000000002</v>
      </c>
      <c r="S476">
        <v>69295.211546187697</v>
      </c>
      <c r="T476">
        <v>15.629567090745001</v>
      </c>
      <c r="U476">
        <v>15.0991235407144</v>
      </c>
      <c r="V476">
        <v>11.086</v>
      </c>
      <c r="W476">
        <v>116.958279474111</v>
      </c>
      <c r="X476">
        <v>0.114075305613903</v>
      </c>
      <c r="Y476">
        <v>0.17247031317696701</v>
      </c>
      <c r="Z476">
        <v>0.29127701065566902</v>
      </c>
      <c r="AA476">
        <v>198.44798083653399</v>
      </c>
      <c r="AB476">
        <v>8.0632694571146502</v>
      </c>
      <c r="AC476">
        <v>1.4977515195337301</v>
      </c>
      <c r="AD476">
        <v>3.8651340292968501</v>
      </c>
      <c r="AE476">
        <v>1.1548490242992</v>
      </c>
      <c r="AF476">
        <v>30.7</v>
      </c>
      <c r="AG476">
        <v>2.89562046149048E-2</v>
      </c>
      <c r="AH476">
        <v>22.895</v>
      </c>
      <c r="AI476">
        <v>4.9416876714973199</v>
      </c>
      <c r="AJ476">
        <v>-52414.642000000102</v>
      </c>
      <c r="AK476">
        <v>0.412374407143141</v>
      </c>
      <c r="AL476">
        <v>19381439.438999999</v>
      </c>
      <c r="AM476">
        <v>1296.5994862499999</v>
      </c>
    </row>
    <row r="477" spans="1:39" ht="15" x14ac:dyDescent="0.25">
      <c r="A477" t="s">
        <v>656</v>
      </c>
      <c r="B477">
        <v>-1493626</v>
      </c>
      <c r="C477">
        <v>0.324938763526471</v>
      </c>
      <c r="D477">
        <v>-1461230.95</v>
      </c>
      <c r="E477">
        <v>4.4386117494383199E-3</v>
      </c>
      <c r="F477">
        <v>0.72328186100373404</v>
      </c>
      <c r="G477">
        <v>94.7</v>
      </c>
      <c r="H477">
        <v>43.322807900000001</v>
      </c>
      <c r="I477">
        <v>42.87037145</v>
      </c>
      <c r="J477">
        <v>23.0142302</v>
      </c>
      <c r="K477">
        <v>15453.790102597401</v>
      </c>
      <c r="L477">
        <v>1278.4887323</v>
      </c>
      <c r="M477">
        <v>1646.54461265707</v>
      </c>
      <c r="N477">
        <v>0.65266054945895402</v>
      </c>
      <c r="O477">
        <v>0.16447174401116199</v>
      </c>
      <c r="P477">
        <v>2.3382323789604802E-3</v>
      </c>
      <c r="Q477">
        <v>11999.369082151299</v>
      </c>
      <c r="R477">
        <v>90.680999999999997</v>
      </c>
      <c r="S477">
        <v>65790.182684355095</v>
      </c>
      <c r="T477">
        <v>17.349830725289799</v>
      </c>
      <c r="U477">
        <v>14.0987498185949</v>
      </c>
      <c r="V477">
        <v>11.294499999999999</v>
      </c>
      <c r="W477">
        <v>113.195691026606</v>
      </c>
      <c r="X477">
        <v>0.108854215937722</v>
      </c>
      <c r="Y477">
        <v>0.189421762620224</v>
      </c>
      <c r="Z477">
        <v>0.30320988982591901</v>
      </c>
      <c r="AA477">
        <v>202.69705430551301</v>
      </c>
      <c r="AB477">
        <v>7.7056118175128399</v>
      </c>
      <c r="AC477">
        <v>1.5535762306098599</v>
      </c>
      <c r="AD477">
        <v>3.4652259306437001</v>
      </c>
      <c r="AE477">
        <v>1.2708448177957401</v>
      </c>
      <c r="AF477">
        <v>109.35</v>
      </c>
      <c r="AG477">
        <v>1.7708188116372502E-2</v>
      </c>
      <c r="AH477">
        <v>6.8445</v>
      </c>
      <c r="AI477">
        <v>4.0913435615232903</v>
      </c>
      <c r="AJ477">
        <v>45019.925499999903</v>
      </c>
      <c r="AK477">
        <v>0.52070267275831505</v>
      </c>
      <c r="AL477">
        <v>19757496.517499998</v>
      </c>
      <c r="AM477">
        <v>1278.4887323</v>
      </c>
    </row>
    <row r="478" spans="1:39" ht="15" x14ac:dyDescent="0.25">
      <c r="A478" t="s">
        <v>657</v>
      </c>
      <c r="B478">
        <v>-4273385.9523809496</v>
      </c>
      <c r="C478">
        <v>0.290197774456944</v>
      </c>
      <c r="D478">
        <v>-3310405.8571428601</v>
      </c>
      <c r="E478">
        <v>1.96615220803495E-3</v>
      </c>
      <c r="F478">
        <v>0.78766567867764403</v>
      </c>
      <c r="G478">
        <v>92.904761904761898</v>
      </c>
      <c r="H478">
        <v>84.924858380952401</v>
      </c>
      <c r="I478">
        <v>189.667566666667</v>
      </c>
      <c r="J478">
        <v>11.2156047142857</v>
      </c>
      <c r="K478">
        <v>15469.5189877377</v>
      </c>
      <c r="L478">
        <v>2382.6266205714301</v>
      </c>
      <c r="M478">
        <v>2986.4556176364499</v>
      </c>
      <c r="N478">
        <v>0.46441866852343999</v>
      </c>
      <c r="O478">
        <v>0.154744154066707</v>
      </c>
      <c r="P478">
        <v>3.0261610761177501E-2</v>
      </c>
      <c r="Q478">
        <v>12341.7497082342</v>
      </c>
      <c r="R478">
        <v>159.53523809523799</v>
      </c>
      <c r="S478">
        <v>75959.494009384405</v>
      </c>
      <c r="T478">
        <v>16.037060031520099</v>
      </c>
      <c r="U478">
        <v>14.9347984120541</v>
      </c>
      <c r="V478">
        <v>18.683809523809501</v>
      </c>
      <c r="W478">
        <v>127.52359830767701</v>
      </c>
      <c r="X478">
        <v>0.116052945548201</v>
      </c>
      <c r="Y478">
        <v>0.16274664795927701</v>
      </c>
      <c r="Z478">
        <v>0.28353669134645298</v>
      </c>
      <c r="AA478">
        <v>184.96903335674401</v>
      </c>
      <c r="AB478">
        <v>7.5350778139926096</v>
      </c>
      <c r="AC478">
        <v>1.39138663018891</v>
      </c>
      <c r="AD478">
        <v>3.6997980249498799</v>
      </c>
      <c r="AE478">
        <v>1.1790783804810701</v>
      </c>
      <c r="AF478">
        <v>27.8095238095238</v>
      </c>
      <c r="AG478">
        <v>7.3183338709404799E-2</v>
      </c>
      <c r="AH478">
        <v>55.787619047619103</v>
      </c>
      <c r="AI478">
        <v>4.47992919948679</v>
      </c>
      <c r="AJ478">
        <v>-36601.537142857203</v>
      </c>
      <c r="AK478">
        <v>0.50883897206374495</v>
      </c>
      <c r="AL478">
        <v>36858087.747619003</v>
      </c>
      <c r="AM478">
        <v>2382.6266205714301</v>
      </c>
    </row>
    <row r="479" spans="1:39" ht="15" x14ac:dyDescent="0.25">
      <c r="A479" t="s">
        <v>658</v>
      </c>
      <c r="B479">
        <v>-2105285.6</v>
      </c>
      <c r="C479">
        <v>0.33750876924553902</v>
      </c>
      <c r="D479">
        <v>-2119948.2999999998</v>
      </c>
      <c r="E479">
        <v>7.37714920101782E-3</v>
      </c>
      <c r="F479">
        <v>0.66761745056757604</v>
      </c>
      <c r="G479">
        <v>69</v>
      </c>
      <c r="H479">
        <v>32.090333399999999</v>
      </c>
      <c r="I479">
        <v>42.572155549999998</v>
      </c>
      <c r="J479">
        <v>22.594504000000001</v>
      </c>
      <c r="K479">
        <v>16498.189910568501</v>
      </c>
      <c r="L479">
        <v>888.51335025000003</v>
      </c>
      <c r="M479">
        <v>1117.00628545833</v>
      </c>
      <c r="N479">
        <v>0.62052214031997299</v>
      </c>
      <c r="O479">
        <v>0.15752017992821399</v>
      </c>
      <c r="P479">
        <v>2.6537659218475E-3</v>
      </c>
      <c r="Q479">
        <v>13123.3478104245</v>
      </c>
      <c r="R479">
        <v>66.731999999999999</v>
      </c>
      <c r="S479">
        <v>64014.724817179202</v>
      </c>
      <c r="T479">
        <v>14.5619792603249</v>
      </c>
      <c r="U479">
        <v>13.314651894893</v>
      </c>
      <c r="V479">
        <v>9.7114999999999991</v>
      </c>
      <c r="W479">
        <v>91.490845930082898</v>
      </c>
      <c r="X479">
        <v>0.112386854859563</v>
      </c>
      <c r="Y479">
        <v>0.176762683297258</v>
      </c>
      <c r="Z479">
        <v>0.29506607372538302</v>
      </c>
      <c r="AA479">
        <v>191.65063749699101</v>
      </c>
      <c r="AB479">
        <v>8.8849593370845099</v>
      </c>
      <c r="AC479">
        <v>1.6832042236461799</v>
      </c>
      <c r="AD479">
        <v>4.15004182714598</v>
      </c>
      <c r="AE479">
        <v>1.2585902318901701</v>
      </c>
      <c r="AF479">
        <v>65.400000000000006</v>
      </c>
      <c r="AG479">
        <v>2.3570849282018299E-2</v>
      </c>
      <c r="AH479">
        <v>7.8365</v>
      </c>
      <c r="AI479">
        <v>4.45255123553145</v>
      </c>
      <c r="AJ479">
        <v>-46734.584499999997</v>
      </c>
      <c r="AK479">
        <v>0.51586513070016204</v>
      </c>
      <c r="AL479">
        <v>14658861.990499999</v>
      </c>
      <c r="AM479">
        <v>888.51335025000003</v>
      </c>
    </row>
    <row r="480" spans="1:39" ht="15" x14ac:dyDescent="0.25">
      <c r="A480" t="s">
        <v>659</v>
      </c>
      <c r="B480">
        <v>-995275.55</v>
      </c>
      <c r="C480">
        <v>0.49640770728505701</v>
      </c>
      <c r="D480">
        <v>-1121056.3999999999</v>
      </c>
      <c r="E480">
        <v>6.69705497718535E-3</v>
      </c>
      <c r="F480">
        <v>0.71578168471911097</v>
      </c>
      <c r="G480">
        <v>72.75</v>
      </c>
      <c r="H480">
        <v>37.606978599999998</v>
      </c>
      <c r="I480">
        <v>34.155670350000001</v>
      </c>
      <c r="J480">
        <v>-2.3730093500000198</v>
      </c>
      <c r="K480">
        <v>17313.721574163199</v>
      </c>
      <c r="L480">
        <v>914.49967225</v>
      </c>
      <c r="M480">
        <v>1191.18579094355</v>
      </c>
      <c r="N480">
        <v>0.75703950231787498</v>
      </c>
      <c r="O480">
        <v>0.17777377355424201</v>
      </c>
      <c r="P480">
        <v>2.4784077772533101E-3</v>
      </c>
      <c r="Q480">
        <v>13292.126908648001</v>
      </c>
      <c r="R480">
        <v>71.171000000000006</v>
      </c>
      <c r="S480">
        <v>61600.044013713501</v>
      </c>
      <c r="T480">
        <v>15.884981242359901</v>
      </c>
      <c r="U480">
        <v>12.849330095825501</v>
      </c>
      <c r="V480">
        <v>10.266500000000001</v>
      </c>
      <c r="W480">
        <v>89.076089441386998</v>
      </c>
      <c r="X480">
        <v>0.11513800422579</v>
      </c>
      <c r="Y480">
        <v>0.19176833069082899</v>
      </c>
      <c r="Z480">
        <v>0.30992636265366702</v>
      </c>
      <c r="AA480">
        <v>221.068313236894</v>
      </c>
      <c r="AB480">
        <v>9.7254661222979593</v>
      </c>
      <c r="AC480">
        <v>1.5953335832918201</v>
      </c>
      <c r="AD480">
        <v>3.7968094257764302</v>
      </c>
      <c r="AE480">
        <v>1.57940498721855</v>
      </c>
      <c r="AF480">
        <v>119.4</v>
      </c>
      <c r="AG480">
        <v>2.3007287873065298E-2</v>
      </c>
      <c r="AH480">
        <v>5.45947368421053</v>
      </c>
      <c r="AI480">
        <v>4.1509245592067803</v>
      </c>
      <c r="AJ480">
        <v>-79778.3569999998</v>
      </c>
      <c r="AK480">
        <v>0.57429793986214095</v>
      </c>
      <c r="AL480">
        <v>15833392.705</v>
      </c>
      <c r="AM480">
        <v>914.49967225</v>
      </c>
    </row>
    <row r="481" spans="1:39" ht="15" x14ac:dyDescent="0.25">
      <c r="A481" t="s">
        <v>660</v>
      </c>
      <c r="B481">
        <v>-1511086.7</v>
      </c>
      <c r="C481">
        <v>0.36224797578315598</v>
      </c>
      <c r="D481">
        <v>-1397751.75</v>
      </c>
      <c r="E481">
        <v>1.28257187434068E-2</v>
      </c>
      <c r="F481">
        <v>0.70531410602289202</v>
      </c>
      <c r="G481">
        <v>91.5</v>
      </c>
      <c r="H481">
        <v>37.819136200000003</v>
      </c>
      <c r="I481">
        <v>35.991641350000002</v>
      </c>
      <c r="J481">
        <v>114.63812685000001</v>
      </c>
      <c r="K481">
        <v>15343.431778726799</v>
      </c>
      <c r="L481">
        <v>1197.3744204</v>
      </c>
      <c r="M481">
        <v>1471.10987054118</v>
      </c>
      <c r="N481">
        <v>0.52307857841223004</v>
      </c>
      <c r="O481">
        <v>0.14654911906451101</v>
      </c>
      <c r="P481">
        <v>1.55954534202942E-3</v>
      </c>
      <c r="Q481">
        <v>12488.4164676575</v>
      </c>
      <c r="R481">
        <v>83.626000000000005</v>
      </c>
      <c r="S481">
        <v>65446.612841699898</v>
      </c>
      <c r="T481">
        <v>15.7624423026332</v>
      </c>
      <c r="U481">
        <v>14.318207500059801</v>
      </c>
      <c r="V481">
        <v>11.801500000000001</v>
      </c>
      <c r="W481">
        <v>101.45951111299399</v>
      </c>
      <c r="X481">
        <v>0.112115188088528</v>
      </c>
      <c r="Y481">
        <v>0.196661615838191</v>
      </c>
      <c r="Z481">
        <v>0.31322948698518099</v>
      </c>
      <c r="AA481">
        <v>173.59311044122899</v>
      </c>
      <c r="AB481">
        <v>8.6628053635221907</v>
      </c>
      <c r="AC481">
        <v>1.6762061442070799</v>
      </c>
      <c r="AD481">
        <v>3.7321669261813302</v>
      </c>
      <c r="AE481">
        <v>1.2223618149528599</v>
      </c>
      <c r="AF481">
        <v>96.75</v>
      </c>
      <c r="AG481">
        <v>2.6285115598230501E-2</v>
      </c>
      <c r="AH481">
        <v>7.4424999999999999</v>
      </c>
      <c r="AI481">
        <v>4.4906245745757403</v>
      </c>
      <c r="AJ481">
        <v>41130.647999999797</v>
      </c>
      <c r="AK481">
        <v>0.502867162951945</v>
      </c>
      <c r="AL481">
        <v>18371832.732999999</v>
      </c>
      <c r="AM481">
        <v>1197.3744204</v>
      </c>
    </row>
    <row r="482" spans="1:39" ht="15" x14ac:dyDescent="0.25">
      <c r="A482" t="s">
        <v>661</v>
      </c>
      <c r="B482">
        <v>-1475187.6</v>
      </c>
      <c r="C482">
        <v>0.38253363772096599</v>
      </c>
      <c r="D482">
        <v>-1436082.45</v>
      </c>
      <c r="E482">
        <v>1.23071585069407E-2</v>
      </c>
      <c r="F482">
        <v>0.66231996888070699</v>
      </c>
      <c r="G482">
        <v>59.25</v>
      </c>
      <c r="H482">
        <v>26.013540949999999</v>
      </c>
      <c r="I482">
        <v>20.801774049999999</v>
      </c>
      <c r="J482">
        <v>63.960250299999998</v>
      </c>
      <c r="K482">
        <v>15908.410422179501</v>
      </c>
      <c r="L482">
        <v>870.88563020000004</v>
      </c>
      <c r="M482">
        <v>1083.77547999375</v>
      </c>
      <c r="N482">
        <v>0.60897648968924301</v>
      </c>
      <c r="O482">
        <v>0.141452067732143</v>
      </c>
      <c r="P482">
        <v>1.20204446335805E-3</v>
      </c>
      <c r="Q482">
        <v>12783.465110393499</v>
      </c>
      <c r="R482">
        <v>63.3245</v>
      </c>
      <c r="S482">
        <v>64300.938775671399</v>
      </c>
      <c r="T482">
        <v>16.327014030904301</v>
      </c>
      <c r="U482">
        <v>13.7527438858578</v>
      </c>
      <c r="V482">
        <v>8.6745000000000001</v>
      </c>
      <c r="W482">
        <v>100.396060891118</v>
      </c>
      <c r="X482">
        <v>0.112634005227677</v>
      </c>
      <c r="Y482">
        <v>0.19468456997202599</v>
      </c>
      <c r="Z482">
        <v>0.315155515282318</v>
      </c>
      <c r="AA482">
        <v>204.88752347311399</v>
      </c>
      <c r="AB482">
        <v>7.8462241444436502</v>
      </c>
      <c r="AC482">
        <v>1.68090375915747</v>
      </c>
      <c r="AD482">
        <v>3.7561501701473299</v>
      </c>
      <c r="AE482">
        <v>1.2321814426370701</v>
      </c>
      <c r="AF482">
        <v>94.05</v>
      </c>
      <c r="AG482">
        <v>3.0005294564706401E-2</v>
      </c>
      <c r="AH482">
        <v>5.5255000000000001</v>
      </c>
      <c r="AI482">
        <v>4.4148725034353502</v>
      </c>
      <c r="AJ482">
        <v>-76808.1954999999</v>
      </c>
      <c r="AK482">
        <v>0.52835519210343795</v>
      </c>
      <c r="AL482">
        <v>13854406.036</v>
      </c>
      <c r="AM482">
        <v>870.88563020000004</v>
      </c>
    </row>
    <row r="483" spans="1:39" ht="15" x14ac:dyDescent="0.25">
      <c r="A483" t="s">
        <v>662</v>
      </c>
      <c r="B483">
        <v>-1415968.3</v>
      </c>
      <c r="C483">
        <v>0.39877168164837601</v>
      </c>
      <c r="D483">
        <v>-1473946.45</v>
      </c>
      <c r="E483">
        <v>3.55305024207384E-3</v>
      </c>
      <c r="F483">
        <v>0.67448088738174095</v>
      </c>
      <c r="G483">
        <v>63.65</v>
      </c>
      <c r="H483">
        <v>19.188337400000002</v>
      </c>
      <c r="I483">
        <v>32.903863899999997</v>
      </c>
      <c r="J483">
        <v>82.770554399999995</v>
      </c>
      <c r="K483">
        <v>15907.649608437299</v>
      </c>
      <c r="L483">
        <v>871.03796680000005</v>
      </c>
      <c r="M483">
        <v>1025.47646339844</v>
      </c>
      <c r="N483">
        <v>0.34871715582719598</v>
      </c>
      <c r="O483">
        <v>0.12998447463312099</v>
      </c>
      <c r="P483">
        <v>7.9947715431777002E-3</v>
      </c>
      <c r="Q483">
        <v>13511.9305669684</v>
      </c>
      <c r="R483">
        <v>62.688000000000002</v>
      </c>
      <c r="S483">
        <v>67416.0941807044</v>
      </c>
      <c r="T483">
        <v>15.3681725370087</v>
      </c>
      <c r="U483">
        <v>13.894811874681</v>
      </c>
      <c r="V483">
        <v>8.3985000000000003</v>
      </c>
      <c r="W483">
        <v>103.71351631839001</v>
      </c>
      <c r="X483">
        <v>0.115490911304303</v>
      </c>
      <c r="Y483">
        <v>0.167215096602429</v>
      </c>
      <c r="Z483">
        <v>0.29220511061431698</v>
      </c>
      <c r="AA483">
        <v>210.093138273063</v>
      </c>
      <c r="AB483">
        <v>8.2569081077447901</v>
      </c>
      <c r="AC483">
        <v>1.5449388931421</v>
      </c>
      <c r="AD483">
        <v>3.1933861805877699</v>
      </c>
      <c r="AE483">
        <v>1.1321642001580701</v>
      </c>
      <c r="AF483">
        <v>77.900000000000006</v>
      </c>
      <c r="AG483">
        <v>3.4465210264960203E-2</v>
      </c>
      <c r="AH483">
        <v>5.6695000000000002</v>
      </c>
      <c r="AI483">
        <v>4.4212311797300199</v>
      </c>
      <c r="AJ483">
        <v>-8362.0975000001508</v>
      </c>
      <c r="AK483">
        <v>0.51920813700172697</v>
      </c>
      <c r="AL483">
        <v>13856166.771500001</v>
      </c>
      <c r="AM483">
        <v>871.03796680000005</v>
      </c>
    </row>
    <row r="484" spans="1:39" ht="15" x14ac:dyDescent="0.25">
      <c r="A484" t="s">
        <v>664</v>
      </c>
      <c r="B484">
        <v>-2202262.4</v>
      </c>
      <c r="C484">
        <v>0.446253078660939</v>
      </c>
      <c r="D484">
        <v>-2202374.4500000002</v>
      </c>
      <c r="E484">
        <v>1.5806465195285599E-3</v>
      </c>
      <c r="F484">
        <v>0.67559348845953504</v>
      </c>
      <c r="G484">
        <v>41.45</v>
      </c>
      <c r="H484">
        <v>12.37813265</v>
      </c>
      <c r="I484">
        <v>18.176084199999998</v>
      </c>
      <c r="J484">
        <v>47.167001999999997</v>
      </c>
      <c r="K484">
        <v>17625.950237610399</v>
      </c>
      <c r="L484">
        <v>596.19015950000005</v>
      </c>
      <c r="M484">
        <v>731.22528574743103</v>
      </c>
      <c r="N484">
        <v>0.50687787325010403</v>
      </c>
      <c r="O484">
        <v>0.149624050277536</v>
      </c>
      <c r="P484">
        <v>2.3448525235177098E-3</v>
      </c>
      <c r="Q484">
        <v>14370.971967632</v>
      </c>
      <c r="R484">
        <v>48.192999999999998</v>
      </c>
      <c r="S484">
        <v>65022.720893075799</v>
      </c>
      <c r="T484">
        <v>15.442076650135901</v>
      </c>
      <c r="U484">
        <v>12.3708870479115</v>
      </c>
      <c r="V484">
        <v>7.2690000000000001</v>
      </c>
      <c r="W484">
        <v>82.018181249140198</v>
      </c>
      <c r="X484">
        <v>0.112704963379365</v>
      </c>
      <c r="Y484">
        <v>0.173030657439667</v>
      </c>
      <c r="Z484">
        <v>0.29075329700715802</v>
      </c>
      <c r="AA484">
        <v>228.59736583760201</v>
      </c>
      <c r="AB484">
        <v>9.5839467339264406</v>
      </c>
      <c r="AC484">
        <v>1.5388158415115101</v>
      </c>
      <c r="AD484">
        <v>3.75115493717326</v>
      </c>
      <c r="AE484">
        <v>1.4136993393964199</v>
      </c>
      <c r="AF484">
        <v>79.45</v>
      </c>
      <c r="AG484">
        <v>2.9569506166149801E-2</v>
      </c>
      <c r="AH484">
        <v>4.1325000000000003</v>
      </c>
      <c r="AI484">
        <v>4.8761951681876301</v>
      </c>
      <c r="AJ484">
        <v>-52917.978000000003</v>
      </c>
      <c r="AK484">
        <v>0.55577625368929495</v>
      </c>
      <c r="AL484">
        <v>10508418.0835</v>
      </c>
      <c r="AM484">
        <v>596.19015950000005</v>
      </c>
    </row>
    <row r="485" spans="1:39" ht="15" x14ac:dyDescent="0.25">
      <c r="A485" t="s">
        <v>665</v>
      </c>
      <c r="B485">
        <v>-2546681.0499999998</v>
      </c>
      <c r="C485">
        <v>0.44245482742563702</v>
      </c>
      <c r="D485">
        <v>-2540696.25</v>
      </c>
      <c r="E485">
        <v>5.4522523181817903E-3</v>
      </c>
      <c r="F485">
        <v>0.67291927361315396</v>
      </c>
      <c r="G485">
        <v>27.45</v>
      </c>
      <c r="H485">
        <v>6.5441285789473698</v>
      </c>
      <c r="I485">
        <v>13.359512499999999</v>
      </c>
      <c r="J485">
        <v>68.082980849999998</v>
      </c>
      <c r="K485">
        <v>15400.572672857599</v>
      </c>
      <c r="L485">
        <v>629.91274205000002</v>
      </c>
      <c r="M485">
        <v>714.55380413022306</v>
      </c>
      <c r="N485">
        <v>0.227730525315542</v>
      </c>
      <c r="O485">
        <v>0.105785918749856</v>
      </c>
      <c r="P485">
        <v>2.0958648902758802E-3</v>
      </c>
      <c r="Q485">
        <v>13576.3282000974</v>
      </c>
      <c r="R485">
        <v>45.883000000000003</v>
      </c>
      <c r="S485">
        <v>66877.830263932206</v>
      </c>
      <c r="T485">
        <v>16.770917333217099</v>
      </c>
      <c r="U485">
        <v>13.728673845432899</v>
      </c>
      <c r="V485">
        <v>6.6974999999999998</v>
      </c>
      <c r="W485">
        <v>94.051921172079105</v>
      </c>
      <c r="X485">
        <v>0.110736958726424</v>
      </c>
      <c r="Y485">
        <v>0.18618701622622999</v>
      </c>
      <c r="Z485">
        <v>0.30389098614273202</v>
      </c>
      <c r="AA485">
        <v>228.30836780975099</v>
      </c>
      <c r="AB485">
        <v>7.2508345029546799</v>
      </c>
      <c r="AC485">
        <v>1.26097721124491</v>
      </c>
      <c r="AD485">
        <v>3.2431099817229598</v>
      </c>
      <c r="AE485">
        <v>1.0877084860331101</v>
      </c>
      <c r="AF485">
        <v>50.1</v>
      </c>
      <c r="AG485">
        <v>2.5600509988115801E-2</v>
      </c>
      <c r="AH485">
        <v>5.61</v>
      </c>
      <c r="AI485">
        <v>4.90928680812456</v>
      </c>
      <c r="AJ485">
        <v>-59214.154000000002</v>
      </c>
      <c r="AK485">
        <v>0.64814709063101295</v>
      </c>
      <c r="AL485">
        <v>9701016.9615000002</v>
      </c>
      <c r="AM485">
        <v>629.91274205000002</v>
      </c>
    </row>
    <row r="486" spans="1:39" ht="15" x14ac:dyDescent="0.25">
      <c r="A486" t="s">
        <v>666</v>
      </c>
      <c r="B486">
        <v>-2031190.4</v>
      </c>
      <c r="C486">
        <v>0.407656596959867</v>
      </c>
      <c r="D486">
        <v>-2011132.75</v>
      </c>
      <c r="E486">
        <v>4.0648089524543398E-3</v>
      </c>
      <c r="F486">
        <v>0.68423167420320197</v>
      </c>
      <c r="G486">
        <v>44.7</v>
      </c>
      <c r="H486">
        <v>8.7648670000000006</v>
      </c>
      <c r="I486">
        <v>17.4305603</v>
      </c>
      <c r="J486">
        <v>60.744219649999998</v>
      </c>
      <c r="K486">
        <v>14352.722069891801</v>
      </c>
      <c r="L486">
        <v>840.94127025</v>
      </c>
      <c r="M486">
        <v>960.984488836438</v>
      </c>
      <c r="N486">
        <v>0.23299795667270601</v>
      </c>
      <c r="O486">
        <v>0.102132642657039</v>
      </c>
      <c r="P486">
        <v>3.9975612078125399E-3</v>
      </c>
      <c r="Q486">
        <v>12559.824293953099</v>
      </c>
      <c r="R486">
        <v>56.707500000000003</v>
      </c>
      <c r="S486">
        <v>70455.445443724399</v>
      </c>
      <c r="T486">
        <v>17.562932592690601</v>
      </c>
      <c r="U486">
        <v>14.8294541330512</v>
      </c>
      <c r="V486">
        <v>7.3440000000000003</v>
      </c>
      <c r="W486">
        <v>114.507253574346</v>
      </c>
      <c r="X486">
        <v>0.111897151329716</v>
      </c>
      <c r="Y486">
        <v>0.180599405933903</v>
      </c>
      <c r="Z486">
        <v>0.29957539920867399</v>
      </c>
      <c r="AA486">
        <v>214.46069586569899</v>
      </c>
      <c r="AB486">
        <v>6.9212778734103404</v>
      </c>
      <c r="AC486">
        <v>1.2562800816306801</v>
      </c>
      <c r="AD486">
        <v>3.08333225024723</v>
      </c>
      <c r="AE486">
        <v>1.0877084860331101</v>
      </c>
      <c r="AF486">
        <v>56.95</v>
      </c>
      <c r="AG486">
        <v>2.0195769913819502E-2</v>
      </c>
      <c r="AH486">
        <v>6.9554999999999998</v>
      </c>
      <c r="AI486">
        <v>4.6797356121367297</v>
      </c>
      <c r="AJ486">
        <v>-43676.016499999998</v>
      </c>
      <c r="AK486">
        <v>0.61268448213214199</v>
      </c>
      <c r="AL486">
        <v>12069796.329</v>
      </c>
      <c r="AM486">
        <v>840.94127025</v>
      </c>
    </row>
    <row r="487" spans="1:39" ht="15" x14ac:dyDescent="0.25">
      <c r="A487" t="s">
        <v>667</v>
      </c>
      <c r="B487">
        <v>-881609</v>
      </c>
      <c r="C487">
        <v>0.406356477051174</v>
      </c>
      <c r="D487">
        <v>-838004.5</v>
      </c>
      <c r="E487">
        <v>5.2833231892721703E-3</v>
      </c>
      <c r="F487">
        <v>0.72900166522724097</v>
      </c>
      <c r="G487">
        <v>32.9</v>
      </c>
      <c r="H487">
        <v>17.771236250000001</v>
      </c>
      <c r="I487">
        <v>15.677643399999999</v>
      </c>
      <c r="J487">
        <v>33.570308400000002</v>
      </c>
      <c r="K487">
        <v>17220.106013791901</v>
      </c>
      <c r="L487">
        <v>718.58788964999997</v>
      </c>
      <c r="M487">
        <v>888.32765889627694</v>
      </c>
      <c r="N487">
        <v>0.52983513559551099</v>
      </c>
      <c r="O487">
        <v>0.161742620873572</v>
      </c>
      <c r="P487">
        <v>1.2821719142090701E-2</v>
      </c>
      <c r="Q487">
        <v>13929.724596636501</v>
      </c>
      <c r="R487">
        <v>56.393999999999998</v>
      </c>
      <c r="S487">
        <v>66498.938069652795</v>
      </c>
      <c r="T487">
        <v>16.7260701493067</v>
      </c>
      <c r="U487">
        <v>12.742275590488299</v>
      </c>
      <c r="V487">
        <v>8.3765000000000001</v>
      </c>
      <c r="W487">
        <v>85.786174374738906</v>
      </c>
      <c r="X487">
        <v>0.11414843264677201</v>
      </c>
      <c r="Y487">
        <v>0.17332596437665601</v>
      </c>
      <c r="Z487">
        <v>0.297641821145397</v>
      </c>
      <c r="AA487">
        <v>241.40999660388599</v>
      </c>
      <c r="AB487">
        <v>7.5568646594913496</v>
      </c>
      <c r="AC487">
        <v>1.66373081488151</v>
      </c>
      <c r="AD487">
        <v>3.1719572870448198</v>
      </c>
      <c r="AE487">
        <v>0.99691261638295603</v>
      </c>
      <c r="AF487">
        <v>78.099999999999994</v>
      </c>
      <c r="AG487">
        <v>2.06836897719322E-2</v>
      </c>
      <c r="AH487">
        <v>5.0119999999999996</v>
      </c>
      <c r="AI487">
        <v>4.5278260239594701</v>
      </c>
      <c r="AJ487">
        <v>-45955.076999999997</v>
      </c>
      <c r="AK487">
        <v>0.58253331974850797</v>
      </c>
      <c r="AL487">
        <v>12374159.640000001</v>
      </c>
      <c r="AM487">
        <v>718.58788964999997</v>
      </c>
    </row>
    <row r="488" spans="1:39" ht="15" x14ac:dyDescent="0.25">
      <c r="A488" t="s">
        <v>668</v>
      </c>
      <c r="B488">
        <v>-2199863</v>
      </c>
      <c r="C488">
        <v>0.45250441416321302</v>
      </c>
      <c r="D488">
        <v>-2191909.35</v>
      </c>
      <c r="E488">
        <v>4.4949454548700602E-3</v>
      </c>
      <c r="F488">
        <v>0.67469415458450299</v>
      </c>
      <c r="G488">
        <v>33.75</v>
      </c>
      <c r="H488">
        <v>5.7997825263157896</v>
      </c>
      <c r="I488">
        <v>12.984845999999999</v>
      </c>
      <c r="J488">
        <v>49.723781000000002</v>
      </c>
      <c r="K488">
        <v>14809.751168451599</v>
      </c>
      <c r="L488">
        <v>701.73246355000003</v>
      </c>
      <c r="M488">
        <v>796.86701406499697</v>
      </c>
      <c r="N488">
        <v>0.18419844166264701</v>
      </c>
      <c r="O488">
        <v>0.105567184144847</v>
      </c>
      <c r="P488">
        <v>2.8367609500770398E-3</v>
      </c>
      <c r="Q488">
        <v>13041.6782079931</v>
      </c>
      <c r="R488">
        <v>48.283000000000001</v>
      </c>
      <c r="S488">
        <v>69153.015895863995</v>
      </c>
      <c r="T488">
        <v>17.163390841497002</v>
      </c>
      <c r="U488">
        <v>14.533737828014001</v>
      </c>
      <c r="V488">
        <v>6.5265000000000004</v>
      </c>
      <c r="W488">
        <v>107.520487788248</v>
      </c>
      <c r="X488">
        <v>0.111023757069318</v>
      </c>
      <c r="Y488">
        <v>0.184849568295086</v>
      </c>
      <c r="Z488">
        <v>0.30329108814105199</v>
      </c>
      <c r="AA488">
        <v>214.123982863583</v>
      </c>
      <c r="AB488">
        <v>7.0280273563260502</v>
      </c>
      <c r="AC488">
        <v>1.34770323993272</v>
      </c>
      <c r="AD488">
        <v>3.28715817320571</v>
      </c>
      <c r="AE488">
        <v>1.1366556685640199</v>
      </c>
      <c r="AF488">
        <v>52.95</v>
      </c>
      <c r="AG488">
        <v>2.0605608907725202E-2</v>
      </c>
      <c r="AH488">
        <v>6.0914999999999999</v>
      </c>
      <c r="AI488">
        <v>4.8529763175722396</v>
      </c>
      <c r="AJ488">
        <v>-44499.523500000003</v>
      </c>
      <c r="AK488">
        <v>0.63482843585229198</v>
      </c>
      <c r="AL488">
        <v>10392483.172</v>
      </c>
      <c r="AM488">
        <v>701.73246355000003</v>
      </c>
    </row>
    <row r="489" spans="1:39" ht="15" x14ac:dyDescent="0.25">
      <c r="A489" t="s">
        <v>669</v>
      </c>
      <c r="B489">
        <v>-3437926.65</v>
      </c>
      <c r="C489">
        <v>0.318488776888117</v>
      </c>
      <c r="D489">
        <v>-2983796.3</v>
      </c>
      <c r="E489">
        <v>1.7428296572942999E-4</v>
      </c>
      <c r="F489">
        <v>0.70052566277192596</v>
      </c>
      <c r="G489">
        <v>97.8</v>
      </c>
      <c r="H489">
        <v>49.61698895</v>
      </c>
      <c r="I489">
        <v>113.17686865</v>
      </c>
      <c r="J489">
        <v>34.330067649999997</v>
      </c>
      <c r="K489">
        <v>14543.650363180799</v>
      </c>
      <c r="L489">
        <v>1627.9226464999999</v>
      </c>
      <c r="M489">
        <v>1921.8120809818399</v>
      </c>
      <c r="N489">
        <v>0.30764397815630501</v>
      </c>
      <c r="O489">
        <v>0.12297457129207599</v>
      </c>
      <c r="P489">
        <v>2.60340494317216E-2</v>
      </c>
      <c r="Q489">
        <v>12319.590465319599</v>
      </c>
      <c r="R489">
        <v>105.447</v>
      </c>
      <c r="S489">
        <v>71322.492185647803</v>
      </c>
      <c r="T489">
        <v>16.5476495300957</v>
      </c>
      <c r="U489">
        <v>15.4383021470502</v>
      </c>
      <c r="V489">
        <v>13.064</v>
      </c>
      <c r="W489">
        <v>124.611347711268</v>
      </c>
      <c r="X489">
        <v>0.112181589188503</v>
      </c>
      <c r="Y489">
        <v>0.166845339030432</v>
      </c>
      <c r="Z489">
        <v>0.28385966208804098</v>
      </c>
      <c r="AA489">
        <v>182.51693385973201</v>
      </c>
      <c r="AB489">
        <v>7.8970855060413498</v>
      </c>
      <c r="AC489">
        <v>1.52199389849573</v>
      </c>
      <c r="AD489">
        <v>3.4010771768435002</v>
      </c>
      <c r="AE489">
        <v>1.34687573970519</v>
      </c>
      <c r="AF489">
        <v>48.45</v>
      </c>
      <c r="AG489">
        <v>4.6908534303336698E-2</v>
      </c>
      <c r="AH489">
        <v>19.588000000000001</v>
      </c>
      <c r="AI489">
        <v>5.1356269233735103</v>
      </c>
      <c r="AJ489">
        <v>-43649.470999999998</v>
      </c>
      <c r="AK489">
        <v>0.422197067007057</v>
      </c>
      <c r="AL489">
        <v>23675937.789000001</v>
      </c>
      <c r="AM489">
        <v>1627.9226464999999</v>
      </c>
    </row>
    <row r="490" spans="1:39" ht="15" x14ac:dyDescent="0.25">
      <c r="A490" t="s">
        <v>670</v>
      </c>
      <c r="B490">
        <v>-2072517.7</v>
      </c>
      <c r="C490">
        <v>0.46079287057329499</v>
      </c>
      <c r="D490">
        <v>-2033200.2</v>
      </c>
      <c r="E490">
        <v>4.8167195344289704E-3</v>
      </c>
      <c r="F490">
        <v>0.68264387012382199</v>
      </c>
      <c r="G490">
        <v>32.65</v>
      </c>
      <c r="H490">
        <v>5.9040963684210501</v>
      </c>
      <c r="I490">
        <v>11.8276317</v>
      </c>
      <c r="J490">
        <v>60.185841949999997</v>
      </c>
      <c r="K490">
        <v>15140.201939647</v>
      </c>
      <c r="L490">
        <v>670.08286395000005</v>
      </c>
      <c r="M490">
        <v>757.95174673719896</v>
      </c>
      <c r="N490">
        <v>0.18852709820889599</v>
      </c>
      <c r="O490">
        <v>0.105758080996514</v>
      </c>
      <c r="P490">
        <v>3.0147532621439201E-3</v>
      </c>
      <c r="Q490">
        <v>13385.007581515099</v>
      </c>
      <c r="R490">
        <v>47.545499999999997</v>
      </c>
      <c r="S490">
        <v>69468.894763962904</v>
      </c>
      <c r="T490">
        <v>17.418052181594501</v>
      </c>
      <c r="U490">
        <v>14.0935075653847</v>
      </c>
      <c r="V490">
        <v>6.1864999999999997</v>
      </c>
      <c r="W490">
        <v>108.313725684959</v>
      </c>
      <c r="X490">
        <v>0.11068747749681999</v>
      </c>
      <c r="Y490">
        <v>0.182202101137032</v>
      </c>
      <c r="Z490">
        <v>0.299604530399874</v>
      </c>
      <c r="AA490">
        <v>211.963859458728</v>
      </c>
      <c r="AB490">
        <v>7.5719709631575904</v>
      </c>
      <c r="AC490">
        <v>1.3923330682547399</v>
      </c>
      <c r="AD490">
        <v>3.3706507626553899</v>
      </c>
      <c r="AE490">
        <v>1.1366556685640199</v>
      </c>
      <c r="AF490">
        <v>52.35</v>
      </c>
      <c r="AG490">
        <v>2.14725444772879E-2</v>
      </c>
      <c r="AH490">
        <v>5.9870000000000001</v>
      </c>
      <c r="AI490">
        <v>4.9746476691865498</v>
      </c>
      <c r="AJ490">
        <v>-50504.070500000103</v>
      </c>
      <c r="AK490">
        <v>0.62939396573284201</v>
      </c>
      <c r="AL490">
        <v>10145189.876499999</v>
      </c>
      <c r="AM490">
        <v>670.08286395000005</v>
      </c>
    </row>
    <row r="491" spans="1:39" ht="15" x14ac:dyDescent="0.25">
      <c r="A491" t="s">
        <v>671</v>
      </c>
      <c r="B491">
        <v>-2255362.0499999998</v>
      </c>
      <c r="C491">
        <v>0.36001225337411202</v>
      </c>
      <c r="D491">
        <v>-2274668.35</v>
      </c>
      <c r="E491">
        <v>2.9334686408767699E-3</v>
      </c>
      <c r="F491">
        <v>0.68346653362581</v>
      </c>
      <c r="G491">
        <v>42.15</v>
      </c>
      <c r="H491">
        <v>14.0021316</v>
      </c>
      <c r="I491">
        <v>12.95234745</v>
      </c>
      <c r="J491">
        <v>69.492354500000005</v>
      </c>
      <c r="K491">
        <v>16390.654400845298</v>
      </c>
      <c r="L491">
        <v>602.14515589999996</v>
      </c>
      <c r="M491">
        <v>710.03260162046695</v>
      </c>
      <c r="N491">
        <v>0.369937789447224</v>
      </c>
      <c r="O491">
        <v>0.13614046670768901</v>
      </c>
      <c r="P491">
        <v>1.7331023753570001E-3</v>
      </c>
      <c r="Q491">
        <v>13900.1408202599</v>
      </c>
      <c r="R491">
        <v>46.593000000000004</v>
      </c>
      <c r="S491">
        <v>65006.862822741597</v>
      </c>
      <c r="T491">
        <v>15.7427081321228</v>
      </c>
      <c r="U491">
        <v>12.923511169059701</v>
      </c>
      <c r="V491">
        <v>7.0460000000000003</v>
      </c>
      <c r="W491">
        <v>85.459147871132501</v>
      </c>
      <c r="X491">
        <v>0.11519501130910099</v>
      </c>
      <c r="Y491">
        <v>0.172819095926461</v>
      </c>
      <c r="Z491">
        <v>0.29253487994508498</v>
      </c>
      <c r="AA491">
        <v>214.32157800407899</v>
      </c>
      <c r="AB491">
        <v>8.8940343014907892</v>
      </c>
      <c r="AC491">
        <v>1.7324859185433501</v>
      </c>
      <c r="AD491">
        <v>3.40240407600926</v>
      </c>
      <c r="AE491">
        <v>1.1083758396466299</v>
      </c>
      <c r="AF491">
        <v>72.45</v>
      </c>
      <c r="AG491">
        <v>2.6797610417786399E-2</v>
      </c>
      <c r="AH491">
        <v>4.2045000000000003</v>
      </c>
      <c r="AI491">
        <v>5.0002544485928597</v>
      </c>
      <c r="AJ491">
        <v>-48010.249000000003</v>
      </c>
      <c r="AK491">
        <v>0.52515391976582504</v>
      </c>
      <c r="AL491">
        <v>9869553.1494999994</v>
      </c>
      <c r="AM491">
        <v>602.14515589999996</v>
      </c>
    </row>
    <row r="492" spans="1:39" ht="15" x14ac:dyDescent="0.25">
      <c r="A492" t="s">
        <v>672</v>
      </c>
      <c r="B492">
        <v>-2226805.35</v>
      </c>
      <c r="C492">
        <v>0.30337144029832602</v>
      </c>
      <c r="D492">
        <v>-2224465.35</v>
      </c>
      <c r="E492">
        <v>1.59886782105739E-3</v>
      </c>
      <c r="F492">
        <v>0.72796456116422203</v>
      </c>
      <c r="G492">
        <v>121.95</v>
      </c>
      <c r="H492">
        <v>44.272197400000003</v>
      </c>
      <c r="I492">
        <v>45.546123350000002</v>
      </c>
      <c r="J492">
        <v>53.322367649999997</v>
      </c>
      <c r="K492">
        <v>15349.787446587699</v>
      </c>
      <c r="L492">
        <v>1359.8429657500001</v>
      </c>
      <c r="M492">
        <v>1668.3540693151899</v>
      </c>
      <c r="N492">
        <v>0.50466458840083905</v>
      </c>
      <c r="O492">
        <v>0.149209824818333</v>
      </c>
      <c r="P492">
        <v>2.86631184494915E-3</v>
      </c>
      <c r="Q492">
        <v>12511.313317063399</v>
      </c>
      <c r="R492">
        <v>92.165000000000006</v>
      </c>
      <c r="S492">
        <v>67057.458823848501</v>
      </c>
      <c r="T492">
        <v>15.9360928769055</v>
      </c>
      <c r="U492">
        <v>14.754440034177801</v>
      </c>
      <c r="V492">
        <v>13.026</v>
      </c>
      <c r="W492">
        <v>104.394516025641</v>
      </c>
      <c r="X492">
        <v>0.112901364146127</v>
      </c>
      <c r="Y492">
        <v>0.181380967560131</v>
      </c>
      <c r="Z492">
        <v>0.29787615995774303</v>
      </c>
      <c r="AA492">
        <v>193.579815191981</v>
      </c>
      <c r="AB492">
        <v>8.0336314721099509</v>
      </c>
      <c r="AC492">
        <v>1.55265258664065</v>
      </c>
      <c r="AD492">
        <v>3.2973572295657001</v>
      </c>
      <c r="AE492">
        <v>1.1868807040460501</v>
      </c>
      <c r="AF492">
        <v>111</v>
      </c>
      <c r="AG492">
        <v>2.0309147848675001E-2</v>
      </c>
      <c r="AH492">
        <v>7.6825000000000001</v>
      </c>
      <c r="AI492">
        <v>4.5865762170673898</v>
      </c>
      <c r="AJ492">
        <v>56024.497499999903</v>
      </c>
      <c r="AK492">
        <v>0.48269217261681102</v>
      </c>
      <c r="AL492">
        <v>20873300.484999999</v>
      </c>
      <c r="AM492">
        <v>1359.8429657500001</v>
      </c>
    </row>
    <row r="493" spans="1:39" ht="15" x14ac:dyDescent="0.25">
      <c r="A493" t="s">
        <v>673</v>
      </c>
      <c r="B493">
        <v>-2066842.35</v>
      </c>
      <c r="C493">
        <v>0.38001883336577602</v>
      </c>
      <c r="D493">
        <v>-2135167.9</v>
      </c>
      <c r="E493">
        <v>6.3692986834240602E-3</v>
      </c>
      <c r="F493">
        <v>0.70101688922816396</v>
      </c>
      <c r="G493">
        <v>69.849999999999994</v>
      </c>
      <c r="H493">
        <v>32.61267625</v>
      </c>
      <c r="I493">
        <v>34.596051850000002</v>
      </c>
      <c r="J493">
        <v>26.925415000000001</v>
      </c>
      <c r="K493">
        <v>16577.988418339701</v>
      </c>
      <c r="L493">
        <v>891.55520275000003</v>
      </c>
      <c r="M493">
        <v>1123.7394873732601</v>
      </c>
      <c r="N493">
        <v>0.62613836067370798</v>
      </c>
      <c r="O493">
        <v>0.155852551329862</v>
      </c>
      <c r="P493">
        <v>2.4486340759004698E-3</v>
      </c>
      <c r="Q493">
        <v>13152.6852901189</v>
      </c>
      <c r="R493">
        <v>66.653000000000006</v>
      </c>
      <c r="S493">
        <v>62450.583244565103</v>
      </c>
      <c r="T493">
        <v>14.4959716741932</v>
      </c>
      <c r="U493">
        <v>13.376070135627799</v>
      </c>
      <c r="V493">
        <v>10.082000000000001</v>
      </c>
      <c r="W493">
        <v>88.430391068240397</v>
      </c>
      <c r="X493">
        <v>0.11129201467553</v>
      </c>
      <c r="Y493">
        <v>0.18799750902544901</v>
      </c>
      <c r="Z493">
        <v>0.303533653409788</v>
      </c>
      <c r="AA493">
        <v>208.18744529501299</v>
      </c>
      <c r="AB493">
        <v>8.2504225405230098</v>
      </c>
      <c r="AC493">
        <v>1.621402075097</v>
      </c>
      <c r="AD493">
        <v>3.74834363985677</v>
      </c>
      <c r="AE493">
        <v>1.37210094147346</v>
      </c>
      <c r="AF493">
        <v>87.8</v>
      </c>
      <c r="AG493">
        <v>3.54552345355982E-2</v>
      </c>
      <c r="AH493">
        <v>6.4980000000000002</v>
      </c>
      <c r="AI493">
        <v>4.3521589496851396</v>
      </c>
      <c r="AJ493">
        <v>82153.236000000004</v>
      </c>
      <c r="AK493">
        <v>0.48860687331118802</v>
      </c>
      <c r="AL493">
        <v>14780191.8255</v>
      </c>
      <c r="AM493">
        <v>891.55520275000003</v>
      </c>
    </row>
    <row r="494" spans="1:39" ht="15" x14ac:dyDescent="0.25">
      <c r="A494" t="s">
        <v>674</v>
      </c>
      <c r="B494">
        <v>-2435549.1</v>
      </c>
      <c r="C494">
        <v>0.28429416072108898</v>
      </c>
      <c r="D494">
        <v>-2301584.0499999998</v>
      </c>
      <c r="E494">
        <v>2.8597107767000599E-3</v>
      </c>
      <c r="F494">
        <v>0.72947290163781398</v>
      </c>
      <c r="G494">
        <v>108.4</v>
      </c>
      <c r="H494">
        <v>59.620598600000001</v>
      </c>
      <c r="I494">
        <v>131.7319062</v>
      </c>
      <c r="J494">
        <v>44.127657249999999</v>
      </c>
      <c r="K494">
        <v>14289.8691647821</v>
      </c>
      <c r="L494">
        <v>2089.9210992500002</v>
      </c>
      <c r="M494">
        <v>2550.0941998826302</v>
      </c>
      <c r="N494">
        <v>0.428049256630328</v>
      </c>
      <c r="O494">
        <v>0.139479951733398</v>
      </c>
      <c r="P494">
        <v>2.0465739623064898E-2</v>
      </c>
      <c r="Q494">
        <v>11711.2140698075</v>
      </c>
      <c r="R494">
        <v>130.33000000000001</v>
      </c>
      <c r="S494">
        <v>72735.354331312803</v>
      </c>
      <c r="T494">
        <v>16.637382030230999</v>
      </c>
      <c r="U494">
        <v>16.035610367912199</v>
      </c>
      <c r="V494">
        <v>15.510999999999999</v>
      </c>
      <c r="W494">
        <v>134.73799879117999</v>
      </c>
      <c r="X494">
        <v>0.109208520795504</v>
      </c>
      <c r="Y494">
        <v>0.168517064979915</v>
      </c>
      <c r="Z494">
        <v>0.28303706747817398</v>
      </c>
      <c r="AA494">
        <v>173.41970475826301</v>
      </c>
      <c r="AB494">
        <v>7.5447084278909102</v>
      </c>
      <c r="AC494">
        <v>1.46659367856448</v>
      </c>
      <c r="AD494">
        <v>3.6648674722397399</v>
      </c>
      <c r="AE494">
        <v>1.2946391519512499</v>
      </c>
      <c r="AF494">
        <v>47.15</v>
      </c>
      <c r="AG494">
        <v>4.4356682720732898E-2</v>
      </c>
      <c r="AH494">
        <v>28.035</v>
      </c>
      <c r="AI494">
        <v>4.4625878242041699</v>
      </c>
      <c r="AJ494">
        <v>-58266.514000000003</v>
      </c>
      <c r="AK494">
        <v>0.43843561063724401</v>
      </c>
      <c r="AL494">
        <v>29864699.072999999</v>
      </c>
      <c r="AM494">
        <v>2089.9210992500002</v>
      </c>
    </row>
    <row r="495" spans="1:39" ht="15" x14ac:dyDescent="0.25">
      <c r="A495" t="s">
        <v>675</v>
      </c>
      <c r="B495">
        <v>-1883408.3</v>
      </c>
      <c r="C495">
        <v>0.405688877269273</v>
      </c>
      <c r="D495">
        <v>-1890612.6</v>
      </c>
      <c r="E495">
        <v>5.86642683718391E-3</v>
      </c>
      <c r="F495">
        <v>0.672335677250538</v>
      </c>
      <c r="G495">
        <v>49.05</v>
      </c>
      <c r="H495">
        <v>15.24066635</v>
      </c>
      <c r="I495">
        <v>20.023400850000002</v>
      </c>
      <c r="J495">
        <v>51.792437100000001</v>
      </c>
      <c r="K495">
        <v>16951.574687840199</v>
      </c>
      <c r="L495">
        <v>587.27452919999996</v>
      </c>
      <c r="M495">
        <v>715.58510560088996</v>
      </c>
      <c r="N495">
        <v>0.49053695227073701</v>
      </c>
      <c r="O495">
        <v>0.14815538189358299</v>
      </c>
      <c r="P495">
        <v>2.5941953451912099E-3</v>
      </c>
      <c r="Q495">
        <v>13912.011256355599</v>
      </c>
      <c r="R495">
        <v>45.340499999999999</v>
      </c>
      <c r="S495">
        <v>63399.8942336322</v>
      </c>
      <c r="T495">
        <v>15.37698084494</v>
      </c>
      <c r="U495">
        <v>12.9525375591359</v>
      </c>
      <c r="V495">
        <v>6.6894999999999998</v>
      </c>
      <c r="W495">
        <v>87.790496928021497</v>
      </c>
      <c r="X495">
        <v>0.11385979111799301</v>
      </c>
      <c r="Y495">
        <v>0.18224499667329899</v>
      </c>
      <c r="Z495">
        <v>0.30090703642962802</v>
      </c>
      <c r="AA495">
        <v>226.941223181521</v>
      </c>
      <c r="AB495">
        <v>8.3737774053698804</v>
      </c>
      <c r="AC495">
        <v>1.61604485176715</v>
      </c>
      <c r="AD495">
        <v>3.62966919974069</v>
      </c>
      <c r="AE495">
        <v>1.2565501045185301</v>
      </c>
      <c r="AF495">
        <v>64.25</v>
      </c>
      <c r="AG495">
        <v>3.2216706178785401E-2</v>
      </c>
      <c r="AH495">
        <v>4.8125</v>
      </c>
      <c r="AI495">
        <v>4.8591395332195804</v>
      </c>
      <c r="AJ495">
        <v>-53141.893000000098</v>
      </c>
      <c r="AK495">
        <v>0.52142706367748504</v>
      </c>
      <c r="AL495">
        <v>9955228.0439999998</v>
      </c>
      <c r="AM495">
        <v>587.27452919999996</v>
      </c>
    </row>
    <row r="496" spans="1:39" ht="15" x14ac:dyDescent="0.25">
      <c r="A496" t="s">
        <v>676</v>
      </c>
      <c r="B496">
        <v>-2637037.4500000002</v>
      </c>
      <c r="C496">
        <v>0.29798918647745798</v>
      </c>
      <c r="D496">
        <v>-2713041.15</v>
      </c>
      <c r="E496">
        <v>6.08983392292214E-3</v>
      </c>
      <c r="F496">
        <v>0.72832908822959896</v>
      </c>
      <c r="G496">
        <v>110.55</v>
      </c>
      <c r="H496">
        <v>104.54889489999999</v>
      </c>
      <c r="I496">
        <v>122.07495865</v>
      </c>
      <c r="J496">
        <v>-101.24023495</v>
      </c>
      <c r="K496">
        <v>15163.583025808701</v>
      </c>
      <c r="L496">
        <v>2085.5293562000002</v>
      </c>
      <c r="M496">
        <v>2856.3004694963302</v>
      </c>
      <c r="N496">
        <v>0.86560084945976601</v>
      </c>
      <c r="O496">
        <v>0.18549545015989699</v>
      </c>
      <c r="P496">
        <v>2.50711606597907E-2</v>
      </c>
      <c r="Q496">
        <v>11071.698472631801</v>
      </c>
      <c r="R496">
        <v>144.65549999999999</v>
      </c>
      <c r="S496">
        <v>69222.796983177293</v>
      </c>
      <c r="T496">
        <v>15.163612859518</v>
      </c>
      <c r="U496">
        <v>14.4172143900508</v>
      </c>
      <c r="V496">
        <v>16.934999999999999</v>
      </c>
      <c r="W496">
        <v>123.14906148213799</v>
      </c>
      <c r="X496">
        <v>0.109764481087249</v>
      </c>
      <c r="Y496">
        <v>0.169442881223722</v>
      </c>
      <c r="Z496">
        <v>0.297813169549065</v>
      </c>
      <c r="AA496">
        <v>197.84662765515699</v>
      </c>
      <c r="AB496">
        <v>6.6119471689040799</v>
      </c>
      <c r="AC496">
        <v>1.4480892306495401</v>
      </c>
      <c r="AD496">
        <v>3.30661311593291</v>
      </c>
      <c r="AE496">
        <v>1.1660266840467299</v>
      </c>
      <c r="AF496">
        <v>38.549999999999997</v>
      </c>
      <c r="AG496">
        <v>2.9971389183136E-2</v>
      </c>
      <c r="AH496">
        <v>39.249499999999998</v>
      </c>
      <c r="AI496">
        <v>3.9681582433712701</v>
      </c>
      <c r="AJ496">
        <v>-110121.3895</v>
      </c>
      <c r="AK496">
        <v>0.59347295884291695</v>
      </c>
      <c r="AL496">
        <v>31624097.545499999</v>
      </c>
      <c r="AM496">
        <v>2085.5293562000002</v>
      </c>
    </row>
    <row r="497" spans="1:39" ht="15" x14ac:dyDescent="0.25">
      <c r="A497" t="s">
        <v>677</v>
      </c>
      <c r="B497">
        <v>-531471</v>
      </c>
      <c r="C497">
        <v>0.51345471892658701</v>
      </c>
      <c r="D497">
        <v>-472322.7</v>
      </c>
      <c r="E497">
        <v>9.4046505318062402E-3</v>
      </c>
      <c r="F497">
        <v>0.72684605989039297</v>
      </c>
      <c r="G497">
        <v>46.9</v>
      </c>
      <c r="H497">
        <v>23.228528149999999</v>
      </c>
      <c r="I497">
        <v>18.229320250000001</v>
      </c>
      <c r="J497">
        <v>-12.933965300000001</v>
      </c>
      <c r="K497">
        <v>18079.855041047202</v>
      </c>
      <c r="L497">
        <v>719.47371320000002</v>
      </c>
      <c r="M497">
        <v>944.741624492764</v>
      </c>
      <c r="N497">
        <v>0.77605732844166997</v>
      </c>
      <c r="O497">
        <v>0.190072604448282</v>
      </c>
      <c r="P497">
        <v>9.9137738031816695E-3</v>
      </c>
      <c r="Q497">
        <v>13768.823245703899</v>
      </c>
      <c r="R497">
        <v>59.649000000000001</v>
      </c>
      <c r="S497">
        <v>60828.887030796803</v>
      </c>
      <c r="T497">
        <v>15.4470318027125</v>
      </c>
      <c r="U497">
        <v>12.0617900249795</v>
      </c>
      <c r="V497">
        <v>9.4484999999999992</v>
      </c>
      <c r="W497">
        <v>76.146871270572007</v>
      </c>
      <c r="X497">
        <v>0.112280014325067</v>
      </c>
      <c r="Y497">
        <v>0.189506631444045</v>
      </c>
      <c r="Z497">
        <v>0.30708978795008202</v>
      </c>
      <c r="AA497">
        <v>248.53611288268499</v>
      </c>
      <c r="AB497">
        <v>9.0883740196582892</v>
      </c>
      <c r="AC497">
        <v>1.5814862411025501</v>
      </c>
      <c r="AD497">
        <v>3.1857648650674002</v>
      </c>
      <c r="AE497">
        <v>1.6832926274415601</v>
      </c>
      <c r="AF497">
        <v>89.3</v>
      </c>
      <c r="AG497">
        <v>2.4909004389658401E-2</v>
      </c>
      <c r="AH497">
        <v>4.5305263157894702</v>
      </c>
      <c r="AI497">
        <v>4.16273516785661</v>
      </c>
      <c r="AJ497">
        <v>-67221.077499999999</v>
      </c>
      <c r="AK497">
        <v>0.60981109873237804</v>
      </c>
      <c r="AL497">
        <v>13007980.4405</v>
      </c>
      <c r="AM497">
        <v>719.47371320000002</v>
      </c>
    </row>
    <row r="498" spans="1:39" ht="15" x14ac:dyDescent="0.25">
      <c r="A498" t="s">
        <v>678</v>
      </c>
      <c r="B498">
        <v>-2935921.8</v>
      </c>
      <c r="C498">
        <v>0.32131405645616701</v>
      </c>
      <c r="D498">
        <v>-2941729.05</v>
      </c>
      <c r="E498">
        <v>3.5183333703237298E-3</v>
      </c>
      <c r="F498">
        <v>0.73703502109070695</v>
      </c>
      <c r="G498">
        <v>102.25</v>
      </c>
      <c r="H498">
        <v>61.870324250000003</v>
      </c>
      <c r="I498">
        <v>92.327758500000002</v>
      </c>
      <c r="J498">
        <v>40.717398500000002</v>
      </c>
      <c r="K498">
        <v>14636.9692074944</v>
      </c>
      <c r="L498">
        <v>1837.68632585</v>
      </c>
      <c r="M498">
        <v>2293.5078732370398</v>
      </c>
      <c r="N498">
        <v>0.49901003449315101</v>
      </c>
      <c r="O498">
        <v>0.15328255450217301</v>
      </c>
      <c r="P498">
        <v>2.2233216014763399E-2</v>
      </c>
      <c r="Q498">
        <v>11727.955451287</v>
      </c>
      <c r="R498">
        <v>120.10550000000001</v>
      </c>
      <c r="S498">
        <v>69019.737380885999</v>
      </c>
      <c r="T498">
        <v>15.5184400381331</v>
      </c>
      <c r="U498">
        <v>15.300600937092799</v>
      </c>
      <c r="V498">
        <v>15.199</v>
      </c>
      <c r="W498">
        <v>120.908370672413</v>
      </c>
      <c r="X498">
        <v>0.113404295439488</v>
      </c>
      <c r="Y498">
        <v>0.16774326622810801</v>
      </c>
      <c r="Z498">
        <v>0.28729251733239802</v>
      </c>
      <c r="AA498">
        <v>184.27149140556901</v>
      </c>
      <c r="AB498">
        <v>8.0350546092350097</v>
      </c>
      <c r="AC498">
        <v>1.55244396296642</v>
      </c>
      <c r="AD498">
        <v>3.56538564440817</v>
      </c>
      <c r="AE498">
        <v>1.0932566230187399</v>
      </c>
      <c r="AF498">
        <v>63.55</v>
      </c>
      <c r="AG498">
        <v>3.69865389782051E-2</v>
      </c>
      <c r="AH498">
        <v>17.770499999999998</v>
      </c>
      <c r="AI498">
        <v>4.5638373525709897</v>
      </c>
      <c r="AJ498">
        <v>-82896.322999999902</v>
      </c>
      <c r="AK498">
        <v>0.46035951674047698</v>
      </c>
      <c r="AL498">
        <v>26898158.164500002</v>
      </c>
      <c r="AM498">
        <v>1837.68632585</v>
      </c>
    </row>
    <row r="499" spans="1:39" ht="15" x14ac:dyDescent="0.25">
      <c r="A499" t="s">
        <v>679</v>
      </c>
      <c r="B499">
        <v>-1855383.75</v>
      </c>
      <c r="C499">
        <v>0.48616837317427603</v>
      </c>
      <c r="D499">
        <v>-1867375.6</v>
      </c>
      <c r="E499">
        <v>2.98096774728506E-3</v>
      </c>
      <c r="F499">
        <v>0.72282533940594895</v>
      </c>
      <c r="G499">
        <v>81.849999999999994</v>
      </c>
      <c r="H499">
        <v>41.426572</v>
      </c>
      <c r="I499">
        <v>36.621579199999999</v>
      </c>
      <c r="J499">
        <v>17.173231600000001</v>
      </c>
      <c r="K499">
        <v>16477.563892138998</v>
      </c>
      <c r="L499">
        <v>1063.91404975</v>
      </c>
      <c r="M499">
        <v>1355.10160825769</v>
      </c>
      <c r="N499">
        <v>0.59366021916753098</v>
      </c>
      <c r="O499">
        <v>0.17290779057126601</v>
      </c>
      <c r="P499">
        <v>4.17062040964931E-3</v>
      </c>
      <c r="Q499">
        <v>12936.824533062099</v>
      </c>
      <c r="R499">
        <v>75.651499999999999</v>
      </c>
      <c r="S499">
        <v>64582.787684315597</v>
      </c>
      <c r="T499">
        <v>16.1622704110295</v>
      </c>
      <c r="U499">
        <v>14.063356969128201</v>
      </c>
      <c r="V499">
        <v>10.4915</v>
      </c>
      <c r="W499">
        <v>101.407239169804</v>
      </c>
      <c r="X499">
        <v>0.111360029574361</v>
      </c>
      <c r="Y499">
        <v>0.18104796846718499</v>
      </c>
      <c r="Z499">
        <v>0.29560635412915598</v>
      </c>
      <c r="AA499">
        <v>201.39578009177399</v>
      </c>
      <c r="AB499">
        <v>8.6171874355362803</v>
      </c>
      <c r="AC499">
        <v>1.66744884905711</v>
      </c>
      <c r="AD499">
        <v>3.90287937571581</v>
      </c>
      <c r="AE499">
        <v>1.4313761842324699</v>
      </c>
      <c r="AF499">
        <v>119.3</v>
      </c>
      <c r="AG499">
        <v>2.0825169525438701E-2</v>
      </c>
      <c r="AH499">
        <v>5.5389999999999997</v>
      </c>
      <c r="AI499">
        <v>4.5178611314956001</v>
      </c>
      <c r="AJ499">
        <v>-64954.4264999999</v>
      </c>
      <c r="AK499">
        <v>0.51082682239325605</v>
      </c>
      <c r="AL499">
        <v>17530711.730500001</v>
      </c>
      <c r="AM499">
        <v>1063.91404975</v>
      </c>
    </row>
    <row r="500" spans="1:39" ht="15" x14ac:dyDescent="0.25">
      <c r="A500" t="s">
        <v>680</v>
      </c>
      <c r="B500">
        <v>-2011389.4</v>
      </c>
      <c r="C500">
        <v>0.339120286741106</v>
      </c>
      <c r="D500">
        <v>-2180224</v>
      </c>
      <c r="E500">
        <v>1.40791452432257E-2</v>
      </c>
      <c r="F500">
        <v>0.76567217086749795</v>
      </c>
      <c r="G500">
        <v>60.7222222222222</v>
      </c>
      <c r="H500">
        <v>32.08258945</v>
      </c>
      <c r="I500">
        <v>26.381657499999999</v>
      </c>
      <c r="J500">
        <v>-29.1579424</v>
      </c>
      <c r="K500">
        <v>19180.015526333402</v>
      </c>
      <c r="L500">
        <v>1120.27563265</v>
      </c>
      <c r="M500">
        <v>1572.01861738923</v>
      </c>
      <c r="N500">
        <v>0.99775076135143703</v>
      </c>
      <c r="O500">
        <v>0.19204857624285801</v>
      </c>
      <c r="P500">
        <v>1.11965949579114E-3</v>
      </c>
      <c r="Q500">
        <v>13668.352136748201</v>
      </c>
      <c r="R500">
        <v>90.090999999999994</v>
      </c>
      <c r="S500">
        <v>65652.039870797307</v>
      </c>
      <c r="T500">
        <v>14.298320586962101</v>
      </c>
      <c r="U500">
        <v>12.4349339295823</v>
      </c>
      <c r="V500">
        <v>18.7075</v>
      </c>
      <c r="W500">
        <v>59.883770287317901</v>
      </c>
      <c r="X500">
        <v>0.10536652594078499</v>
      </c>
      <c r="Y500">
        <v>0.20989911779633</v>
      </c>
      <c r="Z500">
        <v>0.31879585885535899</v>
      </c>
      <c r="AA500">
        <v>214.92523177572701</v>
      </c>
      <c r="AB500">
        <v>13.0735511212727</v>
      </c>
      <c r="AC500">
        <v>1.5546746367466799</v>
      </c>
      <c r="AD500">
        <v>4.4637806774360298</v>
      </c>
      <c r="AE500">
        <v>1.3374567457223101</v>
      </c>
      <c r="AF500">
        <v>138.69999999999999</v>
      </c>
      <c r="AG500">
        <v>1.2359526711712299E-2</v>
      </c>
      <c r="AH500">
        <v>5.9219999999999997</v>
      </c>
      <c r="AI500">
        <v>4.3706102390195998</v>
      </c>
      <c r="AJ500">
        <v>-118641.482</v>
      </c>
      <c r="AK500">
        <v>0.66238683740536997</v>
      </c>
      <c r="AL500">
        <v>21486904.028000001</v>
      </c>
      <c r="AM500">
        <v>1120.27563265</v>
      </c>
    </row>
    <row r="501" spans="1:39" ht="15" x14ac:dyDescent="0.25">
      <c r="A501" t="s">
        <v>681</v>
      </c>
      <c r="B501">
        <v>-3305345.05</v>
      </c>
      <c r="C501">
        <v>0.39336781260146297</v>
      </c>
      <c r="D501">
        <v>-3385365.2</v>
      </c>
      <c r="E501">
        <v>3.2305582039603301E-3</v>
      </c>
      <c r="F501">
        <v>0.65983704202825</v>
      </c>
      <c r="G501">
        <v>55.55</v>
      </c>
      <c r="H501">
        <v>21.59097165</v>
      </c>
      <c r="I501">
        <v>18.731556000000001</v>
      </c>
      <c r="J501">
        <v>47.284081299999997</v>
      </c>
      <c r="K501">
        <v>16511.212382821901</v>
      </c>
      <c r="L501">
        <v>781.06751384999995</v>
      </c>
      <c r="M501">
        <v>941.94961041039301</v>
      </c>
      <c r="N501">
        <v>0.43064660113952302</v>
      </c>
      <c r="O501">
        <v>0.15476715015856499</v>
      </c>
      <c r="P501">
        <v>1.72715306433686E-3</v>
      </c>
      <c r="Q501">
        <v>13691.148086871901</v>
      </c>
      <c r="R501">
        <v>59.588999999999999</v>
      </c>
      <c r="S501">
        <v>64419.304410209901</v>
      </c>
      <c r="T501">
        <v>15.9467351356794</v>
      </c>
      <c r="U501">
        <v>13.1075788123647</v>
      </c>
      <c r="V501">
        <v>8.6624999999999996</v>
      </c>
      <c r="W501">
        <v>90.166523965367901</v>
      </c>
      <c r="X501">
        <v>0.11398193062735699</v>
      </c>
      <c r="Y501">
        <v>0.184241229029833</v>
      </c>
      <c r="Z501">
        <v>0.30294698704662898</v>
      </c>
      <c r="AA501">
        <v>231.73598541797799</v>
      </c>
      <c r="AB501">
        <v>7.3494571728568996</v>
      </c>
      <c r="AC501">
        <v>1.5179606710333</v>
      </c>
      <c r="AD501">
        <v>3.3075734586656602</v>
      </c>
      <c r="AE501">
        <v>1.24029269648042</v>
      </c>
      <c r="AF501">
        <v>112.9</v>
      </c>
      <c r="AG501">
        <v>2.2608463638337701E-2</v>
      </c>
      <c r="AH501">
        <v>4.0679999999999996</v>
      </c>
      <c r="AI501">
        <v>4.6656878599172797</v>
      </c>
      <c r="AJ501">
        <v>-47965.921499999997</v>
      </c>
      <c r="AK501">
        <v>0.54688578726915904</v>
      </c>
      <c r="AL501">
        <v>12896371.6065</v>
      </c>
      <c r="AM501">
        <v>781.06751384999995</v>
      </c>
    </row>
    <row r="502" spans="1:39" ht="15" x14ac:dyDescent="0.25">
      <c r="A502" t="s">
        <v>682</v>
      </c>
      <c r="B502">
        <v>-1341315.8</v>
      </c>
      <c r="C502">
        <v>0.458484147903159</v>
      </c>
      <c r="D502">
        <v>-1384273.55</v>
      </c>
      <c r="E502">
        <v>9.9806318891125199E-3</v>
      </c>
      <c r="F502">
        <v>0.67886368230299499</v>
      </c>
      <c r="G502">
        <v>61.25</v>
      </c>
      <c r="H502">
        <v>28.4658786</v>
      </c>
      <c r="I502">
        <v>27.434127950000001</v>
      </c>
      <c r="J502">
        <v>-7.1542505500000297</v>
      </c>
      <c r="K502">
        <v>16633.695380079302</v>
      </c>
      <c r="L502">
        <v>896.24566985000001</v>
      </c>
      <c r="M502">
        <v>1134.2020172098701</v>
      </c>
      <c r="N502">
        <v>0.61741371240612197</v>
      </c>
      <c r="O502">
        <v>0.164572063176256</v>
      </c>
      <c r="P502">
        <v>2.7551996992222902E-3</v>
      </c>
      <c r="Q502">
        <v>13143.934882670401</v>
      </c>
      <c r="R502">
        <v>66.378500000000003</v>
      </c>
      <c r="S502">
        <v>63921.0533606514</v>
      </c>
      <c r="T502">
        <v>16.250743840249498</v>
      </c>
      <c r="U502">
        <v>13.502047648711599</v>
      </c>
      <c r="V502">
        <v>9.5995000000000008</v>
      </c>
      <c r="W502">
        <v>93.363786639929103</v>
      </c>
      <c r="X502">
        <v>0.111447890723506</v>
      </c>
      <c r="Y502">
        <v>0.18243733430824899</v>
      </c>
      <c r="Z502">
        <v>0.29813372666767202</v>
      </c>
      <c r="AA502">
        <v>216.31914833401399</v>
      </c>
      <c r="AB502">
        <v>9.6253090933286405</v>
      </c>
      <c r="AC502">
        <v>1.6039981075445</v>
      </c>
      <c r="AD502">
        <v>3.4145342723227499</v>
      </c>
      <c r="AE502">
        <v>1.3733057932483099</v>
      </c>
      <c r="AF502">
        <v>111.4</v>
      </c>
      <c r="AG502">
        <v>2.1797487840131202E-2</v>
      </c>
      <c r="AH502">
        <v>4.7210526315789503</v>
      </c>
      <c r="AI502">
        <v>4.3611049197522096</v>
      </c>
      <c r="AJ502">
        <v>-63488.569499999998</v>
      </c>
      <c r="AK502">
        <v>0.54714009890448401</v>
      </c>
      <c r="AL502">
        <v>14907877.458000001</v>
      </c>
      <c r="AM502">
        <v>896.24566985000001</v>
      </c>
    </row>
    <row r="503" spans="1:39" ht="15" x14ac:dyDescent="0.25">
      <c r="A503" t="s">
        <v>683</v>
      </c>
      <c r="B503">
        <v>-3310946.75</v>
      </c>
      <c r="C503">
        <v>0.38610451568801202</v>
      </c>
      <c r="D503">
        <v>-3270481.1</v>
      </c>
      <c r="E503">
        <v>5.1633032356694399E-3</v>
      </c>
      <c r="F503">
        <v>0.73325814042665005</v>
      </c>
      <c r="G503">
        <v>111.75</v>
      </c>
      <c r="H503">
        <v>68.711519749999994</v>
      </c>
      <c r="I503">
        <v>95.644616150000004</v>
      </c>
      <c r="J503">
        <v>-6.3217583999999896</v>
      </c>
      <c r="K503">
        <v>15268.469855044699</v>
      </c>
      <c r="L503">
        <v>1922.50425905</v>
      </c>
      <c r="M503">
        <v>2467.0354666754101</v>
      </c>
      <c r="N503">
        <v>0.636176048397608</v>
      </c>
      <c r="O503">
        <v>0.166605844092265</v>
      </c>
      <c r="P503">
        <v>1.3230484863824899E-2</v>
      </c>
      <c r="Q503">
        <v>11898.3690028004</v>
      </c>
      <c r="R503">
        <v>131.37299999999999</v>
      </c>
      <c r="S503">
        <v>69211.987702952698</v>
      </c>
      <c r="T503">
        <v>16.212615986542101</v>
      </c>
      <c r="U503">
        <v>14.6339374076104</v>
      </c>
      <c r="V503">
        <v>15.1485</v>
      </c>
      <c r="W503">
        <v>126.910536294023</v>
      </c>
      <c r="X503">
        <v>0.110836506775433</v>
      </c>
      <c r="Y503">
        <v>0.17847440992476099</v>
      </c>
      <c r="Z503">
        <v>0.29527347286901101</v>
      </c>
      <c r="AA503">
        <v>188.77425019559399</v>
      </c>
      <c r="AB503">
        <v>9.1684915641025402</v>
      </c>
      <c r="AC503">
        <v>1.51030123363514</v>
      </c>
      <c r="AD503">
        <v>3.5198196403442901</v>
      </c>
      <c r="AE503">
        <v>1.1234946549009599</v>
      </c>
      <c r="AF503">
        <v>86.65</v>
      </c>
      <c r="AG503">
        <v>3.3038616678557203E-2</v>
      </c>
      <c r="AH503">
        <v>13.804736842105299</v>
      </c>
      <c r="AI503">
        <v>4.4206001707490596</v>
      </c>
      <c r="AJ503">
        <v>-136115.78200000001</v>
      </c>
      <c r="AK503">
        <v>0.54523763041473905</v>
      </c>
      <c r="AL503">
        <v>29353698.3255</v>
      </c>
      <c r="AM503">
        <v>1922.50425905</v>
      </c>
    </row>
    <row r="504" spans="1:39" ht="15" x14ac:dyDescent="0.25">
      <c r="A504" t="s">
        <v>684</v>
      </c>
      <c r="B504">
        <v>-2691299</v>
      </c>
      <c r="C504">
        <v>0.38775466979020601</v>
      </c>
      <c r="D504">
        <v>-2689278.3</v>
      </c>
      <c r="E504">
        <v>1.32846545655587E-2</v>
      </c>
      <c r="F504">
        <v>0.69701181179373295</v>
      </c>
      <c r="G504">
        <v>104.25</v>
      </c>
      <c r="H504">
        <v>36.973824100000002</v>
      </c>
      <c r="I504">
        <v>47.889776349999998</v>
      </c>
      <c r="J504">
        <v>4.74099149999999</v>
      </c>
      <c r="K504">
        <v>16179.4382271826</v>
      </c>
      <c r="L504">
        <v>1144.13992115</v>
      </c>
      <c r="M504">
        <v>1423.71340329136</v>
      </c>
      <c r="N504">
        <v>0.487370466795289</v>
      </c>
      <c r="O504">
        <v>0.16825932557838</v>
      </c>
      <c r="P504">
        <v>1.55865097182131E-3</v>
      </c>
      <c r="Q504">
        <v>13002.2946575517</v>
      </c>
      <c r="R504">
        <v>78.647000000000006</v>
      </c>
      <c r="S504">
        <v>64651.230224929102</v>
      </c>
      <c r="T504">
        <v>14.9204674049868</v>
      </c>
      <c r="U504">
        <v>14.547788487164199</v>
      </c>
      <c r="V504">
        <v>11.711499999999999</v>
      </c>
      <c r="W504">
        <v>97.693713115313997</v>
      </c>
      <c r="X504">
        <v>0.113731757357321</v>
      </c>
      <c r="Y504">
        <v>0.173964786299876</v>
      </c>
      <c r="Z504">
        <v>0.29160857694908199</v>
      </c>
      <c r="AA504">
        <v>188.18694813444199</v>
      </c>
      <c r="AB504">
        <v>9.2463016261967503</v>
      </c>
      <c r="AC504">
        <v>1.8249369705943299</v>
      </c>
      <c r="AD504">
        <v>3.9090818518411901</v>
      </c>
      <c r="AE504">
        <v>1.34380908074177</v>
      </c>
      <c r="AF504">
        <v>105.45</v>
      </c>
      <c r="AG504">
        <v>2.8339474443151502E-2</v>
      </c>
      <c r="AH504">
        <v>6.7759999999999998</v>
      </c>
      <c r="AI504">
        <v>4.3955608516693596</v>
      </c>
      <c r="AJ504">
        <v>-70689.7040000001</v>
      </c>
      <c r="AK504">
        <v>0.516042409942985</v>
      </c>
      <c r="AL504">
        <v>18511541.177499998</v>
      </c>
      <c r="AM504">
        <v>1144.13992115</v>
      </c>
    </row>
    <row r="505" spans="1:39" ht="15" x14ac:dyDescent="0.25">
      <c r="A505" t="s">
        <v>685</v>
      </c>
      <c r="B505">
        <v>-1552615.65</v>
      </c>
      <c r="C505">
        <v>0.42960685298772999</v>
      </c>
      <c r="D505">
        <v>-1582232.75</v>
      </c>
      <c r="E505">
        <v>4.8591743096333797E-3</v>
      </c>
      <c r="F505">
        <v>0.69127364914978795</v>
      </c>
      <c r="G505">
        <v>64.7</v>
      </c>
      <c r="H505">
        <v>23.814531250000002</v>
      </c>
      <c r="I505">
        <v>24.5674189</v>
      </c>
      <c r="J505">
        <v>5.9817452500000003</v>
      </c>
      <c r="K505">
        <v>16487.6167952375</v>
      </c>
      <c r="L505">
        <v>867.33728110000004</v>
      </c>
      <c r="M505">
        <v>1077.29075842881</v>
      </c>
      <c r="N505">
        <v>0.52388111995339404</v>
      </c>
      <c r="O505">
        <v>0.161214383028323</v>
      </c>
      <c r="P505">
        <v>9.5089576220454292E-3</v>
      </c>
      <c r="Q505">
        <v>13274.3408509848</v>
      </c>
      <c r="R505">
        <v>63.724499999999999</v>
      </c>
      <c r="S505">
        <v>65681.111958508904</v>
      </c>
      <c r="T505">
        <v>15.639196855212701</v>
      </c>
      <c r="U505">
        <v>13.610734977912699</v>
      </c>
      <c r="V505">
        <v>9.7379999999999995</v>
      </c>
      <c r="W505">
        <v>89.067291137810599</v>
      </c>
      <c r="X505">
        <v>0.112776072013844</v>
      </c>
      <c r="Y505">
        <v>0.17924318713922999</v>
      </c>
      <c r="Z505">
        <v>0.297091867820728</v>
      </c>
      <c r="AA505">
        <v>198.90837596788299</v>
      </c>
      <c r="AB505">
        <v>9.0069698612890701</v>
      </c>
      <c r="AC505">
        <v>1.6674147007908899</v>
      </c>
      <c r="AD505">
        <v>3.5963403569369801</v>
      </c>
      <c r="AE505">
        <v>1.27272951055421</v>
      </c>
      <c r="AF505">
        <v>107.1</v>
      </c>
      <c r="AG505">
        <v>2.9038134790567001E-2</v>
      </c>
      <c r="AH505">
        <v>4.6924999999999999</v>
      </c>
      <c r="AI505">
        <v>4.64637191256584</v>
      </c>
      <c r="AJ505">
        <v>-44222.421999999999</v>
      </c>
      <c r="AK505">
        <v>0.54042541618485895</v>
      </c>
      <c r="AL505">
        <v>14300324.722999999</v>
      </c>
      <c r="AM505">
        <v>867.33728110000004</v>
      </c>
    </row>
    <row r="506" spans="1:39" ht="15" x14ac:dyDescent="0.25">
      <c r="A506" t="s">
        <v>686</v>
      </c>
      <c r="B506">
        <v>-1224964.8</v>
      </c>
      <c r="C506">
        <v>0.34956632559435402</v>
      </c>
      <c r="D506">
        <v>-1299877.8999999999</v>
      </c>
      <c r="E506">
        <v>1.0173623211682001E-3</v>
      </c>
      <c r="F506">
        <v>0.69976032553593404</v>
      </c>
      <c r="G506">
        <v>70.75</v>
      </c>
      <c r="H506">
        <v>30.032808500000002</v>
      </c>
      <c r="I506">
        <v>55.416623250000001</v>
      </c>
      <c r="J506">
        <v>72.489445250000003</v>
      </c>
      <c r="K506">
        <v>15441.5529029431</v>
      </c>
      <c r="L506">
        <v>1061.4390470000001</v>
      </c>
      <c r="M506">
        <v>1257.8937675267</v>
      </c>
      <c r="N506">
        <v>0.33878022729269403</v>
      </c>
      <c r="O506">
        <v>0.13624323347509201</v>
      </c>
      <c r="P506">
        <v>7.3235747469162001E-3</v>
      </c>
      <c r="Q506">
        <v>13029.929570067699</v>
      </c>
      <c r="R506">
        <v>74.077500000000001</v>
      </c>
      <c r="S506">
        <v>66915.322169349703</v>
      </c>
      <c r="T506">
        <v>15.4554351861226</v>
      </c>
      <c r="U506">
        <v>14.3287644291451</v>
      </c>
      <c r="V506">
        <v>10.269500000000001</v>
      </c>
      <c r="W506">
        <v>103.35839592969501</v>
      </c>
      <c r="X506">
        <v>0.118190453187833</v>
      </c>
      <c r="Y506">
        <v>0.16429201851598699</v>
      </c>
      <c r="Z506">
        <v>0.28786324346436398</v>
      </c>
      <c r="AA506">
        <v>205.45598036587</v>
      </c>
      <c r="AB506">
        <v>7.9374034386621402</v>
      </c>
      <c r="AC506">
        <v>1.5810081369595399</v>
      </c>
      <c r="AD506">
        <v>2.8904971936775201</v>
      </c>
      <c r="AE506">
        <v>1.1930150702466</v>
      </c>
      <c r="AF506">
        <v>77.75</v>
      </c>
      <c r="AG506">
        <v>4.0271741463459299E-2</v>
      </c>
      <c r="AH506">
        <v>8.1974999999999998</v>
      </c>
      <c r="AI506">
        <v>4.5267278602569601</v>
      </c>
      <c r="AJ506">
        <v>-38112.098500000102</v>
      </c>
      <c r="AK506">
        <v>0.47285281793900702</v>
      </c>
      <c r="AL506">
        <v>16390267.1975</v>
      </c>
      <c r="AM506">
        <v>1061.4390470000001</v>
      </c>
    </row>
    <row r="507" spans="1:39" ht="15" x14ac:dyDescent="0.25">
      <c r="A507" t="s">
        <v>687</v>
      </c>
      <c r="B507">
        <v>-1032324.3</v>
      </c>
      <c r="C507">
        <v>0.40932190033938398</v>
      </c>
      <c r="D507">
        <v>-1021941.85</v>
      </c>
      <c r="E507">
        <v>1.08653531804887E-2</v>
      </c>
      <c r="F507">
        <v>0.66153941125570204</v>
      </c>
      <c r="G507">
        <v>60.05</v>
      </c>
      <c r="H507">
        <v>25.802489300000001</v>
      </c>
      <c r="I507">
        <v>19.18171135</v>
      </c>
      <c r="J507">
        <v>47.139778849999999</v>
      </c>
      <c r="K507">
        <v>16824.052933435501</v>
      </c>
      <c r="L507">
        <v>869.55389104999995</v>
      </c>
      <c r="M507">
        <v>1088.73531386332</v>
      </c>
      <c r="N507">
        <v>0.63520854271956695</v>
      </c>
      <c r="O507">
        <v>0.14922024251230601</v>
      </c>
      <c r="P507">
        <v>9.5650880130691601E-4</v>
      </c>
      <c r="Q507">
        <v>13437.077410108301</v>
      </c>
      <c r="R507">
        <v>65.349000000000004</v>
      </c>
      <c r="S507">
        <v>65147.684891888202</v>
      </c>
      <c r="T507">
        <v>16.847235611868602</v>
      </c>
      <c r="U507">
        <v>13.3063075341627</v>
      </c>
      <c r="V507">
        <v>8.56</v>
      </c>
      <c r="W507">
        <v>101.58339848715001</v>
      </c>
      <c r="X507">
        <v>0.108389664605783</v>
      </c>
      <c r="Y507">
        <v>0.20265994085303701</v>
      </c>
      <c r="Z507">
        <v>0.32060534610815999</v>
      </c>
      <c r="AA507">
        <v>226.89663289501101</v>
      </c>
      <c r="AB507">
        <v>8.1551054428345608</v>
      </c>
      <c r="AC507">
        <v>1.47025828837827</v>
      </c>
      <c r="AD507">
        <v>3.5180803283952198</v>
      </c>
      <c r="AE507">
        <v>1.4525705940738101</v>
      </c>
      <c r="AF507">
        <v>122</v>
      </c>
      <c r="AG507">
        <v>2.0232087719221199E-2</v>
      </c>
      <c r="AH507">
        <v>4.2504999999999997</v>
      </c>
      <c r="AI507">
        <v>4.3569655724860299</v>
      </c>
      <c r="AJ507">
        <v>58528.137500000099</v>
      </c>
      <c r="AK507">
        <v>0.50633306735852701</v>
      </c>
      <c r="AL507">
        <v>14629420.691500001</v>
      </c>
      <c r="AM507">
        <v>869.55389104999995</v>
      </c>
    </row>
    <row r="508" spans="1:39" ht="15" x14ac:dyDescent="0.25">
      <c r="A508" t="s">
        <v>688</v>
      </c>
      <c r="B508">
        <v>-1897000.4</v>
      </c>
      <c r="C508">
        <v>0.40429002834321798</v>
      </c>
      <c r="D508">
        <v>-1908015.15</v>
      </c>
      <c r="E508">
        <v>4.3919007395456103E-3</v>
      </c>
      <c r="F508">
        <v>0.69468777726526598</v>
      </c>
      <c r="G508">
        <v>53.578947368421098</v>
      </c>
      <c r="H508">
        <v>29.581872950000001</v>
      </c>
      <c r="I508">
        <v>30.880206250000001</v>
      </c>
      <c r="J508">
        <v>12.91209585</v>
      </c>
      <c r="K508">
        <v>16871.658018225698</v>
      </c>
      <c r="L508">
        <v>771.46589745000006</v>
      </c>
      <c r="M508">
        <v>1005.09635922687</v>
      </c>
      <c r="N508">
        <v>0.77417838289956198</v>
      </c>
      <c r="O508">
        <v>0.163311941936054</v>
      </c>
      <c r="P508">
        <v>3.5415550564593498E-3</v>
      </c>
      <c r="Q508">
        <v>12949.9113940797</v>
      </c>
      <c r="R508">
        <v>61.688499999999998</v>
      </c>
      <c r="S508">
        <v>62642.480413691403</v>
      </c>
      <c r="T508">
        <v>15.0449435470144</v>
      </c>
      <c r="U508">
        <v>12.505830056655601</v>
      </c>
      <c r="V508">
        <v>8.7605000000000004</v>
      </c>
      <c r="W508">
        <v>88.061856908852207</v>
      </c>
      <c r="X508">
        <v>0.120468837794417</v>
      </c>
      <c r="Y508">
        <v>0.178922996184119</v>
      </c>
      <c r="Z508">
        <v>0.30443719637724098</v>
      </c>
      <c r="AA508">
        <v>219.527655804094</v>
      </c>
      <c r="AB508">
        <v>8.7038189876952998</v>
      </c>
      <c r="AC508">
        <v>1.63237758926204</v>
      </c>
      <c r="AD508">
        <v>3.7481898651437402</v>
      </c>
      <c r="AE508">
        <v>1.17347915728149</v>
      </c>
      <c r="AF508">
        <v>51.2</v>
      </c>
      <c r="AG508">
        <v>3.3075158402026003E-2</v>
      </c>
      <c r="AH508">
        <v>9.9275000000000002</v>
      </c>
      <c r="AI508">
        <v>4.1681650426157004</v>
      </c>
      <c r="AJ508">
        <v>-70057.262500000099</v>
      </c>
      <c r="AK508">
        <v>0.56903429821926399</v>
      </c>
      <c r="AL508">
        <v>13015908.794500001</v>
      </c>
      <c r="AM508">
        <v>771.46589745000006</v>
      </c>
    </row>
    <row r="509" spans="1:39" ht="15" x14ac:dyDescent="0.25">
      <c r="A509" t="s">
        <v>689</v>
      </c>
      <c r="B509">
        <v>-1344723.15</v>
      </c>
      <c r="C509">
        <v>0.41991636170686503</v>
      </c>
      <c r="D509">
        <v>-1379519.1</v>
      </c>
      <c r="E509">
        <v>3.6866559771509401E-3</v>
      </c>
      <c r="F509">
        <v>0.70662223910431499</v>
      </c>
      <c r="G509">
        <v>50.35</v>
      </c>
      <c r="H509">
        <v>24.466005200000001</v>
      </c>
      <c r="I509">
        <v>20.156280450000001</v>
      </c>
      <c r="J509">
        <v>11.7935874</v>
      </c>
      <c r="K509">
        <v>17334.024256905901</v>
      </c>
      <c r="L509">
        <v>717.78334534999999</v>
      </c>
      <c r="M509">
        <v>942.67520235426696</v>
      </c>
      <c r="N509">
        <v>0.819589996147296</v>
      </c>
      <c r="O509">
        <v>0.16424937422100899</v>
      </c>
      <c r="P509">
        <v>2.0742925558881499E-3</v>
      </c>
      <c r="Q509">
        <v>13198.685918996</v>
      </c>
      <c r="R509">
        <v>57.478499999999997</v>
      </c>
      <c r="S509">
        <v>61958.009090355503</v>
      </c>
      <c r="T509">
        <v>15.595396539575701</v>
      </c>
      <c r="U509">
        <v>12.487857987769299</v>
      </c>
      <c r="V509">
        <v>7.7234999999999996</v>
      </c>
      <c r="W509">
        <v>92.9349835372564</v>
      </c>
      <c r="X509">
        <v>0.11406370115740901</v>
      </c>
      <c r="Y509">
        <v>0.195983473966924</v>
      </c>
      <c r="Z509">
        <v>0.31873765446013202</v>
      </c>
      <c r="AA509">
        <v>231.15714661656699</v>
      </c>
      <c r="AB509">
        <v>8.3408818035116195</v>
      </c>
      <c r="AC509">
        <v>1.4608620199703799</v>
      </c>
      <c r="AD509">
        <v>3.5744245882446899</v>
      </c>
      <c r="AE509">
        <v>1.15709060783752</v>
      </c>
      <c r="AF509">
        <v>73.400000000000006</v>
      </c>
      <c r="AG509">
        <v>2.1921884006397802E-2</v>
      </c>
      <c r="AH509">
        <v>6.6230000000000002</v>
      </c>
      <c r="AI509">
        <v>4.2434016861438799</v>
      </c>
      <c r="AJ509">
        <v>-81000.485000000001</v>
      </c>
      <c r="AK509">
        <v>0.58763979171163605</v>
      </c>
      <c r="AL509">
        <v>12442073.919500001</v>
      </c>
      <c r="AM509">
        <v>717.78334534999999</v>
      </c>
    </row>
    <row r="510" spans="1:39" ht="15" x14ac:dyDescent="0.25">
      <c r="A510" t="s">
        <v>690</v>
      </c>
      <c r="B510">
        <v>-1300799.75</v>
      </c>
      <c r="C510">
        <v>0.37201521680925598</v>
      </c>
      <c r="D510">
        <v>-1163796.5</v>
      </c>
      <c r="E510">
        <v>1.08092696840889E-2</v>
      </c>
      <c r="F510">
        <v>0.68401680086055205</v>
      </c>
      <c r="G510">
        <v>60.5</v>
      </c>
      <c r="H510">
        <v>27.7411368</v>
      </c>
      <c r="I510">
        <v>16.0303605</v>
      </c>
      <c r="J510">
        <v>67.895700849999997</v>
      </c>
      <c r="K510">
        <v>16727.637019223199</v>
      </c>
      <c r="L510">
        <v>934.50766005000003</v>
      </c>
      <c r="M510">
        <v>1180.3069496313501</v>
      </c>
      <c r="N510">
        <v>0.70445752099536296</v>
      </c>
      <c r="O510">
        <v>0.140979148092752</v>
      </c>
      <c r="P510">
        <v>9.9942011170890601E-4</v>
      </c>
      <c r="Q510">
        <v>13244.101404200401</v>
      </c>
      <c r="R510">
        <v>70.177499999999995</v>
      </c>
      <c r="S510">
        <v>64953.5857219194</v>
      </c>
      <c r="T510">
        <v>16.0058423283816</v>
      </c>
      <c r="U510">
        <v>13.316342988137199</v>
      </c>
      <c r="V510">
        <v>9.5344999999999995</v>
      </c>
      <c r="W510">
        <v>98.013284393518305</v>
      </c>
      <c r="X510">
        <v>0.10731654807831199</v>
      </c>
      <c r="Y510">
        <v>0.208431218062754</v>
      </c>
      <c r="Z510">
        <v>0.32543637059828801</v>
      </c>
      <c r="AA510">
        <v>206.30970535831099</v>
      </c>
      <c r="AB510">
        <v>9.5557605447151897</v>
      </c>
      <c r="AC510">
        <v>1.5660442302305999</v>
      </c>
      <c r="AD510">
        <v>4.0230487634726497</v>
      </c>
      <c r="AE510">
        <v>1.2419899196783299</v>
      </c>
      <c r="AF510">
        <v>109.3</v>
      </c>
      <c r="AG510">
        <v>1.49036029726812E-2</v>
      </c>
      <c r="AH510">
        <v>5.125</v>
      </c>
      <c r="AI510">
        <v>4.4263861871066696</v>
      </c>
      <c r="AJ510">
        <v>-129676.0505</v>
      </c>
      <c r="AK510">
        <v>0.53637096752204205</v>
      </c>
      <c r="AL510">
        <v>15632104.929</v>
      </c>
      <c r="AM510">
        <v>934.50766005000003</v>
      </c>
    </row>
    <row r="511" spans="1:39" ht="15" x14ac:dyDescent="0.25">
      <c r="A511" t="s">
        <v>691</v>
      </c>
      <c r="B511">
        <v>-3568868</v>
      </c>
      <c r="C511">
        <v>0.39310043341864398</v>
      </c>
      <c r="D511">
        <v>-3671570.95</v>
      </c>
      <c r="E511">
        <v>1.3918954061755799E-2</v>
      </c>
      <c r="F511">
        <v>0.72136749762249397</v>
      </c>
      <c r="G511">
        <v>48.5</v>
      </c>
      <c r="H511">
        <v>30.53090345</v>
      </c>
      <c r="I511">
        <v>22.172130500000002</v>
      </c>
      <c r="J511">
        <v>-22.098816450000001</v>
      </c>
      <c r="K511">
        <v>20034.405774311999</v>
      </c>
      <c r="L511">
        <v>1033.8529567</v>
      </c>
      <c r="M511">
        <v>1419.7392095489799</v>
      </c>
      <c r="N511">
        <v>0.90730340371042795</v>
      </c>
      <c r="O511">
        <v>0.18623010893595501</v>
      </c>
      <c r="P511">
        <v>5.8588559047451202E-4</v>
      </c>
      <c r="Q511">
        <v>14589.038258709499</v>
      </c>
      <c r="R511">
        <v>82.936999999999998</v>
      </c>
      <c r="S511">
        <v>67670.634306762993</v>
      </c>
      <c r="T511">
        <v>14.6032530716086</v>
      </c>
      <c r="U511">
        <v>12.465521500657101</v>
      </c>
      <c r="V511">
        <v>17.763000000000002</v>
      </c>
      <c r="W511">
        <v>58.202609733716201</v>
      </c>
      <c r="X511">
        <v>0.106120087396223</v>
      </c>
      <c r="Y511">
        <v>0.204491890692516</v>
      </c>
      <c r="Z511">
        <v>0.31489229598030399</v>
      </c>
      <c r="AA511">
        <v>219.817091518891</v>
      </c>
      <c r="AB511">
        <v>13.379198221585099</v>
      </c>
      <c r="AC511">
        <v>1.6037811470679499</v>
      </c>
      <c r="AD511">
        <v>4.3974667399752398</v>
      </c>
      <c r="AE511">
        <v>1.26657944615663</v>
      </c>
      <c r="AF511">
        <v>152.1</v>
      </c>
      <c r="AG511">
        <v>1.78527509455269E-2</v>
      </c>
      <c r="AH511">
        <v>5.657</v>
      </c>
      <c r="AI511">
        <v>4.1129338432615201</v>
      </c>
      <c r="AJ511">
        <v>-147028.2715</v>
      </c>
      <c r="AK511">
        <v>0.63454650250436095</v>
      </c>
      <c r="AL511">
        <v>20712629.645500001</v>
      </c>
      <c r="AM511">
        <v>1033.8529567</v>
      </c>
    </row>
    <row r="512" spans="1:39" ht="15" x14ac:dyDescent="0.25">
      <c r="A512" t="s">
        <v>692</v>
      </c>
      <c r="B512">
        <v>-1806600.85</v>
      </c>
      <c r="C512">
        <v>0.39115261947449997</v>
      </c>
      <c r="D512">
        <v>-1812400.45</v>
      </c>
      <c r="E512">
        <v>6.5284958248889996E-3</v>
      </c>
      <c r="F512">
        <v>0.70291113038443398</v>
      </c>
      <c r="G512">
        <v>70.2</v>
      </c>
      <c r="H512">
        <v>38.117953749999998</v>
      </c>
      <c r="I512">
        <v>36.113466899999999</v>
      </c>
      <c r="J512">
        <v>35.901028799999999</v>
      </c>
      <c r="K512">
        <v>15996.816472971899</v>
      </c>
      <c r="L512">
        <v>945.04009970000004</v>
      </c>
      <c r="M512">
        <v>1181.72083084525</v>
      </c>
      <c r="N512">
        <v>0.59415281328088199</v>
      </c>
      <c r="O512">
        <v>0.155765368841734</v>
      </c>
      <c r="P512">
        <v>3.2207264548522502E-3</v>
      </c>
      <c r="Q512">
        <v>12792.8971377164</v>
      </c>
      <c r="R512">
        <v>69.343000000000004</v>
      </c>
      <c r="S512">
        <v>64970.684957385703</v>
      </c>
      <c r="T512">
        <v>15.256046032043599</v>
      </c>
      <c r="U512">
        <v>13.628485927923499</v>
      </c>
      <c r="V512">
        <v>9.9659999999999993</v>
      </c>
      <c r="W512">
        <v>94.826419797310905</v>
      </c>
      <c r="X512">
        <v>0.110747819900547</v>
      </c>
      <c r="Y512">
        <v>0.18353364479513801</v>
      </c>
      <c r="Z512">
        <v>0.298775650707231</v>
      </c>
      <c r="AA512">
        <v>205.54709801379201</v>
      </c>
      <c r="AB512">
        <v>8.2138165871086404</v>
      </c>
      <c r="AC512">
        <v>1.5867689900013</v>
      </c>
      <c r="AD512">
        <v>3.6814119364067701</v>
      </c>
      <c r="AE512">
        <v>1.3132836116937701</v>
      </c>
      <c r="AF512">
        <v>73.75</v>
      </c>
      <c r="AG512">
        <v>3.1307673309552503E-2</v>
      </c>
      <c r="AH512">
        <v>7.444</v>
      </c>
      <c r="AI512">
        <v>4.2933272474050099</v>
      </c>
      <c r="AJ512">
        <v>-52785.709499999997</v>
      </c>
      <c r="AK512">
        <v>0.50765217985878297</v>
      </c>
      <c r="AL512">
        <v>15117633.034499999</v>
      </c>
      <c r="AM512">
        <v>945.04009970000004</v>
      </c>
    </row>
    <row r="513" spans="1:39" ht="15" x14ac:dyDescent="0.25">
      <c r="A513" t="s">
        <v>693</v>
      </c>
      <c r="B513">
        <v>-1079505.45</v>
      </c>
      <c r="C513">
        <v>0.32804483468426099</v>
      </c>
      <c r="D513">
        <v>-1277017.3500000001</v>
      </c>
      <c r="E513">
        <v>1.0690298075373399E-2</v>
      </c>
      <c r="F513">
        <v>0.77905324323966696</v>
      </c>
      <c r="G513">
        <v>75.1666666666667</v>
      </c>
      <c r="H513">
        <v>44.234179099999999</v>
      </c>
      <c r="I513">
        <v>35.648855050000002</v>
      </c>
      <c r="J513">
        <v>-6.6761253000000202</v>
      </c>
      <c r="K513">
        <v>17858.266145797301</v>
      </c>
      <c r="L513">
        <v>1366.2501439</v>
      </c>
      <c r="M513">
        <v>1918.1672364916301</v>
      </c>
      <c r="N513">
        <v>0.99776850394957906</v>
      </c>
      <c r="O513">
        <v>0.19388459520585999</v>
      </c>
      <c r="P513">
        <v>9.5562906677765995E-4</v>
      </c>
      <c r="Q513">
        <v>12719.880846326099</v>
      </c>
      <c r="R513">
        <v>102.70699999999999</v>
      </c>
      <c r="S513">
        <v>66948.045600591999</v>
      </c>
      <c r="T513">
        <v>14.333979183502599</v>
      </c>
      <c r="U513">
        <v>13.302405326803401</v>
      </c>
      <c r="V513">
        <v>20.009499999999999</v>
      </c>
      <c r="W513">
        <v>68.280074159774102</v>
      </c>
      <c r="X513">
        <v>0.104911113787779</v>
      </c>
      <c r="Y513">
        <v>0.211175058294642</v>
      </c>
      <c r="Z513">
        <v>0.319729742713462</v>
      </c>
      <c r="AA513">
        <v>208.845394288855</v>
      </c>
      <c r="AB513">
        <v>8.9137713312822999</v>
      </c>
      <c r="AC513">
        <v>1.47586938583255</v>
      </c>
      <c r="AD513">
        <v>4.0669390388597497</v>
      </c>
      <c r="AE513">
        <v>1.3374567457223101</v>
      </c>
      <c r="AF513">
        <v>147.55000000000001</v>
      </c>
      <c r="AG513">
        <v>2.1854165806584301E-2</v>
      </c>
      <c r="AH513">
        <v>6.7694999999999999</v>
      </c>
      <c r="AI513">
        <v>4.08916974095954</v>
      </c>
      <c r="AJ513">
        <v>-70544.333499999906</v>
      </c>
      <c r="AK513">
        <v>0.64552011092706396</v>
      </c>
      <c r="AL513">
        <v>24398858.691500001</v>
      </c>
      <c r="AM513">
        <v>1366.2501439</v>
      </c>
    </row>
    <row r="514" spans="1:39" ht="15" x14ac:dyDescent="0.25">
      <c r="A514" t="s">
        <v>694</v>
      </c>
      <c r="B514">
        <v>-1910413.75</v>
      </c>
      <c r="C514">
        <v>0.29012167577710302</v>
      </c>
      <c r="D514">
        <v>-1923711.9</v>
      </c>
      <c r="E514">
        <v>7.3242688380828203E-3</v>
      </c>
      <c r="F514">
        <v>0.74272727492029</v>
      </c>
      <c r="G514">
        <v>85.1</v>
      </c>
      <c r="H514">
        <v>59.98925595</v>
      </c>
      <c r="I514">
        <v>92.101415399999993</v>
      </c>
      <c r="J514">
        <v>52.3689611</v>
      </c>
      <c r="K514">
        <v>14216.6411214737</v>
      </c>
      <c r="L514">
        <v>1615.0520013</v>
      </c>
      <c r="M514">
        <v>2005.4399978556401</v>
      </c>
      <c r="N514">
        <v>0.52550436045826698</v>
      </c>
      <c r="O514">
        <v>0.15366323917139399</v>
      </c>
      <c r="P514">
        <v>7.9948057954832095E-3</v>
      </c>
      <c r="Q514">
        <v>11449.165629264</v>
      </c>
      <c r="R514">
        <v>107.5055</v>
      </c>
      <c r="S514">
        <v>66733.527270697799</v>
      </c>
      <c r="T514">
        <v>16.147080847026398</v>
      </c>
      <c r="U514">
        <v>15.022970929859399</v>
      </c>
      <c r="V514">
        <v>14.0235</v>
      </c>
      <c r="W514">
        <v>115.167540293079</v>
      </c>
      <c r="X514">
        <v>0.114016053141573</v>
      </c>
      <c r="Y514">
        <v>0.18569247753818599</v>
      </c>
      <c r="Z514">
        <v>0.303299397038306</v>
      </c>
      <c r="AA514">
        <v>178.80445940288899</v>
      </c>
      <c r="AB514">
        <v>7.5088198896386</v>
      </c>
      <c r="AC514">
        <v>1.4380125494107101</v>
      </c>
      <c r="AD514">
        <v>3.8169285992551401</v>
      </c>
      <c r="AE514">
        <v>1.2707501093957301</v>
      </c>
      <c r="AF514">
        <v>29.7</v>
      </c>
      <c r="AG514">
        <v>3.8619407806147199E-2</v>
      </c>
      <c r="AH514">
        <v>31.905999999999999</v>
      </c>
      <c r="AI514">
        <v>4.3102960592291399</v>
      </c>
      <c r="AJ514">
        <v>-99894.041000000201</v>
      </c>
      <c r="AK514">
        <v>0.49525546712397001</v>
      </c>
      <c r="AL514">
        <v>22960614.695</v>
      </c>
      <c r="AM514">
        <v>1615.0520013</v>
      </c>
    </row>
    <row r="515" spans="1:39" ht="15" x14ac:dyDescent="0.25">
      <c r="A515" t="s">
        <v>695</v>
      </c>
      <c r="B515">
        <v>-2400762.85</v>
      </c>
      <c r="C515">
        <v>0.36901463178712501</v>
      </c>
      <c r="D515">
        <v>-2384377.4</v>
      </c>
      <c r="E515">
        <v>2.1195140005728199E-3</v>
      </c>
      <c r="F515">
        <v>0.66989860219123498</v>
      </c>
      <c r="G515">
        <v>55.15</v>
      </c>
      <c r="H515">
        <v>18.728690700000001</v>
      </c>
      <c r="I515">
        <v>19.1761932</v>
      </c>
      <c r="J515">
        <v>45.793108099999998</v>
      </c>
      <c r="K515">
        <v>16636.455551849402</v>
      </c>
      <c r="L515">
        <v>748.80902730000003</v>
      </c>
      <c r="M515">
        <v>901.78638964918105</v>
      </c>
      <c r="N515">
        <v>0.40912310166002203</v>
      </c>
      <c r="O515">
        <v>0.15188045603573599</v>
      </c>
      <c r="P515">
        <v>2.1178752421271698E-3</v>
      </c>
      <c r="Q515">
        <v>13814.2782398239</v>
      </c>
      <c r="R515">
        <v>58.097499999999997</v>
      </c>
      <c r="S515">
        <v>66074.219863161095</v>
      </c>
      <c r="T515">
        <v>16.207237832953201</v>
      </c>
      <c r="U515">
        <v>12.8888338964671</v>
      </c>
      <c r="V515">
        <v>8.1739999999999995</v>
      </c>
      <c r="W515">
        <v>91.608640482016199</v>
      </c>
      <c r="X515">
        <v>0.113372939204716</v>
      </c>
      <c r="Y515">
        <v>0.17960320214582101</v>
      </c>
      <c r="Z515">
        <v>0.29805169036586299</v>
      </c>
      <c r="AA515">
        <v>225.68063930711099</v>
      </c>
      <c r="AB515">
        <v>7.5574998801716298</v>
      </c>
      <c r="AC515">
        <v>1.5539589429539999</v>
      </c>
      <c r="AD515">
        <v>3.2439439836394302</v>
      </c>
      <c r="AE515">
        <v>1.24029269648042</v>
      </c>
      <c r="AF515">
        <v>106.1</v>
      </c>
      <c r="AG515">
        <v>2.6573138222506901E-2</v>
      </c>
      <c r="AH515">
        <v>4.0419999999999998</v>
      </c>
      <c r="AI515">
        <v>4.8774431866950199</v>
      </c>
      <c r="AJ515">
        <v>-46603.014000000003</v>
      </c>
      <c r="AK515">
        <v>0.516280575502025</v>
      </c>
      <c r="AL515">
        <v>12457528.0995</v>
      </c>
      <c r="AM515">
        <v>748.80902730000003</v>
      </c>
    </row>
    <row r="516" spans="1:39" ht="15" x14ac:dyDescent="0.25">
      <c r="A516" t="s">
        <v>696</v>
      </c>
      <c r="B516">
        <v>-2349165.25</v>
      </c>
      <c r="C516">
        <v>0.356729059443323</v>
      </c>
      <c r="D516">
        <v>-2367744.1</v>
      </c>
      <c r="E516">
        <v>6.2077494163983102E-3</v>
      </c>
      <c r="F516">
        <v>0.66375911651665398</v>
      </c>
      <c r="G516">
        <v>60.8</v>
      </c>
      <c r="H516">
        <v>19.863896400000002</v>
      </c>
      <c r="I516">
        <v>25.566013699999999</v>
      </c>
      <c r="J516">
        <v>54.340324449999997</v>
      </c>
      <c r="K516">
        <v>16588.906538001898</v>
      </c>
      <c r="L516">
        <v>847.98989274999997</v>
      </c>
      <c r="M516">
        <v>1017.10879007857</v>
      </c>
      <c r="N516">
        <v>0.43683003867972697</v>
      </c>
      <c r="O516">
        <v>0.14795713058927801</v>
      </c>
      <c r="P516">
        <v>3.6745308837291E-3</v>
      </c>
      <c r="Q516">
        <v>13830.600239836</v>
      </c>
      <c r="R516">
        <v>64.962999999999994</v>
      </c>
      <c r="S516">
        <v>66674.254968212699</v>
      </c>
      <c r="T516">
        <v>14.977756569124001</v>
      </c>
      <c r="U516">
        <v>13.053428763296001</v>
      </c>
      <c r="V516">
        <v>9.4450000000000003</v>
      </c>
      <c r="W516">
        <v>89.781883827421893</v>
      </c>
      <c r="X516">
        <v>0.115866087949476</v>
      </c>
      <c r="Y516">
        <v>0.17002165419840301</v>
      </c>
      <c r="Z516">
        <v>0.29040894939318102</v>
      </c>
      <c r="AA516">
        <v>205.89001295027501</v>
      </c>
      <c r="AB516">
        <v>8.8628796859432502</v>
      </c>
      <c r="AC516">
        <v>1.72563646006862</v>
      </c>
      <c r="AD516">
        <v>3.4904355280706301</v>
      </c>
      <c r="AE516">
        <v>1.21018231600694</v>
      </c>
      <c r="AF516">
        <v>83.35</v>
      </c>
      <c r="AG516">
        <v>2.4997316572934601E-2</v>
      </c>
      <c r="AH516">
        <v>5.1725000000000003</v>
      </c>
      <c r="AI516">
        <v>4.5825878069562398</v>
      </c>
      <c r="AJ516">
        <v>-38747.986499999999</v>
      </c>
      <c r="AK516">
        <v>0.51084531828774804</v>
      </c>
      <c r="AL516">
        <v>14067225.075999999</v>
      </c>
      <c r="AM516">
        <v>847.98989274999997</v>
      </c>
    </row>
    <row r="517" spans="1:39" ht="15" x14ac:dyDescent="0.25">
      <c r="A517" t="s">
        <v>697</v>
      </c>
      <c r="B517">
        <v>-2608469.5499999998</v>
      </c>
      <c r="C517">
        <v>0.38686730396844599</v>
      </c>
      <c r="D517">
        <v>-2657541.5</v>
      </c>
      <c r="E517">
        <v>1.14594630000788E-3</v>
      </c>
      <c r="F517">
        <v>0.66769330009026295</v>
      </c>
      <c r="G517">
        <v>40.1</v>
      </c>
      <c r="H517">
        <v>11.96433025</v>
      </c>
      <c r="I517">
        <v>16.571276000000001</v>
      </c>
      <c r="J517">
        <v>47.69135395</v>
      </c>
      <c r="K517">
        <v>17347.936583811799</v>
      </c>
      <c r="L517">
        <v>539.47742285000004</v>
      </c>
      <c r="M517">
        <v>645.86090608983102</v>
      </c>
      <c r="N517">
        <v>0.39528659424417301</v>
      </c>
      <c r="O517">
        <v>0.140818839273507</v>
      </c>
      <c r="P517">
        <v>1.79057854709999E-3</v>
      </c>
      <c r="Q517">
        <v>14490.457669376699</v>
      </c>
      <c r="R517">
        <v>42.5</v>
      </c>
      <c r="S517">
        <v>63487.573376470602</v>
      </c>
      <c r="T517">
        <v>15.822352941176501</v>
      </c>
      <c r="U517">
        <v>12.693586420000001</v>
      </c>
      <c r="V517">
        <v>6.6795</v>
      </c>
      <c r="W517">
        <v>80.766138610674403</v>
      </c>
      <c r="X517">
        <v>0.115804047047721</v>
      </c>
      <c r="Y517">
        <v>0.176278384485064</v>
      </c>
      <c r="Z517">
        <v>0.29630577985656298</v>
      </c>
      <c r="AA517">
        <v>226.27721722831299</v>
      </c>
      <c r="AB517">
        <v>10.0412100700041</v>
      </c>
      <c r="AC517">
        <v>1.7326538433024301</v>
      </c>
      <c r="AD517">
        <v>3.7955616812940298</v>
      </c>
      <c r="AE517">
        <v>0.98086892838824602</v>
      </c>
      <c r="AF517">
        <v>71.25</v>
      </c>
      <c r="AG517">
        <v>2.9895612077363201E-2</v>
      </c>
      <c r="AH517">
        <v>3.9514999999999998</v>
      </c>
      <c r="AI517">
        <v>5.0848044123778502</v>
      </c>
      <c r="AJ517">
        <v>-56128.9909999999</v>
      </c>
      <c r="AK517">
        <v>0.54194163721114397</v>
      </c>
      <c r="AL517">
        <v>9358820.1199999992</v>
      </c>
      <c r="AM517">
        <v>539.47742285000004</v>
      </c>
    </row>
    <row r="518" spans="1:39" ht="15" x14ac:dyDescent="0.25">
      <c r="A518" t="s">
        <v>698</v>
      </c>
      <c r="B518">
        <v>-2143683.2999999998</v>
      </c>
      <c r="C518">
        <v>0.40872780907724798</v>
      </c>
      <c r="D518">
        <v>-2145230.4</v>
      </c>
      <c r="E518">
        <v>3.1574200920425899E-3</v>
      </c>
      <c r="F518">
        <v>0.70134912866585797</v>
      </c>
      <c r="G518">
        <v>47.7</v>
      </c>
      <c r="H518">
        <v>14.55519245</v>
      </c>
      <c r="I518">
        <v>15.8083864</v>
      </c>
      <c r="J518">
        <v>37.411306750000001</v>
      </c>
      <c r="K518">
        <v>16585.103158312399</v>
      </c>
      <c r="L518">
        <v>713.86374260000002</v>
      </c>
      <c r="M518">
        <v>869.66282290608899</v>
      </c>
      <c r="N518">
        <v>0.46610050181024598</v>
      </c>
      <c r="O518">
        <v>0.15547695754341001</v>
      </c>
      <c r="P518">
        <v>8.8496891955750692E-3</v>
      </c>
      <c r="Q518">
        <v>13613.9012731817</v>
      </c>
      <c r="R518">
        <v>55.914000000000001</v>
      </c>
      <c r="S518">
        <v>66932.789059985007</v>
      </c>
      <c r="T518">
        <v>16.277676431662901</v>
      </c>
      <c r="U518">
        <v>12.767173562971699</v>
      </c>
      <c r="V518">
        <v>8.3315000000000001</v>
      </c>
      <c r="W518">
        <v>85.682499261837606</v>
      </c>
      <c r="X518">
        <v>0.115459953208102</v>
      </c>
      <c r="Y518">
        <v>0.16350467769368099</v>
      </c>
      <c r="Z518">
        <v>0.29050964412031199</v>
      </c>
      <c r="AA518">
        <v>214.590741703822</v>
      </c>
      <c r="AB518">
        <v>8.8615591667915101</v>
      </c>
      <c r="AC518">
        <v>1.77841887660664</v>
      </c>
      <c r="AD518">
        <v>3.2962889262937698</v>
      </c>
      <c r="AE518">
        <v>1.1497105468736599</v>
      </c>
      <c r="AF518">
        <v>90.25</v>
      </c>
      <c r="AG518">
        <v>2.87585561229339E-2</v>
      </c>
      <c r="AH518">
        <v>4.1734999999999998</v>
      </c>
      <c r="AI518">
        <v>4.5622609620703098</v>
      </c>
      <c r="AJ518">
        <v>-38209.167000000001</v>
      </c>
      <c r="AK518">
        <v>0.57971380526963101</v>
      </c>
      <c r="AL518">
        <v>11839503.812000001</v>
      </c>
      <c r="AM518">
        <v>713.86374260000002</v>
      </c>
    </row>
    <row r="519" spans="1:39" ht="15" x14ac:dyDescent="0.25">
      <c r="A519" t="s">
        <v>699</v>
      </c>
      <c r="B519">
        <v>-1564232.6</v>
      </c>
      <c r="C519">
        <v>0.373766594159614</v>
      </c>
      <c r="D519">
        <v>-1563043.85</v>
      </c>
      <c r="E519">
        <v>1.23994489710683E-3</v>
      </c>
      <c r="F519">
        <v>0.69667264403606699</v>
      </c>
      <c r="G519">
        <v>77.45</v>
      </c>
      <c r="H519">
        <v>19.9641321</v>
      </c>
      <c r="I519">
        <v>43.223989799999998</v>
      </c>
      <c r="J519">
        <v>68.518428749999998</v>
      </c>
      <c r="K519">
        <v>15003.8583583451</v>
      </c>
      <c r="L519">
        <v>1151.5464227499999</v>
      </c>
      <c r="M519">
        <v>1351.3956604299799</v>
      </c>
      <c r="N519">
        <v>0.30001653452663601</v>
      </c>
      <c r="O519">
        <v>0.130228691208011</v>
      </c>
      <c r="P519">
        <v>3.6089182058987E-3</v>
      </c>
      <c r="Q519">
        <v>12785.0339659243</v>
      </c>
      <c r="R519">
        <v>78.23</v>
      </c>
      <c r="S519">
        <v>69395.944803783699</v>
      </c>
      <c r="T519">
        <v>16.1606800460182</v>
      </c>
      <c r="U519">
        <v>14.7200105170651</v>
      </c>
      <c r="V519">
        <v>10.8665</v>
      </c>
      <c r="W519">
        <v>105.97215504072101</v>
      </c>
      <c r="X519">
        <v>0.114903469213731</v>
      </c>
      <c r="Y519">
        <v>0.169329927645926</v>
      </c>
      <c r="Z519">
        <v>0.29156186439536802</v>
      </c>
      <c r="AA519">
        <v>194.27132556736501</v>
      </c>
      <c r="AB519">
        <v>7.40125075738968</v>
      </c>
      <c r="AC519">
        <v>1.44305105728358</v>
      </c>
      <c r="AD519">
        <v>2.94963691336803</v>
      </c>
      <c r="AE519">
        <v>0.97965559483040199</v>
      </c>
      <c r="AF519">
        <v>90.5</v>
      </c>
      <c r="AG519">
        <v>2.2859212447328699E-2</v>
      </c>
      <c r="AH519">
        <v>7.5145</v>
      </c>
      <c r="AI519">
        <v>4.6217266363295604</v>
      </c>
      <c r="AJ519">
        <v>-42800.8145</v>
      </c>
      <c r="AK519">
        <v>0.50906014495618301</v>
      </c>
      <c r="AL519">
        <v>17277639.420000002</v>
      </c>
      <c r="AM519">
        <v>1151.5464227499999</v>
      </c>
    </row>
    <row r="520" spans="1:39" ht="15" x14ac:dyDescent="0.25">
      <c r="A520" t="s">
        <v>700</v>
      </c>
      <c r="B520">
        <v>-2253162.6</v>
      </c>
      <c r="C520">
        <v>0.39814310148050602</v>
      </c>
      <c r="D520">
        <v>-2236836.2000000002</v>
      </c>
      <c r="E520">
        <v>2.8113851709077502E-3</v>
      </c>
      <c r="F520">
        <v>0.66979691910140804</v>
      </c>
      <c r="G520">
        <v>41.8</v>
      </c>
      <c r="H520">
        <v>12.135954263157901</v>
      </c>
      <c r="I520">
        <v>16.957837099999999</v>
      </c>
      <c r="J520">
        <v>80.864775499999993</v>
      </c>
      <c r="K520">
        <v>15806.764230532601</v>
      </c>
      <c r="L520">
        <v>672.11392309999997</v>
      </c>
      <c r="M520">
        <v>783.35036455230897</v>
      </c>
      <c r="N520">
        <v>0.27477539015736502</v>
      </c>
      <c r="O520">
        <v>0.122084294016018</v>
      </c>
      <c r="P520">
        <v>2.1628732868604998E-3</v>
      </c>
      <c r="Q520">
        <v>13562.189793033</v>
      </c>
      <c r="R520">
        <v>50.134500000000003</v>
      </c>
      <c r="S520">
        <v>66520.133181741097</v>
      </c>
      <c r="T520">
        <v>16.0927106084632</v>
      </c>
      <c r="U520">
        <v>13.406215741654901</v>
      </c>
      <c r="V520">
        <v>6.6379999999999999</v>
      </c>
      <c r="W520">
        <v>101.25247410364599</v>
      </c>
      <c r="X520">
        <v>0.113532048699359</v>
      </c>
      <c r="Y520">
        <v>0.17743662229940699</v>
      </c>
      <c r="Z520">
        <v>0.29849547137881499</v>
      </c>
      <c r="AA520">
        <v>204.18004341740399</v>
      </c>
      <c r="AB520">
        <v>8.3738043572119505</v>
      </c>
      <c r="AC520">
        <v>1.4790438071226</v>
      </c>
      <c r="AD520">
        <v>3.2204204259567302</v>
      </c>
      <c r="AE520">
        <v>1.2989698478946099</v>
      </c>
      <c r="AF520">
        <v>59.85</v>
      </c>
      <c r="AG520">
        <v>2.5871672117241298E-2</v>
      </c>
      <c r="AH520">
        <v>5.1885000000000003</v>
      </c>
      <c r="AI520">
        <v>4.99194429502354</v>
      </c>
      <c r="AJ520">
        <v>-41988.654999999897</v>
      </c>
      <c r="AK520">
        <v>0.534838231834603</v>
      </c>
      <c r="AL520">
        <v>10623946.318499999</v>
      </c>
      <c r="AM520">
        <v>672.11392309999997</v>
      </c>
    </row>
    <row r="521" spans="1:39" ht="15" x14ac:dyDescent="0.25">
      <c r="A521" t="s">
        <v>701</v>
      </c>
      <c r="B521">
        <v>-2080887.25</v>
      </c>
      <c r="C521">
        <v>0.38329858117149002</v>
      </c>
      <c r="D521">
        <v>-2126476.4500000002</v>
      </c>
      <c r="E521">
        <v>5.7560746258251199E-3</v>
      </c>
      <c r="F521">
        <v>0.66346618707153004</v>
      </c>
      <c r="G521">
        <v>51.75</v>
      </c>
      <c r="H521">
        <v>16.867796999999999</v>
      </c>
      <c r="I521">
        <v>21.9152138</v>
      </c>
      <c r="J521">
        <v>65.971026300000005</v>
      </c>
      <c r="K521">
        <v>16525.070695962</v>
      </c>
      <c r="L521">
        <v>627.90614185000004</v>
      </c>
      <c r="M521">
        <v>756.966472101877</v>
      </c>
      <c r="N521">
        <v>0.43575093865758502</v>
      </c>
      <c r="O521">
        <v>0.14333147440609001</v>
      </c>
      <c r="P521">
        <v>1.6007874155181E-3</v>
      </c>
      <c r="Q521">
        <v>13707.5996981588</v>
      </c>
      <c r="R521">
        <v>48.039000000000001</v>
      </c>
      <c r="S521">
        <v>64133.8213014426</v>
      </c>
      <c r="T521">
        <v>16.326318199795999</v>
      </c>
      <c r="U521">
        <v>13.070757964362301</v>
      </c>
      <c r="V521">
        <v>6.8179999999999996</v>
      </c>
      <c r="W521">
        <v>92.095356680844802</v>
      </c>
      <c r="X521">
        <v>0.115910252104346</v>
      </c>
      <c r="Y521">
        <v>0.18039079615596601</v>
      </c>
      <c r="Z521">
        <v>0.29977063288928302</v>
      </c>
      <c r="AA521">
        <v>220.93222339134201</v>
      </c>
      <c r="AB521">
        <v>7.89294336552899</v>
      </c>
      <c r="AC521">
        <v>1.54369723272063</v>
      </c>
      <c r="AD521">
        <v>3.6642476033467699</v>
      </c>
      <c r="AE521">
        <v>1.0877084860331101</v>
      </c>
      <c r="AF521">
        <v>76.45</v>
      </c>
      <c r="AG521">
        <v>3.9947087118086901E-2</v>
      </c>
      <c r="AH521">
        <v>4.1539999999999999</v>
      </c>
      <c r="AI521">
        <v>5.0664619815229299</v>
      </c>
      <c r="AJ521">
        <v>-54545.926500000001</v>
      </c>
      <c r="AK521">
        <v>0.51954376694113302</v>
      </c>
      <c r="AL521">
        <v>10376193.384500001</v>
      </c>
      <c r="AM521">
        <v>627.90614185000004</v>
      </c>
    </row>
    <row r="522" spans="1:39" ht="15" x14ac:dyDescent="0.25">
      <c r="A522" t="s">
        <v>702</v>
      </c>
      <c r="B522">
        <v>-2043269</v>
      </c>
      <c r="C522">
        <v>0.41029953848213502</v>
      </c>
      <c r="D522">
        <v>-1993451.5</v>
      </c>
      <c r="E522">
        <v>4.1919518400602099E-3</v>
      </c>
      <c r="F522">
        <v>0.67728422371476005</v>
      </c>
      <c r="G522">
        <v>40.4</v>
      </c>
      <c r="H522">
        <v>7.93537726315789</v>
      </c>
      <c r="I522">
        <v>14.1270603</v>
      </c>
      <c r="J522">
        <v>79.894436249999998</v>
      </c>
      <c r="K522">
        <v>14172.237462515501</v>
      </c>
      <c r="L522">
        <v>821.00871804999997</v>
      </c>
      <c r="M522">
        <v>939.79357514962396</v>
      </c>
      <c r="N522">
        <v>0.245228624280867</v>
      </c>
      <c r="O522">
        <v>0.10307565265689</v>
      </c>
      <c r="P522">
        <v>3.9963346647437E-3</v>
      </c>
      <c r="Q522">
        <v>12380.9428141148</v>
      </c>
      <c r="R522">
        <v>55.066000000000003</v>
      </c>
      <c r="S522">
        <v>68768.698716086205</v>
      </c>
      <c r="T522">
        <v>17.2601968546835</v>
      </c>
      <c r="U522">
        <v>14.909539789525301</v>
      </c>
      <c r="V522">
        <v>6.9939999999999998</v>
      </c>
      <c r="W522">
        <v>117.387577645124</v>
      </c>
      <c r="X522">
        <v>0.111639256180759</v>
      </c>
      <c r="Y522">
        <v>0.18247719069187901</v>
      </c>
      <c r="Z522">
        <v>0.30074199275820901</v>
      </c>
      <c r="AA522">
        <v>209.23237016045701</v>
      </c>
      <c r="AB522">
        <v>6.7580597892905896</v>
      </c>
      <c r="AC522">
        <v>1.28436038842344</v>
      </c>
      <c r="AD522">
        <v>3.0897235937958398</v>
      </c>
      <c r="AE522">
        <v>1.1366556685640199</v>
      </c>
      <c r="AF522">
        <v>54.7</v>
      </c>
      <c r="AG522">
        <v>1.77538371077362E-2</v>
      </c>
      <c r="AH522">
        <v>6.5664999999999996</v>
      </c>
      <c r="AI522">
        <v>4.6738335918934899</v>
      </c>
      <c r="AJ522">
        <v>-46615.366499999902</v>
      </c>
      <c r="AK522">
        <v>0.62179776860517999</v>
      </c>
      <c r="AL522">
        <v>11635530.511</v>
      </c>
      <c r="AM522">
        <v>821.00871804999997</v>
      </c>
    </row>
    <row r="523" spans="1:39" ht="15" x14ac:dyDescent="0.25">
      <c r="A523" t="s">
        <v>703</v>
      </c>
      <c r="B523">
        <v>-1819768.25</v>
      </c>
      <c r="C523">
        <v>0.38016594124613201</v>
      </c>
      <c r="D523">
        <v>-1831847.9</v>
      </c>
      <c r="E523">
        <v>2.0304175612791799E-3</v>
      </c>
      <c r="F523">
        <v>0.683538554786705</v>
      </c>
      <c r="G523">
        <v>61.7</v>
      </c>
      <c r="H523">
        <v>19.401856850000001</v>
      </c>
      <c r="I523">
        <v>25.1247258</v>
      </c>
      <c r="J523">
        <v>22.900248399999999</v>
      </c>
      <c r="K523">
        <v>16676.627418150401</v>
      </c>
      <c r="L523">
        <v>755.11206949999996</v>
      </c>
      <c r="M523">
        <v>936.21276726615304</v>
      </c>
      <c r="N523">
        <v>0.52823620262634396</v>
      </c>
      <c r="O523">
        <v>0.153167291017588</v>
      </c>
      <c r="P523">
        <v>3.8306868832269402E-3</v>
      </c>
      <c r="Q523">
        <v>13450.705953062499</v>
      </c>
      <c r="R523">
        <v>57.138500000000001</v>
      </c>
      <c r="S523">
        <v>64406.295755051302</v>
      </c>
      <c r="T523">
        <v>14.8796345721361</v>
      </c>
      <c r="U523">
        <v>13.2154688957533</v>
      </c>
      <c r="V523">
        <v>8.1340000000000003</v>
      </c>
      <c r="W523">
        <v>92.834038541922794</v>
      </c>
      <c r="X523">
        <v>0.112372629395181</v>
      </c>
      <c r="Y523">
        <v>0.17815730916860101</v>
      </c>
      <c r="Z523">
        <v>0.29495248383224498</v>
      </c>
      <c r="AA523">
        <v>213.69927262167801</v>
      </c>
      <c r="AB523">
        <v>9.2264344763393193</v>
      </c>
      <c r="AC523">
        <v>1.58440561850045</v>
      </c>
      <c r="AD523">
        <v>3.5750353821012899</v>
      </c>
      <c r="AE523">
        <v>1.4408703449599001</v>
      </c>
      <c r="AF523">
        <v>89.3</v>
      </c>
      <c r="AG523">
        <v>3.3816775195986401E-2</v>
      </c>
      <c r="AH523">
        <v>4.6414999999999997</v>
      </c>
      <c r="AI523">
        <v>4.7801681688199098</v>
      </c>
      <c r="AJ523">
        <v>-52747.091999999997</v>
      </c>
      <c r="AK523">
        <v>0.52874050019847196</v>
      </c>
      <c r="AL523">
        <v>12592722.642000001</v>
      </c>
      <c r="AM523">
        <v>755.11206949999996</v>
      </c>
    </row>
    <row r="524" spans="1:39" ht="15" x14ac:dyDescent="0.25">
      <c r="A524" t="s">
        <v>704</v>
      </c>
      <c r="B524">
        <v>-2686451.8</v>
      </c>
      <c r="C524">
        <v>0.36095070348601299</v>
      </c>
      <c r="D524">
        <v>-2721879.85</v>
      </c>
      <c r="E524">
        <v>4.79842800025705E-3</v>
      </c>
      <c r="F524">
        <v>0.66985966483743298</v>
      </c>
      <c r="G524">
        <v>45.8</v>
      </c>
      <c r="H524">
        <v>14.74346875</v>
      </c>
      <c r="I524">
        <v>22.536740099999999</v>
      </c>
      <c r="J524">
        <v>82.487755449999995</v>
      </c>
      <c r="K524">
        <v>16475.656333554802</v>
      </c>
      <c r="L524">
        <v>602.89727240000002</v>
      </c>
      <c r="M524">
        <v>709.69142790190404</v>
      </c>
      <c r="N524">
        <v>0.358039369029993</v>
      </c>
      <c r="O524">
        <v>0.13740369303750699</v>
      </c>
      <c r="P524">
        <v>2.1618147231146799E-3</v>
      </c>
      <c r="Q524">
        <v>13996.404456886001</v>
      </c>
      <c r="R524">
        <v>46.609499999999997</v>
      </c>
      <c r="S524">
        <v>64631.596133835403</v>
      </c>
      <c r="T524">
        <v>16.389362683573101</v>
      </c>
      <c r="U524">
        <v>12.935072729808301</v>
      </c>
      <c r="V524">
        <v>6.9320000000000004</v>
      </c>
      <c r="W524">
        <v>86.973062954414303</v>
      </c>
      <c r="X524">
        <v>0.115444821308979</v>
      </c>
      <c r="Y524">
        <v>0.177017099872228</v>
      </c>
      <c r="Z524">
        <v>0.29693356207889998</v>
      </c>
      <c r="AA524">
        <v>217.39391767067499</v>
      </c>
      <c r="AB524">
        <v>8.1750450955318801</v>
      </c>
      <c r="AC524">
        <v>1.56797868939513</v>
      </c>
      <c r="AD524">
        <v>3.6040128843286801</v>
      </c>
      <c r="AE524">
        <v>1.0877084860331101</v>
      </c>
      <c r="AF524">
        <v>67.849999999999994</v>
      </c>
      <c r="AG524">
        <v>3.7717218650460703E-2</v>
      </c>
      <c r="AH524">
        <v>4.5514999999999999</v>
      </c>
      <c r="AI524">
        <v>5.0146731805953397</v>
      </c>
      <c r="AJ524">
        <v>-43427.974999999999</v>
      </c>
      <c r="AK524">
        <v>0.52122939041808403</v>
      </c>
      <c r="AL524">
        <v>9933128.2644999996</v>
      </c>
      <c r="AM524">
        <v>602.89727240000002</v>
      </c>
    </row>
    <row r="525" spans="1:39" ht="15" x14ac:dyDescent="0.25">
      <c r="A525" t="s">
        <v>705</v>
      </c>
      <c r="B525">
        <v>-2167474.85</v>
      </c>
      <c r="C525">
        <v>0.43418875371086402</v>
      </c>
      <c r="D525">
        <v>-2164526</v>
      </c>
      <c r="E525">
        <v>4.5840952662456504E-3</v>
      </c>
      <c r="F525">
        <v>0.67408313143042498</v>
      </c>
      <c r="G525">
        <v>29</v>
      </c>
      <c r="H525">
        <v>5.5330700500000001</v>
      </c>
      <c r="I525">
        <v>10.3087143</v>
      </c>
      <c r="J525">
        <v>65.869603799999993</v>
      </c>
      <c r="K525">
        <v>14552.6823678566</v>
      </c>
      <c r="L525">
        <v>719.24045494999996</v>
      </c>
      <c r="M525">
        <v>813.51552291880296</v>
      </c>
      <c r="N525">
        <v>0.18214159263205901</v>
      </c>
      <c r="O525">
        <v>0.10310436883747801</v>
      </c>
      <c r="P525">
        <v>4.0450178795939E-3</v>
      </c>
      <c r="Q525">
        <v>12866.230074437901</v>
      </c>
      <c r="R525">
        <v>49.935499999999998</v>
      </c>
      <c r="S525">
        <v>68345.558270168505</v>
      </c>
      <c r="T525">
        <v>17.2822941594657</v>
      </c>
      <c r="U525">
        <v>14.4033894714181</v>
      </c>
      <c r="V525">
        <v>6.4359999999999999</v>
      </c>
      <c r="W525">
        <v>111.752712080485</v>
      </c>
      <c r="X525">
        <v>0.110740000212638</v>
      </c>
      <c r="Y525">
        <v>0.18110020252804099</v>
      </c>
      <c r="Z525">
        <v>0.29852225983622599</v>
      </c>
      <c r="AA525">
        <v>213.883825556912</v>
      </c>
      <c r="AB525">
        <v>6.8506135091160001</v>
      </c>
      <c r="AC525">
        <v>1.29994704678228</v>
      </c>
      <c r="AD525">
        <v>3.2343020231561401</v>
      </c>
      <c r="AE525">
        <v>1.1366556685640199</v>
      </c>
      <c r="AF525">
        <v>49.6</v>
      </c>
      <c r="AG525">
        <v>1.9308303100156299E-2</v>
      </c>
      <c r="AH525">
        <v>6.4154999999999998</v>
      </c>
      <c r="AI525">
        <v>4.7934164428518704</v>
      </c>
      <c r="AJ525">
        <v>-44871.906999999897</v>
      </c>
      <c r="AK525">
        <v>0.64776358806202905</v>
      </c>
      <c r="AL525">
        <v>10466877.887</v>
      </c>
      <c r="AM525">
        <v>719.24045494999996</v>
      </c>
    </row>
    <row r="526" spans="1:39" ht="15" x14ac:dyDescent="0.25">
      <c r="A526" t="s">
        <v>706</v>
      </c>
      <c r="B526">
        <v>-2016968.95</v>
      </c>
      <c r="C526">
        <v>0.27273423256828999</v>
      </c>
      <c r="D526">
        <v>-2017730.8</v>
      </c>
      <c r="E526">
        <v>3.4126576993881099E-3</v>
      </c>
      <c r="F526">
        <v>0.73010293444904695</v>
      </c>
      <c r="G526">
        <v>92.45</v>
      </c>
      <c r="H526">
        <v>113.22797420000001</v>
      </c>
      <c r="I526">
        <v>113.50778755</v>
      </c>
      <c r="J526">
        <v>-120.9938379</v>
      </c>
      <c r="K526">
        <v>15488.072706045799</v>
      </c>
      <c r="L526">
        <v>1902.3947646500001</v>
      </c>
      <c r="M526">
        <v>2614.6630969284001</v>
      </c>
      <c r="N526">
        <v>0.84885355802958096</v>
      </c>
      <c r="O526">
        <v>0.19340550995875599</v>
      </c>
      <c r="P526">
        <v>2.3634119655639399E-2</v>
      </c>
      <c r="Q526">
        <v>11268.919680364799</v>
      </c>
      <c r="R526">
        <v>138.74600000000001</v>
      </c>
      <c r="S526">
        <v>65762.339368342102</v>
      </c>
      <c r="T526">
        <v>14.9961079959062</v>
      </c>
      <c r="U526">
        <v>13.711348540858801</v>
      </c>
      <c r="V526">
        <v>16.583500000000001</v>
      </c>
      <c r="W526">
        <v>114.716119314379</v>
      </c>
      <c r="X526">
        <v>0.113583252495798</v>
      </c>
      <c r="Y526">
        <v>0.18746246563900901</v>
      </c>
      <c r="Z526">
        <v>0.307709757372161</v>
      </c>
      <c r="AA526">
        <v>206.799060484368</v>
      </c>
      <c r="AB526">
        <v>7.0680628051735397</v>
      </c>
      <c r="AC526">
        <v>1.5509865219402099</v>
      </c>
      <c r="AD526">
        <v>3.3962180360127499</v>
      </c>
      <c r="AE526">
        <v>1.22265041229692</v>
      </c>
      <c r="AF526">
        <v>50.45</v>
      </c>
      <c r="AG526">
        <v>3.4348716175882497E-2</v>
      </c>
      <c r="AH526">
        <v>23.492000000000001</v>
      </c>
      <c r="AI526">
        <v>3.9290697324036401</v>
      </c>
      <c r="AJ526">
        <v>-46909.574000000001</v>
      </c>
      <c r="AK526">
        <v>0.59349815230673297</v>
      </c>
      <c r="AL526">
        <v>29464428.430500001</v>
      </c>
      <c r="AM526">
        <v>1902.3947646500001</v>
      </c>
    </row>
    <row r="527" spans="1:39" ht="15" x14ac:dyDescent="0.25">
      <c r="A527" t="s">
        <v>707</v>
      </c>
      <c r="B527">
        <v>-1401097.55</v>
      </c>
      <c r="C527">
        <v>0.33304456278477002</v>
      </c>
      <c r="D527">
        <v>-1369596.35</v>
      </c>
      <c r="E527">
        <v>8.2048654311785499E-3</v>
      </c>
      <c r="F527">
        <v>0.70511074393490103</v>
      </c>
      <c r="G527">
        <v>92.4</v>
      </c>
      <c r="H527">
        <v>52.893920600000001</v>
      </c>
      <c r="I527">
        <v>40.839442550000001</v>
      </c>
      <c r="J527">
        <v>80.611184249999994</v>
      </c>
      <c r="K527">
        <v>15856.343817468</v>
      </c>
      <c r="L527">
        <v>1257.9037992999999</v>
      </c>
      <c r="M527">
        <v>1592.81515526966</v>
      </c>
      <c r="N527">
        <v>0.67466973521525997</v>
      </c>
      <c r="O527">
        <v>0.14919908637245499</v>
      </c>
      <c r="P527">
        <v>5.3107884750149799E-3</v>
      </c>
      <c r="Q527">
        <v>12522.328824541601</v>
      </c>
      <c r="R527">
        <v>89.907499999999999</v>
      </c>
      <c r="S527">
        <v>66122.8029474738</v>
      </c>
      <c r="T527">
        <v>17.331702027083399</v>
      </c>
      <c r="U527">
        <v>13.991088611072501</v>
      </c>
      <c r="V527">
        <v>11.441000000000001</v>
      </c>
      <c r="W527">
        <v>109.947015059872</v>
      </c>
      <c r="X527">
        <v>0.109862303036059</v>
      </c>
      <c r="Y527">
        <v>0.19053909846233399</v>
      </c>
      <c r="Z527">
        <v>0.30807081113560197</v>
      </c>
      <c r="AA527">
        <v>192.34948660990199</v>
      </c>
      <c r="AB527">
        <v>10.5298382771495</v>
      </c>
      <c r="AC527">
        <v>1.61170666582905</v>
      </c>
      <c r="AD527">
        <v>3.8441759873597401</v>
      </c>
      <c r="AE527">
        <v>1.2138938543370199</v>
      </c>
      <c r="AF527">
        <v>77.349999999999994</v>
      </c>
      <c r="AG527">
        <v>3.7272487904512902E-2</v>
      </c>
      <c r="AH527">
        <v>9.4450000000000003</v>
      </c>
      <c r="AI527">
        <v>4.46438811984161</v>
      </c>
      <c r="AJ527">
        <v>-95675.48</v>
      </c>
      <c r="AK527">
        <v>0.51675719056978997</v>
      </c>
      <c r="AL527">
        <v>19945755.131000001</v>
      </c>
      <c r="AM527">
        <v>1257.9037992999999</v>
      </c>
    </row>
    <row r="528" spans="1:39" ht="15" x14ac:dyDescent="0.25">
      <c r="A528" t="s">
        <v>708</v>
      </c>
      <c r="B528">
        <v>-1927333.2</v>
      </c>
      <c r="C528">
        <v>0.35621620919576402</v>
      </c>
      <c r="D528">
        <v>-746843.1</v>
      </c>
      <c r="E528">
        <v>1.1787361036846001E-3</v>
      </c>
      <c r="F528">
        <v>0.80469795304886904</v>
      </c>
      <c r="G528">
        <v>156.75</v>
      </c>
      <c r="H528">
        <v>106.77052980000001</v>
      </c>
      <c r="I528">
        <v>693.25236500000005</v>
      </c>
      <c r="J528">
        <v>-15.18512975</v>
      </c>
      <c r="K528">
        <v>15547.8299138643</v>
      </c>
      <c r="L528">
        <v>4862.9955357999997</v>
      </c>
      <c r="M528">
        <v>6034.8544029137702</v>
      </c>
      <c r="N528">
        <v>0.30703609420533301</v>
      </c>
      <c r="O528">
        <v>0.15058512429408</v>
      </c>
      <c r="P528">
        <v>3.2902146932297802E-2</v>
      </c>
      <c r="Q528">
        <v>12528.7243758514</v>
      </c>
      <c r="R528">
        <v>314.21699999999998</v>
      </c>
      <c r="S528">
        <v>82695.223891450805</v>
      </c>
      <c r="T528">
        <v>15.617391802480499</v>
      </c>
      <c r="U528">
        <v>15.476551350818101</v>
      </c>
      <c r="V528">
        <v>33.231499999999997</v>
      </c>
      <c r="W528">
        <v>146.33692538103901</v>
      </c>
      <c r="X528">
        <v>0.114617383302692</v>
      </c>
      <c r="Y528">
        <v>0.16591631377172</v>
      </c>
      <c r="Z528">
        <v>0.285744337519521</v>
      </c>
      <c r="AA528">
        <v>162.59080317455599</v>
      </c>
      <c r="AB528">
        <v>8.6332848768402499</v>
      </c>
      <c r="AC528">
        <v>1.38902504981956</v>
      </c>
      <c r="AD528">
        <v>4.0042014062987796</v>
      </c>
      <c r="AE528">
        <v>1.2968950708612901</v>
      </c>
      <c r="AF528">
        <v>28.85</v>
      </c>
      <c r="AG528">
        <v>9.7408419041017796E-2</v>
      </c>
      <c r="AH528">
        <v>96.063999999999993</v>
      </c>
      <c r="AI528">
        <v>5.0299000639146101</v>
      </c>
      <c r="AJ528">
        <v>-53635.605499999598</v>
      </c>
      <c r="AK528">
        <v>0.39309492982588401</v>
      </c>
      <c r="AL528">
        <v>75609027.462500006</v>
      </c>
      <c r="AM528">
        <v>4862.9955357999997</v>
      </c>
    </row>
    <row r="529" spans="1:39" ht="15" x14ac:dyDescent="0.25">
      <c r="A529" t="s">
        <v>709</v>
      </c>
      <c r="B529">
        <v>-690936.85</v>
      </c>
      <c r="C529">
        <v>0.33253084653741799</v>
      </c>
      <c r="D529">
        <v>-503999.8</v>
      </c>
      <c r="E529">
        <v>1.9683442317430101E-3</v>
      </c>
      <c r="F529">
        <v>0.79429822987631205</v>
      </c>
      <c r="G529">
        <v>157.44999999999999</v>
      </c>
      <c r="H529">
        <v>83.722499450000001</v>
      </c>
      <c r="I529">
        <v>363.16823319999997</v>
      </c>
      <c r="J529">
        <v>-30.029556150000001</v>
      </c>
      <c r="K529">
        <v>14789.442984847999</v>
      </c>
      <c r="L529">
        <v>3601.35894405</v>
      </c>
      <c r="M529">
        <v>4402.8129053919201</v>
      </c>
      <c r="N529">
        <v>0.32405153981613199</v>
      </c>
      <c r="O529">
        <v>0.14623577424019399</v>
      </c>
      <c r="P529">
        <v>1.97241179381351E-2</v>
      </c>
      <c r="Q529">
        <v>12097.2873286922</v>
      </c>
      <c r="R529">
        <v>226.548</v>
      </c>
      <c r="S529">
        <v>78507.935249924994</v>
      </c>
      <c r="T529">
        <v>16.877880184331801</v>
      </c>
      <c r="U529">
        <v>15.8966706572117</v>
      </c>
      <c r="V529">
        <v>24.5105</v>
      </c>
      <c r="W529">
        <v>146.93127206911299</v>
      </c>
      <c r="X529">
        <v>0.115020099520299</v>
      </c>
      <c r="Y529">
        <v>0.17239329036179701</v>
      </c>
      <c r="Z529">
        <v>0.29284684355590002</v>
      </c>
      <c r="AA529">
        <v>170.58453754380099</v>
      </c>
      <c r="AB529">
        <v>7.40421642939293</v>
      </c>
      <c r="AC529">
        <v>1.34099084678641</v>
      </c>
      <c r="AD529">
        <v>3.7101305555598501</v>
      </c>
      <c r="AE529">
        <v>1.0296326034657</v>
      </c>
      <c r="AF529">
        <v>36.9</v>
      </c>
      <c r="AG529">
        <v>6.5776487992441401E-2</v>
      </c>
      <c r="AH529">
        <v>64.48</v>
      </c>
      <c r="AI529">
        <v>4.61363069272738</v>
      </c>
      <c r="AJ529">
        <v>-83280.049499999703</v>
      </c>
      <c r="AK529">
        <v>0.46343771378662801</v>
      </c>
      <c r="AL529">
        <v>53262092.770999998</v>
      </c>
      <c r="AM529">
        <v>3601.35894405</v>
      </c>
    </row>
    <row r="530" spans="1:39" ht="15" x14ac:dyDescent="0.25">
      <c r="A530" t="s">
        <v>710</v>
      </c>
      <c r="B530">
        <v>-2055332.1</v>
      </c>
      <c r="C530">
        <v>0.300018067873767</v>
      </c>
      <c r="D530">
        <v>-2004311.7</v>
      </c>
      <c r="E530">
        <v>4.7740353078025701E-3</v>
      </c>
      <c r="F530">
        <v>0.74326872570745395</v>
      </c>
      <c r="G530">
        <v>112.9</v>
      </c>
      <c r="H530">
        <v>73.459906450000005</v>
      </c>
      <c r="I530">
        <v>108.8753796</v>
      </c>
      <c r="J530">
        <v>41.806539049999998</v>
      </c>
      <c r="K530">
        <v>14352.8277772332</v>
      </c>
      <c r="L530">
        <v>2119.04890075</v>
      </c>
      <c r="M530">
        <v>2669.7091524143102</v>
      </c>
      <c r="N530">
        <v>0.53730011909919795</v>
      </c>
      <c r="O530">
        <v>0.15656963679911901</v>
      </c>
      <c r="P530">
        <v>9.9168872141470292E-3</v>
      </c>
      <c r="Q530">
        <v>11392.381037648</v>
      </c>
      <c r="R530">
        <v>136.06100000000001</v>
      </c>
      <c r="S530">
        <v>70023.147562490398</v>
      </c>
      <c r="T530">
        <v>15.8906666862657</v>
      </c>
      <c r="U530">
        <v>15.5742564052153</v>
      </c>
      <c r="V530">
        <v>16.142499999999998</v>
      </c>
      <c r="W530">
        <v>131.271420210624</v>
      </c>
      <c r="X530">
        <v>0.11256132031930501</v>
      </c>
      <c r="Y530">
        <v>0.17292879526823801</v>
      </c>
      <c r="Z530">
        <v>0.290605914568003</v>
      </c>
      <c r="AA530">
        <v>169.08807525545299</v>
      </c>
      <c r="AB530">
        <v>7.4979691905715198</v>
      </c>
      <c r="AC530">
        <v>1.46868302196531</v>
      </c>
      <c r="AD530">
        <v>3.8411560219912602</v>
      </c>
      <c r="AE530">
        <v>1.20609745526929</v>
      </c>
      <c r="AF530">
        <v>54.75</v>
      </c>
      <c r="AG530">
        <v>3.3164392153924797E-2</v>
      </c>
      <c r="AH530">
        <v>25.029499999999999</v>
      </c>
      <c r="AI530">
        <v>4.3015301629350704</v>
      </c>
      <c r="AJ530">
        <v>-79016.6329999999</v>
      </c>
      <c r="AK530">
        <v>0.48387116800549701</v>
      </c>
      <c r="AL530">
        <v>30414343.923999999</v>
      </c>
      <c r="AM530">
        <v>2119.04890075</v>
      </c>
    </row>
    <row r="531" spans="1:39" ht="15" x14ac:dyDescent="0.25">
      <c r="A531" t="s">
        <v>711</v>
      </c>
      <c r="B531">
        <v>-2351899.6</v>
      </c>
      <c r="C531">
        <v>0.33605627765239998</v>
      </c>
      <c r="D531">
        <v>-2407634.4</v>
      </c>
      <c r="E531">
        <v>1.06252405670186E-2</v>
      </c>
      <c r="F531">
        <v>0.72282806169916103</v>
      </c>
      <c r="G531">
        <v>93.35</v>
      </c>
      <c r="H531">
        <v>61.339949900000001</v>
      </c>
      <c r="I531">
        <v>67.793016949999995</v>
      </c>
      <c r="J531">
        <v>67.175125300000005</v>
      </c>
      <c r="K531">
        <v>15214.134635763599</v>
      </c>
      <c r="L531">
        <v>1568.58698525</v>
      </c>
      <c r="M531">
        <v>1985.3700596646499</v>
      </c>
      <c r="N531">
        <v>0.61197305681903702</v>
      </c>
      <c r="O531">
        <v>0.16185357515224899</v>
      </c>
      <c r="P531">
        <v>7.7582355103248801E-3</v>
      </c>
      <c r="Q531">
        <v>12020.2747418942</v>
      </c>
      <c r="R531">
        <v>107.218</v>
      </c>
      <c r="S531">
        <v>67099.477653006004</v>
      </c>
      <c r="T531">
        <v>16.195041877296699</v>
      </c>
      <c r="U531">
        <v>14.629884769814799</v>
      </c>
      <c r="V531">
        <v>12.262499999999999</v>
      </c>
      <c r="W531">
        <v>127.917389215087</v>
      </c>
      <c r="X531">
        <v>0.113919635867599</v>
      </c>
      <c r="Y531">
        <v>0.17418691172543499</v>
      </c>
      <c r="Z531">
        <v>0.29523898051035202</v>
      </c>
      <c r="AA531">
        <v>187.15328047504599</v>
      </c>
      <c r="AB531">
        <v>9.5075929262292505</v>
      </c>
      <c r="AC531">
        <v>1.62251411947288</v>
      </c>
      <c r="AD531">
        <v>3.3855072518566498</v>
      </c>
      <c r="AE531">
        <v>1.2756829037172499</v>
      </c>
      <c r="AF531">
        <v>78.5</v>
      </c>
      <c r="AG531">
        <v>3.3108571819429701E-2</v>
      </c>
      <c r="AH531">
        <v>12.414999999999999</v>
      </c>
      <c r="AI531">
        <v>4.4087051250879004</v>
      </c>
      <c r="AJ531">
        <v>-65449.207999999999</v>
      </c>
      <c r="AK531">
        <v>0.55274305072559904</v>
      </c>
      <c r="AL531">
        <v>23864693.581500001</v>
      </c>
      <c r="AM531">
        <v>1568.58698525</v>
      </c>
    </row>
    <row r="532" spans="1:39" ht="15" x14ac:dyDescent="0.25">
      <c r="A532" t="s">
        <v>712</v>
      </c>
      <c r="B532">
        <v>-1657512.4</v>
      </c>
      <c r="C532">
        <v>0.34509512161801298</v>
      </c>
      <c r="D532">
        <v>-1666663.45</v>
      </c>
      <c r="E532">
        <v>4.2590103142521804E-3</v>
      </c>
      <c r="F532">
        <v>0.71770763223046496</v>
      </c>
      <c r="G532">
        <v>109.3</v>
      </c>
      <c r="H532">
        <v>56.778338249999997</v>
      </c>
      <c r="I532">
        <v>41.28251255</v>
      </c>
      <c r="J532">
        <v>19.39992475</v>
      </c>
      <c r="K532">
        <v>15631.1155989576</v>
      </c>
      <c r="L532">
        <v>1381.4048502999999</v>
      </c>
      <c r="M532">
        <v>1745.25658657385</v>
      </c>
      <c r="N532">
        <v>0.58765995184083897</v>
      </c>
      <c r="O532">
        <v>0.16385272532584799</v>
      </c>
      <c r="P532">
        <v>4.8007654660831497E-3</v>
      </c>
      <c r="Q532">
        <v>12372.3348590189</v>
      </c>
      <c r="R532">
        <v>103.00449999999999</v>
      </c>
      <c r="S532">
        <v>66748.844982500799</v>
      </c>
      <c r="T532">
        <v>16.1323048993005</v>
      </c>
      <c r="U532">
        <v>13.4111116533744</v>
      </c>
      <c r="V532">
        <v>14.031000000000001</v>
      </c>
      <c r="W532">
        <v>98.453770244458696</v>
      </c>
      <c r="X532">
        <v>0.111711714779977</v>
      </c>
      <c r="Y532">
        <v>0.19300045012658701</v>
      </c>
      <c r="Z532">
        <v>0.310495241105051</v>
      </c>
      <c r="AA532">
        <v>209.833525585964</v>
      </c>
      <c r="AB532">
        <v>7.5006402082624302</v>
      </c>
      <c r="AC532">
        <v>1.4960613499281801</v>
      </c>
      <c r="AD532">
        <v>3.7333240537277601</v>
      </c>
      <c r="AE532">
        <v>1.2875400121264</v>
      </c>
      <c r="AF532">
        <v>121</v>
      </c>
      <c r="AG532">
        <v>2.9235365965305099E-2</v>
      </c>
      <c r="AH532">
        <v>7.71</v>
      </c>
      <c r="AI532">
        <v>4.2819889355344101</v>
      </c>
      <c r="AJ532">
        <v>80161.395000000106</v>
      </c>
      <c r="AK532">
        <v>0.50970736208817402</v>
      </c>
      <c r="AL532">
        <v>21592898.903999999</v>
      </c>
      <c r="AM532">
        <v>1381.4048502999999</v>
      </c>
    </row>
    <row r="533" spans="1:39" ht="15" x14ac:dyDescent="0.25">
      <c r="A533" t="s">
        <v>713</v>
      </c>
      <c r="B533">
        <v>-1478471.5</v>
      </c>
      <c r="C533">
        <v>0.32200706973735299</v>
      </c>
      <c r="D533">
        <v>-1474083.45</v>
      </c>
      <c r="E533">
        <v>4.4676914957993601E-3</v>
      </c>
      <c r="F533">
        <v>0.75229341000315497</v>
      </c>
      <c r="G533">
        <v>80.150000000000006</v>
      </c>
      <c r="H533">
        <v>56.883212499999999</v>
      </c>
      <c r="I533">
        <v>66.300743749999995</v>
      </c>
      <c r="J533">
        <v>24.849516399999999</v>
      </c>
      <c r="K533">
        <v>14294.802299384201</v>
      </c>
      <c r="L533">
        <v>1635.2046737999999</v>
      </c>
      <c r="M533">
        <v>2033.1951898290399</v>
      </c>
      <c r="N533">
        <v>0.50480645323850204</v>
      </c>
      <c r="O533">
        <v>0.150289851073443</v>
      </c>
      <c r="P533">
        <v>8.4455845933382595E-3</v>
      </c>
      <c r="Q533">
        <v>11496.6470744825</v>
      </c>
      <c r="R533">
        <v>106.392</v>
      </c>
      <c r="S533">
        <v>68343.198962327995</v>
      </c>
      <c r="T533">
        <v>16.476332806978</v>
      </c>
      <c r="U533">
        <v>15.369620589894</v>
      </c>
      <c r="V533">
        <v>12.939</v>
      </c>
      <c r="W533">
        <v>126.377979271968</v>
      </c>
      <c r="X533">
        <v>0.111421628672285</v>
      </c>
      <c r="Y533">
        <v>0.17893877375917999</v>
      </c>
      <c r="Z533">
        <v>0.29510830039020403</v>
      </c>
      <c r="AA533">
        <v>169.81265675734201</v>
      </c>
      <c r="AB533">
        <v>8.0312237067730692</v>
      </c>
      <c r="AC533">
        <v>1.4623811930670201</v>
      </c>
      <c r="AD533">
        <v>4.14761482210809</v>
      </c>
      <c r="AE533">
        <v>0.98602886330920803</v>
      </c>
      <c r="AF533">
        <v>43.3</v>
      </c>
      <c r="AG533">
        <v>3.5369436123914501E-2</v>
      </c>
      <c r="AH533">
        <v>26.279499999999999</v>
      </c>
      <c r="AI533">
        <v>4.4182880004701</v>
      </c>
      <c r="AJ533">
        <v>-92077.5815</v>
      </c>
      <c r="AK533">
        <v>0.49684181348843398</v>
      </c>
      <c r="AL533">
        <v>23374927.530999999</v>
      </c>
      <c r="AM533">
        <v>1635.2046737999999</v>
      </c>
    </row>
    <row r="534" spans="1:39" ht="15" x14ac:dyDescent="0.25">
      <c r="A534" t="s">
        <v>714</v>
      </c>
      <c r="B534">
        <v>-1374271.7</v>
      </c>
      <c r="C534">
        <v>0.34553270448826601</v>
      </c>
      <c r="D534">
        <v>-1448326.4</v>
      </c>
      <c r="E534">
        <v>1.47514488049735E-2</v>
      </c>
      <c r="F534">
        <v>0.71725643485415203</v>
      </c>
      <c r="G534">
        <v>66.849999999999994</v>
      </c>
      <c r="H534">
        <v>34.076268749999997</v>
      </c>
      <c r="I534">
        <v>45.464616800000002</v>
      </c>
      <c r="J534">
        <v>54.533241650000001</v>
      </c>
      <c r="K534">
        <v>15956.0708354693</v>
      </c>
      <c r="L534">
        <v>1032.2928852499999</v>
      </c>
      <c r="M534">
        <v>1295.8539008049099</v>
      </c>
      <c r="N534">
        <v>0.60766546947389199</v>
      </c>
      <c r="O534">
        <v>0.15157133652249</v>
      </c>
      <c r="P534">
        <v>4.2163480560518602E-3</v>
      </c>
      <c r="Q534">
        <v>12710.7989486847</v>
      </c>
      <c r="R534">
        <v>75.402500000000003</v>
      </c>
      <c r="S534">
        <v>66899.457219588206</v>
      </c>
      <c r="T534">
        <v>15.636086336659901</v>
      </c>
      <c r="U534">
        <v>13.690433145452699</v>
      </c>
      <c r="V534">
        <v>10.156000000000001</v>
      </c>
      <c r="W534">
        <v>101.643647622095</v>
      </c>
      <c r="X534">
        <v>0.11566073139661499</v>
      </c>
      <c r="Y534">
        <v>0.18130507943369201</v>
      </c>
      <c r="Z534">
        <v>0.301870429856124</v>
      </c>
      <c r="AA534">
        <v>191.364149479882</v>
      </c>
      <c r="AB534">
        <v>8.8299697408954998</v>
      </c>
      <c r="AC534">
        <v>1.5867996700479401</v>
      </c>
      <c r="AD534">
        <v>3.9755947122626201</v>
      </c>
      <c r="AE534">
        <v>1.12836097490545</v>
      </c>
      <c r="AF534">
        <v>57.1</v>
      </c>
      <c r="AG534">
        <v>4.0989671760122401E-2</v>
      </c>
      <c r="AH534">
        <v>10.2805</v>
      </c>
      <c r="AI534">
        <v>4.1620880285853197</v>
      </c>
      <c r="AJ534">
        <v>-52325.318500000198</v>
      </c>
      <c r="AK534">
        <v>0.48898347928109598</v>
      </c>
      <c r="AL534">
        <v>16471338.4</v>
      </c>
      <c r="AM534">
        <v>1032.2928852499999</v>
      </c>
    </row>
    <row r="535" spans="1:39" ht="15" x14ac:dyDescent="0.25">
      <c r="A535" t="s">
        <v>715</v>
      </c>
      <c r="B535">
        <v>-3831841.3</v>
      </c>
      <c r="C535">
        <v>0.29533683937425698</v>
      </c>
      <c r="D535">
        <v>-3882987.65</v>
      </c>
      <c r="E535">
        <v>3.1748624467294699E-3</v>
      </c>
      <c r="F535">
        <v>0.787053704726558</v>
      </c>
      <c r="G535">
        <v>200.15</v>
      </c>
      <c r="H535">
        <v>164.59249625000001</v>
      </c>
      <c r="I535">
        <v>352.54810585000001</v>
      </c>
      <c r="J535">
        <v>-32.69874445</v>
      </c>
      <c r="K535">
        <v>15262.470841803301</v>
      </c>
      <c r="L535">
        <v>3791.3007314000001</v>
      </c>
      <c r="M535">
        <v>5035.5418693928896</v>
      </c>
      <c r="N535">
        <v>0.66607842211912605</v>
      </c>
      <c r="O535">
        <v>0.18024345629993299</v>
      </c>
      <c r="P535">
        <v>2.18813840756352E-2</v>
      </c>
      <c r="Q535">
        <v>11491.2393474898</v>
      </c>
      <c r="R535">
        <v>247.25</v>
      </c>
      <c r="S535">
        <v>73609.914230535898</v>
      </c>
      <c r="T535">
        <v>15.401213346815</v>
      </c>
      <c r="U535">
        <v>15.333875556723999</v>
      </c>
      <c r="V535">
        <v>27.192</v>
      </c>
      <c r="W535">
        <v>139.427064261548</v>
      </c>
      <c r="X535">
        <v>0.111903973712303</v>
      </c>
      <c r="Y535">
        <v>0.174023724132951</v>
      </c>
      <c r="Z535">
        <v>0.29489476628925398</v>
      </c>
      <c r="AA535">
        <v>173.155164021395</v>
      </c>
      <c r="AB535">
        <v>7.4407493130442202</v>
      </c>
      <c r="AC535">
        <v>1.4236572057507</v>
      </c>
      <c r="AD535">
        <v>4.0800051684483103</v>
      </c>
      <c r="AE535">
        <v>1.0200515734656199</v>
      </c>
      <c r="AF535">
        <v>32.25</v>
      </c>
      <c r="AG535">
        <v>5.3506313853063599E-2</v>
      </c>
      <c r="AH535">
        <v>63.433500000000002</v>
      </c>
      <c r="AI535">
        <v>4.0284231266608597</v>
      </c>
      <c r="AJ535">
        <v>-152985.465</v>
      </c>
      <c r="AK535">
        <v>0.51354516684507501</v>
      </c>
      <c r="AL535">
        <v>57864616.865500003</v>
      </c>
      <c r="AM535">
        <v>3791.3007314000001</v>
      </c>
    </row>
    <row r="536" spans="1:39" ht="15" x14ac:dyDescent="0.25">
      <c r="A536" t="s">
        <v>716</v>
      </c>
      <c r="B536">
        <v>-182443.35</v>
      </c>
      <c r="C536">
        <v>0.34220210347074098</v>
      </c>
      <c r="D536">
        <v>-359660.85</v>
      </c>
      <c r="E536">
        <v>2.57756563321088E-3</v>
      </c>
      <c r="F536">
        <v>0.80123660684758002</v>
      </c>
      <c r="G536">
        <v>220.6</v>
      </c>
      <c r="H536">
        <v>301.92511024999999</v>
      </c>
      <c r="I536">
        <v>639.25595395000005</v>
      </c>
      <c r="J536">
        <v>-34.694082399999999</v>
      </c>
      <c r="K536">
        <v>15947.180432146301</v>
      </c>
      <c r="L536">
        <v>5339.4972859500003</v>
      </c>
      <c r="M536">
        <v>7157.5228275905401</v>
      </c>
      <c r="N536">
        <v>0.66931420936458996</v>
      </c>
      <c r="O536">
        <v>0.176845323638365</v>
      </c>
      <c r="P536">
        <v>5.2350514042871499E-2</v>
      </c>
      <c r="Q536">
        <v>11896.5637535611</v>
      </c>
      <c r="R536">
        <v>352.30349999999999</v>
      </c>
      <c r="S536">
        <v>78309.319941470894</v>
      </c>
      <c r="T536">
        <v>16.018007201177401</v>
      </c>
      <c r="U536">
        <v>15.1559586718554</v>
      </c>
      <c r="V536">
        <v>38.264499999999998</v>
      </c>
      <c r="W536">
        <v>139.54180208679099</v>
      </c>
      <c r="X536">
        <v>0.113646308000281</v>
      </c>
      <c r="Y536">
        <v>0.17382991425118999</v>
      </c>
      <c r="Z536">
        <v>0.29219228258457902</v>
      </c>
      <c r="AA536">
        <v>163.37288948444399</v>
      </c>
      <c r="AB536">
        <v>7.3334595183171096</v>
      </c>
      <c r="AC536">
        <v>1.3645188920099101</v>
      </c>
      <c r="AD536">
        <v>4.0747348288621801</v>
      </c>
      <c r="AE536">
        <v>0.84821930880899099</v>
      </c>
      <c r="AF536">
        <v>28.05</v>
      </c>
      <c r="AG536">
        <v>9.7275583576199504E-2</v>
      </c>
      <c r="AH536">
        <v>96.718000000000004</v>
      </c>
      <c r="AI536">
        <v>4.1806345615402396</v>
      </c>
      <c r="AJ536">
        <v>-240729.35149999999</v>
      </c>
      <c r="AK536">
        <v>0.52438961844069398</v>
      </c>
      <c r="AL536">
        <v>85149926.636000007</v>
      </c>
      <c r="AM536">
        <v>5339.4972859500003</v>
      </c>
    </row>
    <row r="537" spans="1:39" ht="15" x14ac:dyDescent="0.25">
      <c r="A537" t="s">
        <v>717</v>
      </c>
      <c r="B537">
        <v>-2283943.2999999998</v>
      </c>
      <c r="C537">
        <v>0.33582110537590398</v>
      </c>
      <c r="D537">
        <v>-2369757</v>
      </c>
      <c r="E537">
        <v>8.8174688780671105E-3</v>
      </c>
      <c r="F537">
        <v>0.69578641723268497</v>
      </c>
      <c r="G537">
        <v>84.45</v>
      </c>
      <c r="H537">
        <v>52.031473499999997</v>
      </c>
      <c r="I537">
        <v>39.672834199999997</v>
      </c>
      <c r="J537">
        <v>27.805736400000001</v>
      </c>
      <c r="K537">
        <v>16499.744043312199</v>
      </c>
      <c r="L537">
        <v>1125.9608118000001</v>
      </c>
      <c r="M537">
        <v>1439.8395121769299</v>
      </c>
      <c r="N537">
        <v>0.63314326731348802</v>
      </c>
      <c r="O537">
        <v>0.16362474605619301</v>
      </c>
      <c r="P537">
        <v>3.5914326303554201E-3</v>
      </c>
      <c r="Q537">
        <v>12902.872188450599</v>
      </c>
      <c r="R537">
        <v>85.716499999999996</v>
      </c>
      <c r="S537">
        <v>64417.576709268302</v>
      </c>
      <c r="T537">
        <v>16.899313434402899</v>
      </c>
      <c r="U537">
        <v>13.135870127688399</v>
      </c>
      <c r="V537">
        <v>11.237</v>
      </c>
      <c r="W537">
        <v>100.201193539201</v>
      </c>
      <c r="X537">
        <v>0.111491225281446</v>
      </c>
      <c r="Y537">
        <v>0.190176121850684</v>
      </c>
      <c r="Z537">
        <v>0.30723646901344198</v>
      </c>
      <c r="AA537">
        <v>204.80996992368</v>
      </c>
      <c r="AB537">
        <v>8.9359358738638708</v>
      </c>
      <c r="AC537">
        <v>1.60969082165406</v>
      </c>
      <c r="AD537">
        <v>3.91131981544439</v>
      </c>
      <c r="AE537">
        <v>1.2475939994677201</v>
      </c>
      <c r="AF537">
        <v>103.85</v>
      </c>
      <c r="AG537">
        <v>3.5881168351938601E-2</v>
      </c>
      <c r="AH537">
        <v>6.72</v>
      </c>
      <c r="AI537">
        <v>4.0376152063271098</v>
      </c>
      <c r="AJ537">
        <v>63233.058999999899</v>
      </c>
      <c r="AK537">
        <v>0.53231747040373401</v>
      </c>
      <c r="AL537">
        <v>18578065.197500002</v>
      </c>
      <c r="AM537">
        <v>1125.9608118000001</v>
      </c>
    </row>
    <row r="538" spans="1:39" ht="15" x14ac:dyDescent="0.25">
      <c r="A538" t="s">
        <v>718</v>
      </c>
      <c r="B538">
        <v>-2020572.45</v>
      </c>
      <c r="C538">
        <v>0.33298607407238401</v>
      </c>
      <c r="D538">
        <v>-2020014.55</v>
      </c>
      <c r="E538">
        <v>7.7620129294028303E-3</v>
      </c>
      <c r="F538">
        <v>0.70816468497526996</v>
      </c>
      <c r="G538">
        <v>98.55</v>
      </c>
      <c r="H538">
        <v>43.416426749999999</v>
      </c>
      <c r="I538">
        <v>69.836278750000005</v>
      </c>
      <c r="J538">
        <v>67.946847349999999</v>
      </c>
      <c r="K538">
        <v>14741.883236695199</v>
      </c>
      <c r="L538">
        <v>1422.7529947999999</v>
      </c>
      <c r="M538">
        <v>1740.01783452832</v>
      </c>
      <c r="N538">
        <v>0.46437086150212198</v>
      </c>
      <c r="O538">
        <v>0.14945464945578299</v>
      </c>
      <c r="P538">
        <v>5.8698573684422099E-3</v>
      </c>
      <c r="Q538">
        <v>12053.9330734421</v>
      </c>
      <c r="R538">
        <v>94.024500000000003</v>
      </c>
      <c r="S538">
        <v>67174.811081154403</v>
      </c>
      <c r="T538">
        <v>15.375779716988699</v>
      </c>
      <c r="U538">
        <v>15.1317262500731</v>
      </c>
      <c r="V538">
        <v>12.3475</v>
      </c>
      <c r="W538">
        <v>115.22599674428</v>
      </c>
      <c r="X538">
        <v>0.116445055904247</v>
      </c>
      <c r="Y538">
        <v>0.15424649424603401</v>
      </c>
      <c r="Z538">
        <v>0.28857398663584599</v>
      </c>
      <c r="AA538">
        <v>180.750840757253</v>
      </c>
      <c r="AB538">
        <v>8.0640958428052496</v>
      </c>
      <c r="AC538">
        <v>1.7167788856752</v>
      </c>
      <c r="AD538">
        <v>3.3237330934602798</v>
      </c>
      <c r="AE538">
        <v>0.97339474069785403</v>
      </c>
      <c r="AF538">
        <v>69.400000000000006</v>
      </c>
      <c r="AG538">
        <v>3.4479008410220197E-2</v>
      </c>
      <c r="AH538">
        <v>12.428000000000001</v>
      </c>
      <c r="AI538">
        <v>4.24396955328851</v>
      </c>
      <c r="AJ538">
        <v>-39834.211999999898</v>
      </c>
      <c r="AK538">
        <v>0.46514340091738499</v>
      </c>
      <c r="AL538">
        <v>20974058.524</v>
      </c>
      <c r="AM538">
        <v>1422.7529947999999</v>
      </c>
    </row>
    <row r="539" spans="1:39" ht="15" x14ac:dyDescent="0.25">
      <c r="A539" t="s">
        <v>719</v>
      </c>
      <c r="B539">
        <v>-5167745.55</v>
      </c>
      <c r="C539">
        <v>0.37501277094865099</v>
      </c>
      <c r="D539">
        <v>-4180375.55</v>
      </c>
      <c r="E539">
        <v>1.5070823092257601E-3</v>
      </c>
      <c r="F539">
        <v>0.75322429647900202</v>
      </c>
      <c r="G539">
        <v>100.25</v>
      </c>
      <c r="H539">
        <v>100.65072764999999</v>
      </c>
      <c r="I539">
        <v>256.40049844999999</v>
      </c>
      <c r="J539">
        <v>-19.0039801</v>
      </c>
      <c r="K539">
        <v>16439.4465118884</v>
      </c>
      <c r="L539">
        <v>2745.8557249999999</v>
      </c>
      <c r="M539">
        <v>3563.0994477785798</v>
      </c>
      <c r="N539">
        <v>0.535553120621441</v>
      </c>
      <c r="O539">
        <v>0.16612542896804999</v>
      </c>
      <c r="P539">
        <v>5.2522052920314997E-2</v>
      </c>
      <c r="Q539">
        <v>12668.843231036601</v>
      </c>
      <c r="R539">
        <v>193.62049999999999</v>
      </c>
      <c r="S539">
        <v>76694.413540921494</v>
      </c>
      <c r="T539">
        <v>14.5733535446918</v>
      </c>
      <c r="U539">
        <v>14.1816374040972</v>
      </c>
      <c r="V539">
        <v>23.421500000000002</v>
      </c>
      <c r="W539">
        <v>117.23654441431999</v>
      </c>
      <c r="X539">
        <v>0.115804203918746</v>
      </c>
      <c r="Y539">
        <v>0.16103562539174801</v>
      </c>
      <c r="Z539">
        <v>0.28201605102618399</v>
      </c>
      <c r="AA539">
        <v>190.743543162669</v>
      </c>
      <c r="AB539">
        <v>8.0192004952704394</v>
      </c>
      <c r="AC539">
        <v>1.4352270907586899</v>
      </c>
      <c r="AD539">
        <v>3.6349953542143099</v>
      </c>
      <c r="AE539">
        <v>1.0886625940686001</v>
      </c>
      <c r="AF539">
        <v>36.9</v>
      </c>
      <c r="AG539">
        <v>6.9727114327963594E-2</v>
      </c>
      <c r="AH539">
        <v>56.212499999999999</v>
      </c>
      <c r="AI539">
        <v>4.3194983257461104</v>
      </c>
      <c r="AJ539">
        <v>-107918.1905</v>
      </c>
      <c r="AK539">
        <v>0.48163188423407299</v>
      </c>
      <c r="AL539">
        <v>45140348.320500001</v>
      </c>
      <c r="AM539">
        <v>2745.8557249999999</v>
      </c>
    </row>
    <row r="540" spans="1:39" ht="15" x14ac:dyDescent="0.25">
      <c r="A540" t="s">
        <v>720</v>
      </c>
      <c r="B540">
        <v>-2222453.7999999998</v>
      </c>
      <c r="C540">
        <v>0.314147200946917</v>
      </c>
      <c r="D540">
        <v>-1924366.4</v>
      </c>
      <c r="E540">
        <v>1.6945256386114501E-3</v>
      </c>
      <c r="F540">
        <v>0.797422973487105</v>
      </c>
      <c r="G540">
        <v>97.75</v>
      </c>
      <c r="H540">
        <v>66.546940849999999</v>
      </c>
      <c r="I540">
        <v>506.92343634999997</v>
      </c>
      <c r="J540">
        <v>-4.8332603499999998</v>
      </c>
      <c r="K540">
        <v>16196.3250269089</v>
      </c>
      <c r="L540">
        <v>4021.2570741999998</v>
      </c>
      <c r="M540">
        <v>4865.8730827298295</v>
      </c>
      <c r="N540">
        <v>0.22964235096402399</v>
      </c>
      <c r="O540">
        <v>0.13099078298912101</v>
      </c>
      <c r="P540">
        <v>4.0555827391971597E-2</v>
      </c>
      <c r="Q540">
        <v>13384.9743885965</v>
      </c>
      <c r="R540">
        <v>253.95050000000001</v>
      </c>
      <c r="S540">
        <v>85140.8047749463</v>
      </c>
      <c r="T540">
        <v>16.689079170940801</v>
      </c>
      <c r="U540">
        <v>15.834806681617099</v>
      </c>
      <c r="V540">
        <v>25.178999999999998</v>
      </c>
      <c r="W540">
        <v>159.706782405973</v>
      </c>
      <c r="X540">
        <v>0.11212912477767301</v>
      </c>
      <c r="Y540">
        <v>0.172032664756713</v>
      </c>
      <c r="Z540">
        <v>0.289690027317764</v>
      </c>
      <c r="AA540">
        <v>170.51268728856601</v>
      </c>
      <c r="AB540">
        <v>8.2734045142500801</v>
      </c>
      <c r="AC540">
        <v>1.4671354110950601</v>
      </c>
      <c r="AD540">
        <v>3.92563679298082</v>
      </c>
      <c r="AE540">
        <v>0.90699722398796601</v>
      </c>
      <c r="AF540">
        <v>22.85</v>
      </c>
      <c r="AG540">
        <v>9.2173958703228004E-2</v>
      </c>
      <c r="AH540">
        <v>103.809</v>
      </c>
      <c r="AI540">
        <v>5.2899866293499596</v>
      </c>
      <c r="AJ540">
        <v>-1514.00450000004</v>
      </c>
      <c r="AK540">
        <v>0.37378458058116498</v>
      </c>
      <c r="AL540">
        <v>65129586.590499997</v>
      </c>
      <c r="AM540">
        <v>4021.2570741999998</v>
      </c>
    </row>
    <row r="541" spans="1:39" ht="15" x14ac:dyDescent="0.25">
      <c r="A541" t="s">
        <v>721</v>
      </c>
      <c r="B541">
        <v>-3985580.5238095201</v>
      </c>
      <c r="C541">
        <v>0.29528575568828702</v>
      </c>
      <c r="D541">
        <v>-4031296.1904761898</v>
      </c>
      <c r="E541">
        <v>4.1900895765345798E-3</v>
      </c>
      <c r="F541">
        <v>0.761815082239376</v>
      </c>
      <c r="G541">
        <v>62.095238095238102</v>
      </c>
      <c r="H541">
        <v>69.273647761904797</v>
      </c>
      <c r="I541">
        <v>142.97338099999999</v>
      </c>
      <c r="J541">
        <v>56.285860761904701</v>
      </c>
      <c r="K541">
        <v>15936.644019009</v>
      </c>
      <c r="L541">
        <v>1664.87465433333</v>
      </c>
      <c r="M541">
        <v>2131.7001342125</v>
      </c>
      <c r="N541">
        <v>0.59074911793743501</v>
      </c>
      <c r="O541">
        <v>0.162934141937982</v>
      </c>
      <c r="P541">
        <v>2.7034691586164401E-2</v>
      </c>
      <c r="Q541">
        <v>12446.6449462334</v>
      </c>
      <c r="R541">
        <v>115.00714285714299</v>
      </c>
      <c r="S541">
        <v>73133.5372544149</v>
      </c>
      <c r="T541">
        <v>17.001842535660298</v>
      </c>
      <c r="U541">
        <v>14.4762717599321</v>
      </c>
      <c r="V541">
        <v>14.1538095238095</v>
      </c>
      <c r="W541">
        <v>117.62731803990199</v>
      </c>
      <c r="X541">
        <v>0.112137363167625</v>
      </c>
      <c r="Y541">
        <v>0.16813440728286599</v>
      </c>
      <c r="Z541">
        <v>0.29536058782335201</v>
      </c>
      <c r="AA541">
        <v>190.8209721213</v>
      </c>
      <c r="AB541">
        <v>8.2391608250732595</v>
      </c>
      <c r="AC541">
        <v>1.6077840856544201</v>
      </c>
      <c r="AD541">
        <v>3.8214202795061398</v>
      </c>
      <c r="AE541">
        <v>1.40005541764862</v>
      </c>
      <c r="AF541">
        <v>19.6666666666667</v>
      </c>
      <c r="AG541">
        <v>9.2100515638744204E-2</v>
      </c>
      <c r="AH541">
        <v>48.975714285714297</v>
      </c>
      <c r="AI541">
        <v>4.2957162508713003</v>
      </c>
      <c r="AJ541">
        <v>-117951.086666666</v>
      </c>
      <c r="AK541">
        <v>0.505810835680508</v>
      </c>
      <c r="AL541">
        <v>26532514.702381</v>
      </c>
      <c r="AM541">
        <v>1664.87465433333</v>
      </c>
    </row>
    <row r="542" spans="1:39" ht="15" x14ac:dyDescent="0.25">
      <c r="A542" t="s">
        <v>722</v>
      </c>
      <c r="B542">
        <v>-1524969.8</v>
      </c>
      <c r="C542">
        <v>0.33464607068924501</v>
      </c>
      <c r="D542">
        <v>-1552211.3</v>
      </c>
      <c r="E542">
        <v>6.09374728280411E-3</v>
      </c>
      <c r="F542">
        <v>0.75663004281923796</v>
      </c>
      <c r="G542">
        <v>74</v>
      </c>
      <c r="H542">
        <v>47.483726650000001</v>
      </c>
      <c r="I542">
        <v>92.205878949999999</v>
      </c>
      <c r="J542">
        <v>54.959769299999998</v>
      </c>
      <c r="K542">
        <v>14633.807615650599</v>
      </c>
      <c r="L542">
        <v>1422.6378756500001</v>
      </c>
      <c r="M542">
        <v>1767.75613484526</v>
      </c>
      <c r="N542">
        <v>0.52073067649877203</v>
      </c>
      <c r="O542">
        <v>0.14914850274392799</v>
      </c>
      <c r="P542">
        <v>8.6343134189279906E-3</v>
      </c>
      <c r="Q542">
        <v>11776.8557374133</v>
      </c>
      <c r="R542">
        <v>95.51</v>
      </c>
      <c r="S542">
        <v>67750.787629567596</v>
      </c>
      <c r="T542">
        <v>16.2862527484033</v>
      </c>
      <c r="U542">
        <v>14.8951719783269</v>
      </c>
      <c r="V542">
        <v>12.474500000000001</v>
      </c>
      <c r="W542">
        <v>114.04367915748099</v>
      </c>
      <c r="X542">
        <v>0.111430094155106</v>
      </c>
      <c r="Y542">
        <v>0.178797062007617</v>
      </c>
      <c r="Z542">
        <v>0.29528059792614197</v>
      </c>
      <c r="AA542">
        <v>181.11007334335099</v>
      </c>
      <c r="AB542">
        <v>8.1628136856377793</v>
      </c>
      <c r="AC542">
        <v>1.3836495525686501</v>
      </c>
      <c r="AD542">
        <v>3.8694325006728998</v>
      </c>
      <c r="AE542">
        <v>0.98602886330920803</v>
      </c>
      <c r="AF542">
        <v>29.5</v>
      </c>
      <c r="AG542">
        <v>5.7110036965536098E-2</v>
      </c>
      <c r="AH542">
        <v>27.750499999999999</v>
      </c>
      <c r="AI542">
        <v>4.3379238895041601</v>
      </c>
      <c r="AJ542">
        <v>-83693.015499999994</v>
      </c>
      <c r="AK542">
        <v>0.46684891201915502</v>
      </c>
      <c r="AL542">
        <v>20818608.978999998</v>
      </c>
      <c r="AM542">
        <v>1422.6378756500001</v>
      </c>
    </row>
    <row r="543" spans="1:39" ht="15" x14ac:dyDescent="0.25">
      <c r="A543" t="s">
        <v>723</v>
      </c>
      <c r="B543">
        <v>-1783011.7</v>
      </c>
      <c r="C543">
        <v>0.34898719298025099</v>
      </c>
      <c r="D543">
        <v>-449887.1</v>
      </c>
      <c r="E543">
        <v>1.4940564709244801E-3</v>
      </c>
      <c r="F543">
        <v>0.79047230172995298</v>
      </c>
      <c r="G543">
        <v>147.85</v>
      </c>
      <c r="H543">
        <v>83.420177949999996</v>
      </c>
      <c r="I543">
        <v>460.96000170000002</v>
      </c>
      <c r="J543">
        <v>-26.572149700000001</v>
      </c>
      <c r="K543">
        <v>15163.9376262801</v>
      </c>
      <c r="L543">
        <v>4098.4803198999998</v>
      </c>
      <c r="M543">
        <v>5005.3315123906996</v>
      </c>
      <c r="N543">
        <v>0.28557574455513302</v>
      </c>
      <c r="O543">
        <v>0.14451787044678399</v>
      </c>
      <c r="P543">
        <v>2.4551606338433101E-2</v>
      </c>
      <c r="Q543">
        <v>12416.580156509101</v>
      </c>
      <c r="R543">
        <v>261.709</v>
      </c>
      <c r="S543">
        <v>80834.381765625207</v>
      </c>
      <c r="T543">
        <v>16.022949153449101</v>
      </c>
      <c r="U543">
        <v>15.6604485130431</v>
      </c>
      <c r="V543">
        <v>28.228000000000002</v>
      </c>
      <c r="W543">
        <v>145.192019268103</v>
      </c>
      <c r="X543">
        <v>0.114084745462423</v>
      </c>
      <c r="Y543">
        <v>0.16966959920796501</v>
      </c>
      <c r="Z543">
        <v>0.28851882878502</v>
      </c>
      <c r="AA543">
        <v>166.39279605388899</v>
      </c>
      <c r="AB543">
        <v>8.0305277219580802</v>
      </c>
      <c r="AC543">
        <v>1.3365988955911601</v>
      </c>
      <c r="AD543">
        <v>3.59927858418177</v>
      </c>
      <c r="AE543">
        <v>1.0296326034657</v>
      </c>
      <c r="AF543">
        <v>28.6</v>
      </c>
      <c r="AG543">
        <v>7.8559098927783302E-2</v>
      </c>
      <c r="AH543">
        <v>83.246499999999997</v>
      </c>
      <c r="AI543">
        <v>4.85488286205661</v>
      </c>
      <c r="AJ543">
        <v>-51804.7944999998</v>
      </c>
      <c r="AK543">
        <v>0.424395311815423</v>
      </c>
      <c r="AL543">
        <v>62149099.933499999</v>
      </c>
      <c r="AM543">
        <v>4098.4803198999998</v>
      </c>
    </row>
    <row r="544" spans="1:39" ht="15" x14ac:dyDescent="0.25">
      <c r="A544" t="s">
        <v>724</v>
      </c>
      <c r="B544">
        <v>-5968245.9500000002</v>
      </c>
      <c r="C544">
        <v>0.35831011910354699</v>
      </c>
      <c r="D544">
        <v>-5950436.75</v>
      </c>
      <c r="E544">
        <v>3.4250254888756001E-3</v>
      </c>
      <c r="F544">
        <v>0.79045110712015598</v>
      </c>
      <c r="G544">
        <v>83.1</v>
      </c>
      <c r="H544">
        <v>38.738836999999997</v>
      </c>
      <c r="I544">
        <v>323.76131475</v>
      </c>
      <c r="J544">
        <v>-12.59980425</v>
      </c>
      <c r="K544">
        <v>17066.413625745201</v>
      </c>
      <c r="L544">
        <v>4193.9288207</v>
      </c>
      <c r="M544">
        <v>5033.0871915304397</v>
      </c>
      <c r="N544">
        <v>0.12811415436953499</v>
      </c>
      <c r="O544">
        <v>0.128347037399208</v>
      </c>
      <c r="P544">
        <v>3.11002900684017E-2</v>
      </c>
      <c r="Q544">
        <v>14220.958478813</v>
      </c>
      <c r="R544">
        <v>278.10149999999999</v>
      </c>
      <c r="S544">
        <v>88300.223490344404</v>
      </c>
      <c r="T544">
        <v>15.3801759429561</v>
      </c>
      <c r="U544">
        <v>15.0805688595711</v>
      </c>
      <c r="V544">
        <v>31.533999999999999</v>
      </c>
      <c r="W544">
        <v>132.997045116382</v>
      </c>
      <c r="X544">
        <v>0.117764067964828</v>
      </c>
      <c r="Y544">
        <v>0.13814112692573099</v>
      </c>
      <c r="Z544">
        <v>0.26726330229282502</v>
      </c>
      <c r="AA544">
        <v>170.24508057359699</v>
      </c>
      <c r="AB544">
        <v>8.21725345494003</v>
      </c>
      <c r="AC544">
        <v>1.53254148991783</v>
      </c>
      <c r="AD544">
        <v>3.9432564514564699</v>
      </c>
      <c r="AE544">
        <v>0.86102900442485297</v>
      </c>
      <c r="AF544">
        <v>21.85</v>
      </c>
      <c r="AG544">
        <v>0.12862736048916901</v>
      </c>
      <c r="AH544">
        <v>99.191111111111098</v>
      </c>
      <c r="AI544">
        <v>5.8386901225279404</v>
      </c>
      <c r="AJ544">
        <v>-5399.0872222222397</v>
      </c>
      <c r="AK544">
        <v>0.35508477645770298</v>
      </c>
      <c r="AL544">
        <v>71575323.971000001</v>
      </c>
      <c r="AM544">
        <v>4193.9288207</v>
      </c>
    </row>
    <row r="545" spans="1:39" ht="15" x14ac:dyDescent="0.25">
      <c r="A545" t="s">
        <v>725</v>
      </c>
      <c r="B545">
        <v>-1358681.8</v>
      </c>
      <c r="C545">
        <v>0.305019270430058</v>
      </c>
      <c r="D545">
        <v>-1360537.95</v>
      </c>
      <c r="E545">
        <v>7.9644523989902301E-3</v>
      </c>
      <c r="F545">
        <v>0.74330275675294399</v>
      </c>
      <c r="G545">
        <v>70.2</v>
      </c>
      <c r="H545">
        <v>41.027970500000002</v>
      </c>
      <c r="I545">
        <v>59.010574499999997</v>
      </c>
      <c r="J545">
        <v>52.574940000000097</v>
      </c>
      <c r="K545">
        <v>14536.074117080499</v>
      </c>
      <c r="L545">
        <v>1335.1373394</v>
      </c>
      <c r="M545">
        <v>1633.0114630309699</v>
      </c>
      <c r="N545">
        <v>0.49103406271643901</v>
      </c>
      <c r="O545">
        <v>0.13887264139682001</v>
      </c>
      <c r="P545">
        <v>6.6375872267811402E-3</v>
      </c>
      <c r="Q545">
        <v>11884.5799685804</v>
      </c>
      <c r="R545">
        <v>88.977999999999994</v>
      </c>
      <c r="S545">
        <v>69284.716547910706</v>
      </c>
      <c r="T545">
        <v>16.829440985412099</v>
      </c>
      <c r="U545">
        <v>15.0052523028164</v>
      </c>
      <c r="V545">
        <v>11.728999999999999</v>
      </c>
      <c r="W545">
        <v>113.832154437718</v>
      </c>
      <c r="X545">
        <v>0.109519509413921</v>
      </c>
      <c r="Y545">
        <v>0.18073085455252899</v>
      </c>
      <c r="Z545">
        <v>0.29458079687463801</v>
      </c>
      <c r="AA545">
        <v>185.40418479438401</v>
      </c>
      <c r="AB545">
        <v>7.9269085749962498</v>
      </c>
      <c r="AC545">
        <v>1.37352807151812</v>
      </c>
      <c r="AD545">
        <v>3.8772317206852001</v>
      </c>
      <c r="AE545">
        <v>0.98602886330920803</v>
      </c>
      <c r="AF545">
        <v>22.95</v>
      </c>
      <c r="AG545">
        <v>3.8530998824573198E-2</v>
      </c>
      <c r="AH545">
        <v>32.422499999999999</v>
      </c>
      <c r="AI545">
        <v>4.4511263714813003</v>
      </c>
      <c r="AJ545">
        <v>-81525.729000000094</v>
      </c>
      <c r="AK545">
        <v>0.44576812370038799</v>
      </c>
      <c r="AL545">
        <v>19407655.322000001</v>
      </c>
      <c r="AM545">
        <v>1335.1373394</v>
      </c>
    </row>
    <row r="546" spans="1:39" ht="15" x14ac:dyDescent="0.25">
      <c r="A546" t="s">
        <v>726</v>
      </c>
      <c r="B546">
        <v>-2920353.95</v>
      </c>
      <c r="C546">
        <v>0.33845355328879401</v>
      </c>
      <c r="D546">
        <v>-1884592</v>
      </c>
      <c r="E546">
        <v>1.5311921700934699E-3</v>
      </c>
      <c r="F546">
        <v>0.79566590696047801</v>
      </c>
      <c r="G546">
        <v>141.69999999999999</v>
      </c>
      <c r="H546">
        <v>93.016672</v>
      </c>
      <c r="I546">
        <v>524.69140064999999</v>
      </c>
      <c r="J546">
        <v>-23.093939200000001</v>
      </c>
      <c r="K546">
        <v>15277.352244198501</v>
      </c>
      <c r="L546">
        <v>4363.9309733999999</v>
      </c>
      <c r="M546">
        <v>5345.2746679989104</v>
      </c>
      <c r="N546">
        <v>0.28621134406415299</v>
      </c>
      <c r="O546">
        <v>0.143797272361778</v>
      </c>
      <c r="P546">
        <v>3.5760200276132102E-2</v>
      </c>
      <c r="Q546">
        <v>12472.569660290001</v>
      </c>
      <c r="R546">
        <v>279.10000000000002</v>
      </c>
      <c r="S546">
        <v>80976.647291293499</v>
      </c>
      <c r="T546">
        <v>15.4195628806879</v>
      </c>
      <c r="U546">
        <v>15.635725451092799</v>
      </c>
      <c r="V546">
        <v>29.871500000000001</v>
      </c>
      <c r="W546">
        <v>146.09011845404501</v>
      </c>
      <c r="X546">
        <v>0.11661241700621</v>
      </c>
      <c r="Y546">
        <v>0.165875076023207</v>
      </c>
      <c r="Z546">
        <v>0.28828811406118099</v>
      </c>
      <c r="AA546">
        <v>163.89600439595301</v>
      </c>
      <c r="AB546">
        <v>10.031928359214399</v>
      </c>
      <c r="AC546">
        <v>1.43315048630802</v>
      </c>
      <c r="AD546">
        <v>3.8758111832005002</v>
      </c>
      <c r="AE546">
        <v>0.76237013607011295</v>
      </c>
      <c r="AF546">
        <v>27.7</v>
      </c>
      <c r="AG546">
        <v>8.0141807558072903E-2</v>
      </c>
      <c r="AH546">
        <v>95.477500000000006</v>
      </c>
      <c r="AI546">
        <v>4.8918172548325201</v>
      </c>
      <c r="AJ546">
        <v>-66468.887999999599</v>
      </c>
      <c r="AK546">
        <v>0.42105959310543301</v>
      </c>
      <c r="AL546">
        <v>66669310.649999999</v>
      </c>
      <c r="AM546">
        <v>4363.9309733999999</v>
      </c>
    </row>
    <row r="547" spans="1:39" ht="15" x14ac:dyDescent="0.25">
      <c r="A547" t="s">
        <v>727</v>
      </c>
      <c r="B547">
        <v>-3074769.25</v>
      </c>
      <c r="C547">
        <v>0.32868676703310701</v>
      </c>
      <c r="D547">
        <v>-3689153.65</v>
      </c>
      <c r="E547">
        <v>2.9995510533329999E-3</v>
      </c>
      <c r="F547">
        <v>0.79147830672473396</v>
      </c>
      <c r="G547">
        <v>98.3</v>
      </c>
      <c r="H547">
        <v>45.549845050000002</v>
      </c>
      <c r="I547">
        <v>373.01479395000001</v>
      </c>
      <c r="J547">
        <v>-19.408035949999999</v>
      </c>
      <c r="K547">
        <v>16055.614053122599</v>
      </c>
      <c r="L547">
        <v>3735.2594791500001</v>
      </c>
      <c r="M547">
        <v>4418.5722807540596</v>
      </c>
      <c r="N547">
        <v>0.142197462215093</v>
      </c>
      <c r="O547">
        <v>0.119427255185365</v>
      </c>
      <c r="P547">
        <v>2.7332302620441399E-2</v>
      </c>
      <c r="Q547">
        <v>13572.683838786301</v>
      </c>
      <c r="R547">
        <v>236.24700000000001</v>
      </c>
      <c r="S547">
        <v>85348.453999415797</v>
      </c>
      <c r="T547">
        <v>16.737355394989098</v>
      </c>
      <c r="U547">
        <v>15.810822906322599</v>
      </c>
      <c r="V547">
        <v>25.242999999999999</v>
      </c>
      <c r="W547">
        <v>147.97209044685701</v>
      </c>
      <c r="X547">
        <v>0.115725714408802</v>
      </c>
      <c r="Y547">
        <v>0.15176558334203599</v>
      </c>
      <c r="Z547">
        <v>0.27375600197843097</v>
      </c>
      <c r="AA547">
        <v>178.84124348759201</v>
      </c>
      <c r="AB547">
        <v>7.37745937181825</v>
      </c>
      <c r="AC547">
        <v>1.4717255780884499</v>
      </c>
      <c r="AD547">
        <v>3.2940365823728399</v>
      </c>
      <c r="AE547">
        <v>1.0925232388235699</v>
      </c>
      <c r="AF547">
        <v>30.8</v>
      </c>
      <c r="AG547">
        <v>8.9927960184533903E-2</v>
      </c>
      <c r="AH547">
        <v>89.647368421052605</v>
      </c>
      <c r="AI547">
        <v>5.8751254317191099</v>
      </c>
      <c r="AJ547">
        <v>21564.233</v>
      </c>
      <c r="AK547">
        <v>0.35767089771635702</v>
      </c>
      <c r="AL547">
        <v>59971884.585500002</v>
      </c>
      <c r="AM547">
        <v>3735.2594791500001</v>
      </c>
    </row>
    <row r="548" spans="1:39" ht="15" x14ac:dyDescent="0.25">
      <c r="A548" t="s">
        <v>728</v>
      </c>
      <c r="B548">
        <v>-3375820.0952380998</v>
      </c>
      <c r="C548">
        <v>0.27809754976574302</v>
      </c>
      <c r="D548">
        <v>-3336356.1428571399</v>
      </c>
      <c r="E548">
        <v>5.6742626722985903E-3</v>
      </c>
      <c r="F548">
        <v>0.74499631144023004</v>
      </c>
      <c r="G548">
        <v>97.75</v>
      </c>
      <c r="H548">
        <v>111.25098242857101</v>
      </c>
      <c r="I548">
        <v>126.603646761905</v>
      </c>
      <c r="J548">
        <v>-42.150152285714299</v>
      </c>
      <c r="K548">
        <v>15614.932738293101</v>
      </c>
      <c r="L548">
        <v>2058.3443850476201</v>
      </c>
      <c r="M548">
        <v>2782.07431354659</v>
      </c>
      <c r="N548">
        <v>0.773557416568037</v>
      </c>
      <c r="O548">
        <v>0.18448507871824199</v>
      </c>
      <c r="P548">
        <v>2.3409452793377399E-2</v>
      </c>
      <c r="Q548">
        <v>11552.8578687708</v>
      </c>
      <c r="R548">
        <v>144.20428571428599</v>
      </c>
      <c r="S548">
        <v>70034.032354893396</v>
      </c>
      <c r="T548">
        <v>15.975352426617</v>
      </c>
      <c r="U548">
        <v>14.2738086794858</v>
      </c>
      <c r="V548">
        <v>17.119523809523798</v>
      </c>
      <c r="W548">
        <v>120.23374060805</v>
      </c>
      <c r="X548">
        <v>0.113944501401708</v>
      </c>
      <c r="Y548">
        <v>0.18516056634213399</v>
      </c>
      <c r="Z548">
        <v>0.30590125603298401</v>
      </c>
      <c r="AA548">
        <v>196.990174235707</v>
      </c>
      <c r="AB548">
        <v>6.9207572942917102</v>
      </c>
      <c r="AC548">
        <v>1.3925014110482901</v>
      </c>
      <c r="AD548">
        <v>3.62216009825547</v>
      </c>
      <c r="AE548">
        <v>1.47883519308819</v>
      </c>
      <c r="AF548">
        <v>28.476190476190499</v>
      </c>
      <c r="AG548">
        <v>4.5040127424791701E-2</v>
      </c>
      <c r="AH548">
        <v>52.663333333333298</v>
      </c>
      <c r="AI548">
        <v>4.1332953062306697</v>
      </c>
      <c r="AJ548">
        <v>-104646.470952381</v>
      </c>
      <c r="AK548">
        <v>0.56080374939324995</v>
      </c>
      <c r="AL548">
        <v>32140909.124761902</v>
      </c>
      <c r="AM548">
        <v>2058.3443850476201</v>
      </c>
    </row>
    <row r="549" spans="1:39" ht="15" x14ac:dyDescent="0.25">
      <c r="A549" t="s">
        <v>729</v>
      </c>
      <c r="B549">
        <v>-3772924.9</v>
      </c>
      <c r="C549">
        <v>0.32691904821134699</v>
      </c>
      <c r="D549">
        <v>-2878014.9</v>
      </c>
      <c r="E549">
        <v>1.09783313723679E-3</v>
      </c>
      <c r="F549">
        <v>0.79462377326844802</v>
      </c>
      <c r="G549">
        <v>183.25</v>
      </c>
      <c r="H549">
        <v>122.79515195</v>
      </c>
      <c r="I549">
        <v>603.43082179999999</v>
      </c>
      <c r="J549">
        <v>-13.57064585</v>
      </c>
      <c r="K549">
        <v>15637.484470313</v>
      </c>
      <c r="L549">
        <v>5381.9695867500004</v>
      </c>
      <c r="M549">
        <v>6811.10172634228</v>
      </c>
      <c r="N549">
        <v>0.37018452930409401</v>
      </c>
      <c r="O549">
        <v>0.148363559748799</v>
      </c>
      <c r="P549">
        <v>4.8161914568998203E-2</v>
      </c>
      <c r="Q549">
        <v>12356.3660056647</v>
      </c>
      <c r="R549">
        <v>340.43049999999999</v>
      </c>
      <c r="S549">
        <v>83074.415942461099</v>
      </c>
      <c r="T549">
        <v>15.505514341400101</v>
      </c>
      <c r="U549">
        <v>15.8093049440341</v>
      </c>
      <c r="V549">
        <v>36.552999999999997</v>
      </c>
      <c r="W549">
        <v>147.23742474625899</v>
      </c>
      <c r="X549">
        <v>0.118158909185999</v>
      </c>
      <c r="Y549">
        <v>0.15520905400547599</v>
      </c>
      <c r="Z549">
        <v>0.28086428938177299</v>
      </c>
      <c r="AA549">
        <v>164.395605686484</v>
      </c>
      <c r="AB549">
        <v>9.3372779585116898</v>
      </c>
      <c r="AC549">
        <v>1.46712574248636</v>
      </c>
      <c r="AD549">
        <v>3.9027736977254501</v>
      </c>
      <c r="AE549">
        <v>1.0060599906016701</v>
      </c>
      <c r="AF549">
        <v>29.1</v>
      </c>
      <c r="AG549">
        <v>7.6168145308682003E-2</v>
      </c>
      <c r="AH549">
        <v>103.12050000000001</v>
      </c>
      <c r="AI549">
        <v>4.5218997389884201</v>
      </c>
      <c r="AJ549">
        <v>-130716.9945</v>
      </c>
      <c r="AK549">
        <v>0.43495146485380798</v>
      </c>
      <c r="AL549">
        <v>84160465.832499996</v>
      </c>
      <c r="AM549">
        <v>5381.9695867500004</v>
      </c>
    </row>
    <row r="550" spans="1:39" ht="15" x14ac:dyDescent="0.25">
      <c r="A550" t="s">
        <v>730</v>
      </c>
      <c r="B550">
        <v>-3000391</v>
      </c>
      <c r="C550">
        <v>0.47572977526657401</v>
      </c>
      <c r="D550">
        <v>-2880871</v>
      </c>
      <c r="E550">
        <v>2.6690204250677699E-3</v>
      </c>
      <c r="F550">
        <v>0.67458138971263004</v>
      </c>
      <c r="G550">
        <v>75</v>
      </c>
      <c r="H550">
        <v>12.912769000000001</v>
      </c>
      <c r="I550">
        <v>2</v>
      </c>
      <c r="J550">
        <v>-29.244758999999998</v>
      </c>
      <c r="K550">
        <v>18058.647707299901</v>
      </c>
      <c r="L550">
        <v>412.01235500000001</v>
      </c>
      <c r="M550">
        <v>522.19028048673704</v>
      </c>
      <c r="N550">
        <v>0.55015818639710401</v>
      </c>
      <c r="O550">
        <v>0.18850983242966099</v>
      </c>
      <c r="P550">
        <v>4.2603666581794597E-2</v>
      </c>
      <c r="Q550">
        <v>14248.419107044199</v>
      </c>
      <c r="R550">
        <v>42.8</v>
      </c>
      <c r="S550">
        <v>55062.963551401903</v>
      </c>
      <c r="T550">
        <v>11.9392523364486</v>
      </c>
      <c r="U550">
        <v>9.6264568925233593</v>
      </c>
      <c r="V550">
        <v>6.09</v>
      </c>
      <c r="W550">
        <v>67.653917077175706</v>
      </c>
      <c r="X550">
        <v>0.113307348910248</v>
      </c>
      <c r="Y550">
        <v>0.178996965349008</v>
      </c>
      <c r="Z550">
        <v>0.29479228530588902</v>
      </c>
      <c r="AA550">
        <v>320.42243005067201</v>
      </c>
      <c r="AB550">
        <v>6.3817210531897199</v>
      </c>
      <c r="AC550">
        <v>1.2154097168567899</v>
      </c>
      <c r="AD550">
        <v>3.3293663742823001</v>
      </c>
      <c r="AE550">
        <v>1.2371357322288901</v>
      </c>
      <c r="AF550">
        <v>54</v>
      </c>
      <c r="AG550">
        <v>0</v>
      </c>
      <c r="AH550">
        <v>4.43</v>
      </c>
      <c r="AI550">
        <v>3.6110371850246898</v>
      </c>
      <c r="AJ550">
        <v>-10708.98</v>
      </c>
      <c r="AK550">
        <v>0.46878313744849798</v>
      </c>
      <c r="AL550">
        <v>7440385.9699999997</v>
      </c>
      <c r="AM550">
        <v>412.01235500000001</v>
      </c>
    </row>
    <row r="551" spans="1:39" ht="15" x14ac:dyDescent="0.25">
      <c r="A551" t="s">
        <v>731</v>
      </c>
      <c r="B551">
        <v>-1612938.95</v>
      </c>
      <c r="C551">
        <v>0.435417487123683</v>
      </c>
      <c r="D551">
        <v>-1656934.3999999999</v>
      </c>
      <c r="E551">
        <v>4.7847329180533199E-3</v>
      </c>
      <c r="F551">
        <v>0.70903515025607899</v>
      </c>
      <c r="G551">
        <v>56.6</v>
      </c>
      <c r="H551">
        <v>23.4046369</v>
      </c>
      <c r="I551">
        <v>14.001545999999999</v>
      </c>
      <c r="J551">
        <v>21.462251699999999</v>
      </c>
      <c r="K551">
        <v>18259.821878232699</v>
      </c>
      <c r="L551">
        <v>689.04869335000001</v>
      </c>
      <c r="M551">
        <v>901.69584552021104</v>
      </c>
      <c r="N551">
        <v>0.72295026375874405</v>
      </c>
      <c r="O551">
        <v>0.18192865991884999</v>
      </c>
      <c r="P551">
        <v>3.3800544467718499E-3</v>
      </c>
      <c r="Q551">
        <v>13953.6036109174</v>
      </c>
      <c r="R551">
        <v>57.938000000000002</v>
      </c>
      <c r="S551">
        <v>61485.3179519486</v>
      </c>
      <c r="T551">
        <v>15.3051537850806</v>
      </c>
      <c r="U551">
        <v>11.8928629457351</v>
      </c>
      <c r="V551">
        <v>9.2914999999999992</v>
      </c>
      <c r="W551">
        <v>74.159037114567099</v>
      </c>
      <c r="X551">
        <v>0.11395723753559001</v>
      </c>
      <c r="Y551">
        <v>0.199388193118819</v>
      </c>
      <c r="Z551">
        <v>0.31806660604104597</v>
      </c>
      <c r="AA551">
        <v>229.876642287664</v>
      </c>
      <c r="AB551">
        <v>9.7510833561663706</v>
      </c>
      <c r="AC551">
        <v>1.7295657187483</v>
      </c>
      <c r="AD551">
        <v>3.7702446365506201</v>
      </c>
      <c r="AE551">
        <v>1.4537884839678901</v>
      </c>
      <c r="AF551">
        <v>80.25</v>
      </c>
      <c r="AG551">
        <v>1.68861721324274E-2</v>
      </c>
      <c r="AH551">
        <v>5.8152631578947398</v>
      </c>
      <c r="AI551">
        <v>4.32193584717833</v>
      </c>
      <c r="AJ551">
        <v>-75624.573000000004</v>
      </c>
      <c r="AK551">
        <v>0.58443781259237904</v>
      </c>
      <c r="AL551">
        <v>12581906.405999999</v>
      </c>
      <c r="AM551">
        <v>689.04869335000001</v>
      </c>
    </row>
    <row r="552" spans="1:39" ht="15" x14ac:dyDescent="0.25">
      <c r="A552" t="s">
        <v>732</v>
      </c>
      <c r="B552">
        <v>-2261904.2999999998</v>
      </c>
      <c r="C552">
        <v>0.35593597198367</v>
      </c>
      <c r="D552">
        <v>-2199063.4500000002</v>
      </c>
      <c r="E552">
        <v>3.2698198454017601E-3</v>
      </c>
      <c r="F552">
        <v>0.72716962903020599</v>
      </c>
      <c r="G552">
        <v>60.6</v>
      </c>
      <c r="H552">
        <v>48.056757150000003</v>
      </c>
      <c r="I552">
        <v>67.007949800000006</v>
      </c>
      <c r="J552">
        <v>13.3572692499999</v>
      </c>
      <c r="K552">
        <v>15592.9023449751</v>
      </c>
      <c r="L552">
        <v>1230.2987662</v>
      </c>
      <c r="M552">
        <v>1637.19088174441</v>
      </c>
      <c r="N552">
        <v>0.81544702438310901</v>
      </c>
      <c r="O552">
        <v>0.17124620123836701</v>
      </c>
      <c r="P552">
        <v>6.3678000541264003E-3</v>
      </c>
      <c r="Q552">
        <v>11717.5881752161</v>
      </c>
      <c r="R552">
        <v>86.165499999999994</v>
      </c>
      <c r="S552">
        <v>66480.649500089901</v>
      </c>
      <c r="T552">
        <v>16.279717520353302</v>
      </c>
      <c r="U552">
        <v>14.2783221382108</v>
      </c>
      <c r="V552">
        <v>11.602</v>
      </c>
      <c r="W552">
        <v>106.041955369764</v>
      </c>
      <c r="X552">
        <v>0.10952762140446801</v>
      </c>
      <c r="Y552">
        <v>0.19495585017795899</v>
      </c>
      <c r="Z552">
        <v>0.30737136523251801</v>
      </c>
      <c r="AA552">
        <v>228.14856660139901</v>
      </c>
      <c r="AB552">
        <v>8.1306107643674892</v>
      </c>
      <c r="AC552">
        <v>1.5545952718809199</v>
      </c>
      <c r="AD552">
        <v>3.5037587930353302</v>
      </c>
      <c r="AE552">
        <v>0.98857871247178497</v>
      </c>
      <c r="AF552">
        <v>44.05</v>
      </c>
      <c r="AG552">
        <v>3.7009005905254001E-2</v>
      </c>
      <c r="AH552">
        <v>16.5885</v>
      </c>
      <c r="AI552">
        <v>3.9929955308270499</v>
      </c>
      <c r="AJ552">
        <v>-59403.535499999904</v>
      </c>
      <c r="AK552">
        <v>0.54705027450898702</v>
      </c>
      <c r="AL552">
        <v>19183928.5165</v>
      </c>
      <c r="AM552">
        <v>1230.2987662</v>
      </c>
    </row>
    <row r="553" spans="1:39" ht="15" x14ac:dyDescent="0.25">
      <c r="A553" t="s">
        <v>733</v>
      </c>
      <c r="B553">
        <v>-2196937.85</v>
      </c>
      <c r="C553">
        <v>0.37427934848668298</v>
      </c>
      <c r="D553">
        <v>-2222584.4500000002</v>
      </c>
      <c r="E553">
        <v>9.8335252089434902E-3</v>
      </c>
      <c r="F553">
        <v>0.73492907739908797</v>
      </c>
      <c r="G553">
        <v>61.25</v>
      </c>
      <c r="H553">
        <v>43.576667299999997</v>
      </c>
      <c r="I553">
        <v>49.006057050000003</v>
      </c>
      <c r="J553">
        <v>12.5918192</v>
      </c>
      <c r="K553">
        <v>15280.3871335934</v>
      </c>
      <c r="L553">
        <v>1296.5712730499999</v>
      </c>
      <c r="M553">
        <v>1631.5024762046</v>
      </c>
      <c r="N553">
        <v>0.58218265342586395</v>
      </c>
      <c r="O553">
        <v>0.15600532539501999</v>
      </c>
      <c r="P553">
        <v>6.97342285606179E-3</v>
      </c>
      <c r="Q553">
        <v>12143.4758987246</v>
      </c>
      <c r="R553">
        <v>90.748000000000005</v>
      </c>
      <c r="S553">
        <v>68043.997487547895</v>
      </c>
      <c r="T553">
        <v>16.985498302992902</v>
      </c>
      <c r="U553">
        <v>14.287601633644799</v>
      </c>
      <c r="V553">
        <v>12.813499999999999</v>
      </c>
      <c r="W553">
        <v>101.18790908416899</v>
      </c>
      <c r="X553">
        <v>0.114147778495923</v>
      </c>
      <c r="Y553">
        <v>0.17612613915613401</v>
      </c>
      <c r="Z553">
        <v>0.29377584489209502</v>
      </c>
      <c r="AA553">
        <v>206.306514389113</v>
      </c>
      <c r="AB553">
        <v>7.9585435814499998</v>
      </c>
      <c r="AC553">
        <v>1.5222702437576401</v>
      </c>
      <c r="AD553">
        <v>3.6333928998011502</v>
      </c>
      <c r="AE553">
        <v>1.0000632045840401</v>
      </c>
      <c r="AF553">
        <v>40.15</v>
      </c>
      <c r="AG553">
        <v>3.7395551653112397E-2</v>
      </c>
      <c r="AH553">
        <v>17.2865</v>
      </c>
      <c r="AI553">
        <v>4.4554621200946496</v>
      </c>
      <c r="AJ553">
        <v>-111163.0575</v>
      </c>
      <c r="AK553">
        <v>0.55473104200543</v>
      </c>
      <c r="AL553">
        <v>19812110.998500001</v>
      </c>
      <c r="AM553">
        <v>1296.5712730499999</v>
      </c>
    </row>
    <row r="554" spans="1:39" ht="15" x14ac:dyDescent="0.25">
      <c r="A554" t="s">
        <v>734</v>
      </c>
      <c r="B554">
        <v>-2701870.2</v>
      </c>
      <c r="C554">
        <v>0.395902931983379</v>
      </c>
      <c r="D554">
        <v>-2708743.4</v>
      </c>
      <c r="E554">
        <v>5.2937355129876696E-3</v>
      </c>
      <c r="F554">
        <v>0.65286710956190797</v>
      </c>
      <c r="G554">
        <v>50.55</v>
      </c>
      <c r="H554">
        <v>25.728110000000001</v>
      </c>
      <c r="I554">
        <v>28.413976699999999</v>
      </c>
      <c r="J554">
        <v>47.727068150000001</v>
      </c>
      <c r="K554">
        <v>16305.9404965965</v>
      </c>
      <c r="L554">
        <v>731.09440589999997</v>
      </c>
      <c r="M554">
        <v>895.05870747855101</v>
      </c>
      <c r="N554">
        <v>0.53998181830432201</v>
      </c>
      <c r="O554">
        <v>0.14663624982607701</v>
      </c>
      <c r="P554">
        <v>3.4579378936539099E-3</v>
      </c>
      <c r="Q554">
        <v>13318.8826390873</v>
      </c>
      <c r="R554">
        <v>56.213500000000003</v>
      </c>
      <c r="S554">
        <v>63242.845704323699</v>
      </c>
      <c r="T554">
        <v>14.086473889723999</v>
      </c>
      <c r="U554">
        <v>13.005673119446399</v>
      </c>
      <c r="V554">
        <v>8.2114999999999991</v>
      </c>
      <c r="W554">
        <v>89.032991036960397</v>
      </c>
      <c r="X554">
        <v>0.113103049305724</v>
      </c>
      <c r="Y554">
        <v>0.17916032417923999</v>
      </c>
      <c r="Z554">
        <v>0.29616368257733899</v>
      </c>
      <c r="AA554">
        <v>204.120423840874</v>
      </c>
      <c r="AB554">
        <v>8.4034149571839105</v>
      </c>
      <c r="AC554">
        <v>1.78144531676666</v>
      </c>
      <c r="AD554">
        <v>3.6235724207991198</v>
      </c>
      <c r="AE554">
        <v>1.16157109828483</v>
      </c>
      <c r="AF554">
        <v>61.1</v>
      </c>
      <c r="AG554">
        <v>2.80014028111365E-2</v>
      </c>
      <c r="AH554">
        <v>6.8520000000000003</v>
      </c>
      <c r="AI554">
        <v>4.5324956129896004</v>
      </c>
      <c r="AJ554">
        <v>-41468.400500000003</v>
      </c>
      <c r="AK554">
        <v>0.50637631187062604</v>
      </c>
      <c r="AL554">
        <v>11921181.880000001</v>
      </c>
      <c r="AM554">
        <v>731.09440589999997</v>
      </c>
    </row>
    <row r="555" spans="1:39" ht="15" x14ac:dyDescent="0.25">
      <c r="A555" t="s">
        <v>735</v>
      </c>
      <c r="B555">
        <v>-3623635.6666666698</v>
      </c>
      <c r="C555">
        <v>0.26136815259657897</v>
      </c>
      <c r="D555">
        <v>-3454859.9523809501</v>
      </c>
      <c r="E555">
        <v>5.8817036571023702E-3</v>
      </c>
      <c r="F555">
        <v>0.793386470827803</v>
      </c>
      <c r="G555">
        <v>98</v>
      </c>
      <c r="H555">
        <v>92.406509333333304</v>
      </c>
      <c r="I555">
        <v>221.67473971428601</v>
      </c>
      <c r="J555">
        <v>31.724529809523801</v>
      </c>
      <c r="K555">
        <v>15468.711624714801</v>
      </c>
      <c r="L555">
        <v>2533.3922557618998</v>
      </c>
      <c r="M555">
        <v>3270.8564176107998</v>
      </c>
      <c r="N555">
        <v>0.58009740509950702</v>
      </c>
      <c r="O555">
        <v>0.16664445253735199</v>
      </c>
      <c r="P555">
        <v>3.2547629257658597E-2</v>
      </c>
      <c r="Q555">
        <v>11981.0561006808</v>
      </c>
      <c r="R555">
        <v>166.634761904762</v>
      </c>
      <c r="S555">
        <v>75189.581385579499</v>
      </c>
      <c r="T555">
        <v>16.841795429410801</v>
      </c>
      <c r="U555">
        <v>15.2032638736558</v>
      </c>
      <c r="V555">
        <v>21.625714285714299</v>
      </c>
      <c r="W555">
        <v>117.14721753424099</v>
      </c>
      <c r="X555">
        <v>0.112811328497176</v>
      </c>
      <c r="Y555">
        <v>0.17724646882609399</v>
      </c>
      <c r="Z555">
        <v>0.29405625040734201</v>
      </c>
      <c r="AA555">
        <v>173.60865003178799</v>
      </c>
      <c r="AB555">
        <v>7.9383428554724098</v>
      </c>
      <c r="AC555">
        <v>1.59240446850678</v>
      </c>
      <c r="AD555">
        <v>4.0513622698524703</v>
      </c>
      <c r="AE555">
        <v>1.1790783804810701</v>
      </c>
      <c r="AF555">
        <v>23.8571428571429</v>
      </c>
      <c r="AG555">
        <v>6.933578295975E-2</v>
      </c>
      <c r="AH555">
        <v>62.182380952380903</v>
      </c>
      <c r="AI555">
        <v>4.2755269483857798</v>
      </c>
      <c r="AJ555">
        <v>-133029.715238095</v>
      </c>
      <c r="AK555">
        <v>0.50434864954566505</v>
      </c>
      <c r="AL555">
        <v>39188314.236666702</v>
      </c>
      <c r="AM555">
        <v>2533.3922557618998</v>
      </c>
    </row>
    <row r="556" spans="1:39" ht="15" x14ac:dyDescent="0.25">
      <c r="A556" t="s">
        <v>736</v>
      </c>
      <c r="B556">
        <v>-2653204.2999999998</v>
      </c>
      <c r="C556">
        <v>0.424266854386877</v>
      </c>
      <c r="D556">
        <v>-2695271.35</v>
      </c>
      <c r="E556">
        <v>6.3802743641766003E-3</v>
      </c>
      <c r="F556">
        <v>0.68949032380448405</v>
      </c>
      <c r="G556">
        <v>57.15</v>
      </c>
      <c r="H556">
        <v>26.103617750000002</v>
      </c>
      <c r="I556">
        <v>19.982305849999999</v>
      </c>
      <c r="J556">
        <v>29.5704663</v>
      </c>
      <c r="K556">
        <v>17633.8827279338</v>
      </c>
      <c r="L556">
        <v>749.56897949999995</v>
      </c>
      <c r="M556">
        <v>949.76675768113296</v>
      </c>
      <c r="N556">
        <v>0.66028537344240501</v>
      </c>
      <c r="O556">
        <v>0.16245582765608599</v>
      </c>
      <c r="P556">
        <v>2.79595448493343E-3</v>
      </c>
      <c r="Q556">
        <v>13916.9026227781</v>
      </c>
      <c r="R556">
        <v>61.567</v>
      </c>
      <c r="S556">
        <v>62074.529130865601</v>
      </c>
      <c r="T556">
        <v>14.8301850017055</v>
      </c>
      <c r="U556">
        <v>12.174849830266201</v>
      </c>
      <c r="V556">
        <v>9.0534999999999997</v>
      </c>
      <c r="W556">
        <v>82.793282100845005</v>
      </c>
      <c r="X556">
        <v>0.113922373926401</v>
      </c>
      <c r="Y556">
        <v>0.191628167613492</v>
      </c>
      <c r="Z556">
        <v>0.30920598856252501</v>
      </c>
      <c r="AA556">
        <v>226.06011539195501</v>
      </c>
      <c r="AB556">
        <v>9.4339149613464706</v>
      </c>
      <c r="AC556">
        <v>1.63063667156198</v>
      </c>
      <c r="AD556">
        <v>3.60719133018369</v>
      </c>
      <c r="AE556">
        <v>1.1707314790596599</v>
      </c>
      <c r="AF556">
        <v>100.15</v>
      </c>
      <c r="AG556">
        <v>2.1207746668064499E-2</v>
      </c>
      <c r="AH556">
        <v>4.6063157894736797</v>
      </c>
      <c r="AI556">
        <v>4.3773136053781503</v>
      </c>
      <c r="AJ556">
        <v>-84190.447499999995</v>
      </c>
      <c r="AK556">
        <v>0.55710164445393895</v>
      </c>
      <c r="AL556">
        <v>13217811.481000001</v>
      </c>
      <c r="AM556">
        <v>749.56897949999995</v>
      </c>
    </row>
    <row r="557" spans="1:39" ht="15" x14ac:dyDescent="0.25">
      <c r="A557" t="s">
        <v>737</v>
      </c>
      <c r="B557">
        <v>-1840298.55</v>
      </c>
      <c r="C557">
        <v>0.293976704751372</v>
      </c>
      <c r="D557">
        <v>-1850476</v>
      </c>
      <c r="E557">
        <v>7.3580109905568899E-3</v>
      </c>
      <c r="F557">
        <v>0.72942902471224103</v>
      </c>
      <c r="G557">
        <v>91.15</v>
      </c>
      <c r="H557">
        <v>50.328233849999997</v>
      </c>
      <c r="I557">
        <v>104.09481635</v>
      </c>
      <c r="J557">
        <v>40.238861450000002</v>
      </c>
      <c r="K557">
        <v>14315.5602616576</v>
      </c>
      <c r="L557">
        <v>1698.3219718</v>
      </c>
      <c r="M557">
        <v>2081.78966499225</v>
      </c>
      <c r="N557">
        <v>0.46334742835363202</v>
      </c>
      <c r="O557">
        <v>0.140610557400315</v>
      </c>
      <c r="P557">
        <v>2.0174943985259201E-2</v>
      </c>
      <c r="Q557">
        <v>11678.620054581999</v>
      </c>
      <c r="R557">
        <v>109.7475</v>
      </c>
      <c r="S557">
        <v>70594.538381284307</v>
      </c>
      <c r="T557">
        <v>16.3265678033668</v>
      </c>
      <c r="U557">
        <v>15.474812381147601</v>
      </c>
      <c r="V557">
        <v>14.3985</v>
      </c>
      <c r="W557">
        <v>117.951312414488</v>
      </c>
      <c r="X557">
        <v>0.108353077639309</v>
      </c>
      <c r="Y557">
        <v>0.18150763909327999</v>
      </c>
      <c r="Z557">
        <v>0.293563866428036</v>
      </c>
      <c r="AA557">
        <v>180.40666321667399</v>
      </c>
      <c r="AB557">
        <v>7.4675593641538898</v>
      </c>
      <c r="AC557">
        <v>1.4512929315908001</v>
      </c>
      <c r="AD557">
        <v>3.8852133418149402</v>
      </c>
      <c r="AE557">
        <v>1.2946391519512499</v>
      </c>
      <c r="AF557">
        <v>32.9</v>
      </c>
      <c r="AG557">
        <v>4.6875854207427903E-2</v>
      </c>
      <c r="AH557">
        <v>31.572500000000002</v>
      </c>
      <c r="AI557">
        <v>4.5334086248754701</v>
      </c>
      <c r="AJ557">
        <v>-94142.383000000307</v>
      </c>
      <c r="AK557">
        <v>0.44935596652634202</v>
      </c>
      <c r="AL557">
        <v>24312430.530999999</v>
      </c>
      <c r="AM557">
        <v>1698.3219718</v>
      </c>
    </row>
    <row r="558" spans="1:39" ht="15" x14ac:dyDescent="0.25">
      <c r="A558" t="s">
        <v>738</v>
      </c>
      <c r="B558">
        <v>-3414662.85</v>
      </c>
      <c r="C558">
        <v>0.35363894224945103</v>
      </c>
      <c r="D558">
        <v>-3465874.4</v>
      </c>
      <c r="E558">
        <v>2.98000838463577E-3</v>
      </c>
      <c r="F558">
        <v>0.73755516449923098</v>
      </c>
      <c r="G558">
        <v>68.849999999999994</v>
      </c>
      <c r="H558">
        <v>152.1908215</v>
      </c>
      <c r="I558">
        <v>136.45727905000001</v>
      </c>
      <c r="J558">
        <v>-35.576649199999999</v>
      </c>
      <c r="K558">
        <v>16812.564858632901</v>
      </c>
      <c r="L558">
        <v>1739.2116122</v>
      </c>
      <c r="M558">
        <v>2394.7168955357001</v>
      </c>
      <c r="N558">
        <v>0.91850699762134402</v>
      </c>
      <c r="O558">
        <v>0.17222925275383599</v>
      </c>
      <c r="P558">
        <v>3.1246931206523401E-2</v>
      </c>
      <c r="Q558">
        <v>12210.4654990789</v>
      </c>
      <c r="R558">
        <v>125.5675</v>
      </c>
      <c r="S558">
        <v>71091.618910147896</v>
      </c>
      <c r="T558">
        <v>14.4619427797798</v>
      </c>
      <c r="U558">
        <v>13.850810219204799</v>
      </c>
      <c r="V558">
        <v>17.209</v>
      </c>
      <c r="W558">
        <v>101.064071834505</v>
      </c>
      <c r="X558">
        <v>0.116403888982915</v>
      </c>
      <c r="Y558">
        <v>0.16026544687077299</v>
      </c>
      <c r="Z558">
        <v>0.281810912212551</v>
      </c>
      <c r="AA558">
        <v>206.09642753396099</v>
      </c>
      <c r="AB558">
        <v>7.90140459088179</v>
      </c>
      <c r="AC558">
        <v>1.63541857711623</v>
      </c>
      <c r="AD558">
        <v>3.7381576700824399</v>
      </c>
      <c r="AE558">
        <v>0.61004390955463295</v>
      </c>
      <c r="AF558">
        <v>26.75</v>
      </c>
      <c r="AG558">
        <v>8.4423600552105196E-2</v>
      </c>
      <c r="AH558">
        <v>47.052</v>
      </c>
      <c r="AI558">
        <v>3.886221659337</v>
      </c>
      <c r="AJ558">
        <v>-96736.6805263157</v>
      </c>
      <c r="AK558">
        <v>0.61811228030826504</v>
      </c>
      <c r="AL558">
        <v>29240608.033</v>
      </c>
      <c r="AM558">
        <v>1739.2116122</v>
      </c>
    </row>
    <row r="559" spans="1:39" ht="15" x14ac:dyDescent="0.25">
      <c r="A559" t="s">
        <v>739</v>
      </c>
      <c r="B559">
        <v>-1463488.9</v>
      </c>
      <c r="C559">
        <v>0.43155181683344201</v>
      </c>
      <c r="D559">
        <v>-1395972.2</v>
      </c>
      <c r="E559">
        <v>3.7681067982996701E-3</v>
      </c>
      <c r="F559">
        <v>0.68689510370185702</v>
      </c>
      <c r="G559">
        <v>39.799999999999997</v>
      </c>
      <c r="H559">
        <v>22.172962200000001</v>
      </c>
      <c r="I559">
        <v>16.984473699999999</v>
      </c>
      <c r="J559">
        <v>0.85452909999999305</v>
      </c>
      <c r="K559">
        <v>18097.704736714499</v>
      </c>
      <c r="L559">
        <v>611.56799260000003</v>
      </c>
      <c r="M559">
        <v>806.99102705924497</v>
      </c>
      <c r="N559">
        <v>0.75842042914657304</v>
      </c>
      <c r="O559">
        <v>0.183712820830185</v>
      </c>
      <c r="P559">
        <v>5.2680920011901897E-3</v>
      </c>
      <c r="Q559">
        <v>13715.1177465167</v>
      </c>
      <c r="R559">
        <v>51.667000000000002</v>
      </c>
      <c r="S559">
        <v>62632.472148566798</v>
      </c>
      <c r="T559">
        <v>15.2815143128109</v>
      </c>
      <c r="U559">
        <v>11.836723490816199</v>
      </c>
      <c r="V559">
        <v>8.1895000000000007</v>
      </c>
      <c r="W559">
        <v>74.677085609622097</v>
      </c>
      <c r="X559">
        <v>0.114086281160304</v>
      </c>
      <c r="Y559">
        <v>0.184344934942379</v>
      </c>
      <c r="Z559">
        <v>0.30392136803396103</v>
      </c>
      <c r="AA559">
        <v>230.98347478821299</v>
      </c>
      <c r="AB559">
        <v>9.0999660524655894</v>
      </c>
      <c r="AC559">
        <v>1.9026462476488699</v>
      </c>
      <c r="AD559">
        <v>3.49311907440141</v>
      </c>
      <c r="AE559">
        <v>1.2242843404942201</v>
      </c>
      <c r="AF559">
        <v>62.3</v>
      </c>
      <c r="AG559">
        <v>2.2815717932600801E-2</v>
      </c>
      <c r="AH559">
        <v>6.0804999999999998</v>
      </c>
      <c r="AI559">
        <v>4.15174365588281</v>
      </c>
      <c r="AJ559">
        <v>-34077.416499999897</v>
      </c>
      <c r="AK559">
        <v>0.61199518482888404</v>
      </c>
      <c r="AL559">
        <v>11067976.956499999</v>
      </c>
      <c r="AM559">
        <v>611.56799260000003</v>
      </c>
    </row>
    <row r="560" spans="1:39" ht="15" x14ac:dyDescent="0.25">
      <c r="A560" t="s">
        <v>740</v>
      </c>
      <c r="B560">
        <v>-2039018.85</v>
      </c>
      <c r="C560">
        <v>0.35826827598480798</v>
      </c>
      <c r="D560">
        <v>-2134408.7000000002</v>
      </c>
      <c r="E560">
        <v>1.37516660696465E-2</v>
      </c>
      <c r="F560">
        <v>0.68920705874610699</v>
      </c>
      <c r="G560">
        <v>56.8</v>
      </c>
      <c r="H560">
        <v>21.4393092</v>
      </c>
      <c r="I560">
        <v>17.035716900000001</v>
      </c>
      <c r="J560">
        <v>31.461952549999999</v>
      </c>
      <c r="K560">
        <v>17759.3090475463</v>
      </c>
      <c r="L560">
        <v>722.69723529999999</v>
      </c>
      <c r="M560">
        <v>909.897809201737</v>
      </c>
      <c r="N560">
        <v>0.62618530270445005</v>
      </c>
      <c r="O560">
        <v>0.16003507347304199</v>
      </c>
      <c r="P560">
        <v>8.9221677973119003E-4</v>
      </c>
      <c r="Q560">
        <v>14105.543962964301</v>
      </c>
      <c r="R560">
        <v>58.774000000000001</v>
      </c>
      <c r="S560">
        <v>62454.781340388603</v>
      </c>
      <c r="T560">
        <v>15.7229387143975</v>
      </c>
      <c r="U560">
        <v>12.2962064058938</v>
      </c>
      <c r="V560">
        <v>8.5990000000000002</v>
      </c>
      <c r="W560">
        <v>84.044334841260607</v>
      </c>
      <c r="X560">
        <v>0.11049761010475299</v>
      </c>
      <c r="Y560">
        <v>0.21043417456284699</v>
      </c>
      <c r="Z560">
        <v>0.32453675277487198</v>
      </c>
      <c r="AA560">
        <v>238.816466384232</v>
      </c>
      <c r="AB560">
        <v>7.55885258297024</v>
      </c>
      <c r="AC560">
        <v>1.38088510475572</v>
      </c>
      <c r="AD560">
        <v>3.82626465595161</v>
      </c>
      <c r="AE560">
        <v>1.4011981854490101</v>
      </c>
      <c r="AF560">
        <v>104.1</v>
      </c>
      <c r="AG560">
        <v>2.3452590917594201E-2</v>
      </c>
      <c r="AH560">
        <v>3.8780000000000001</v>
      </c>
      <c r="AI560">
        <v>4.4331362527395601</v>
      </c>
      <c r="AJ560">
        <v>-82357.897500000006</v>
      </c>
      <c r="AK560">
        <v>0.55420741508773597</v>
      </c>
      <c r="AL560">
        <v>12834603.5495</v>
      </c>
      <c r="AM560">
        <v>722.69723529999999</v>
      </c>
    </row>
    <row r="561" spans="1:39" ht="15" x14ac:dyDescent="0.25">
      <c r="A561" t="s">
        <v>741</v>
      </c>
      <c r="B561">
        <v>-1940433.9047619</v>
      </c>
      <c r="C561">
        <v>0.34066803239221</v>
      </c>
      <c r="D561">
        <v>-1907195</v>
      </c>
      <c r="E561">
        <v>7.8950096837535292E-3</v>
      </c>
      <c r="F561">
        <v>0.74557457432608298</v>
      </c>
      <c r="G561">
        <v>44.476190476190503</v>
      </c>
      <c r="H561">
        <v>51.3985220952381</v>
      </c>
      <c r="I561">
        <v>84.678769190476203</v>
      </c>
      <c r="J561">
        <v>93.1284457619048</v>
      </c>
      <c r="K561">
        <v>16131.284624039101</v>
      </c>
      <c r="L561">
        <v>1243.2789419999999</v>
      </c>
      <c r="M561">
        <v>1557.0535862356401</v>
      </c>
      <c r="N561">
        <v>0.51701751772175597</v>
      </c>
      <c r="O561">
        <v>0.158922217151169</v>
      </c>
      <c r="P561">
        <v>1.0125373051832901E-2</v>
      </c>
      <c r="Q561">
        <v>12880.537097610801</v>
      </c>
      <c r="R561">
        <v>88.184761904761899</v>
      </c>
      <c r="S561">
        <v>70597.829243795495</v>
      </c>
      <c r="T561">
        <v>17.3628960839795</v>
      </c>
      <c r="U561">
        <v>14.0985689040327</v>
      </c>
      <c r="V561">
        <v>12.2128571428571</v>
      </c>
      <c r="W561">
        <v>101.800825757399</v>
      </c>
      <c r="X561">
        <v>0.11164874136021601</v>
      </c>
      <c r="Y561">
        <v>0.174543465392268</v>
      </c>
      <c r="Z561">
        <v>0.30423519541872202</v>
      </c>
      <c r="AA561">
        <v>198.043592836328</v>
      </c>
      <c r="AB561">
        <v>7.9981085800507996</v>
      </c>
      <c r="AC561">
        <v>1.4903147489736399</v>
      </c>
      <c r="AD561">
        <v>3.7734390928719002</v>
      </c>
      <c r="AE561">
        <v>0.95362368492457195</v>
      </c>
      <c r="AF561">
        <v>13.5714285714286</v>
      </c>
      <c r="AG561">
        <v>7.29252632018908E-2</v>
      </c>
      <c r="AH561">
        <v>45.110952380952398</v>
      </c>
      <c r="AI561">
        <v>4.55283223433094</v>
      </c>
      <c r="AJ561">
        <v>-74880.186000000002</v>
      </c>
      <c r="AK561">
        <v>0.466937955251016</v>
      </c>
      <c r="AL561">
        <v>20055686.480476201</v>
      </c>
      <c r="AM561">
        <v>1243.2789419999999</v>
      </c>
    </row>
    <row r="562" spans="1:39" ht="15" x14ac:dyDescent="0.25">
      <c r="A562" t="s">
        <v>742</v>
      </c>
      <c r="B562">
        <v>-2081675.95</v>
      </c>
      <c r="C562">
        <v>0.44915642208198803</v>
      </c>
      <c r="D562">
        <v>-2054609.35</v>
      </c>
      <c r="E562">
        <v>3.8940806442880498E-3</v>
      </c>
      <c r="F562">
        <v>0.68064209846791002</v>
      </c>
      <c r="G562">
        <v>52.5</v>
      </c>
      <c r="H562">
        <v>19.870726749999999</v>
      </c>
      <c r="I562">
        <v>23.45052175</v>
      </c>
      <c r="J562">
        <v>16.58969265</v>
      </c>
      <c r="K562">
        <v>17101.551785617299</v>
      </c>
      <c r="L562">
        <v>605.48095660000001</v>
      </c>
      <c r="M562">
        <v>765.90411963501697</v>
      </c>
      <c r="N562">
        <v>0.63260530942353399</v>
      </c>
      <c r="O562">
        <v>0.16989248246160299</v>
      </c>
      <c r="P562">
        <v>4.3109805874941703E-3</v>
      </c>
      <c r="Q562">
        <v>13519.5302767589</v>
      </c>
      <c r="R562">
        <v>49.438499999999998</v>
      </c>
      <c r="S562">
        <v>62375.237547660203</v>
      </c>
      <c r="T562">
        <v>14.836615188567601</v>
      </c>
      <c r="U562">
        <v>12.2471546790457</v>
      </c>
      <c r="V562">
        <v>7.3339999999999996</v>
      </c>
      <c r="W562">
        <v>82.558079710935303</v>
      </c>
      <c r="X562">
        <v>0.113101092464266</v>
      </c>
      <c r="Y562">
        <v>0.18142337360444399</v>
      </c>
      <c r="Z562">
        <v>0.30016999569275199</v>
      </c>
      <c r="AA562">
        <v>224.16361492549001</v>
      </c>
      <c r="AB562">
        <v>8.9488872757627806</v>
      </c>
      <c r="AC562">
        <v>1.6771807889083099</v>
      </c>
      <c r="AD562">
        <v>3.53281325058868</v>
      </c>
      <c r="AE562">
        <v>1.16068491595373</v>
      </c>
      <c r="AF562">
        <v>61.65</v>
      </c>
      <c r="AG562">
        <v>3.1638703079680003E-2</v>
      </c>
      <c r="AH562">
        <v>5.4749999999999996</v>
      </c>
      <c r="AI562">
        <v>4.3580661739135502</v>
      </c>
      <c r="AJ562">
        <v>-37836.400000000001</v>
      </c>
      <c r="AK562">
        <v>0.571901645759466</v>
      </c>
      <c r="AL562">
        <v>10354663.9345</v>
      </c>
      <c r="AM562">
        <v>605.48095660000001</v>
      </c>
    </row>
    <row r="563" spans="1:39" ht="15" x14ac:dyDescent="0.25">
      <c r="A563" t="s">
        <v>743</v>
      </c>
      <c r="B563">
        <v>-2398063.5499999998</v>
      </c>
      <c r="C563">
        <v>0.33485602581212898</v>
      </c>
      <c r="D563">
        <v>-2408938.85</v>
      </c>
      <c r="E563">
        <v>5.4662935179100799E-3</v>
      </c>
      <c r="F563">
        <v>0.717298011689669</v>
      </c>
      <c r="G563">
        <v>69.75</v>
      </c>
      <c r="H563">
        <v>59.338228049999998</v>
      </c>
      <c r="I563">
        <v>55.747581949999997</v>
      </c>
      <c r="J563">
        <v>-29.634853199999998</v>
      </c>
      <c r="K563">
        <v>16189.6947181082</v>
      </c>
      <c r="L563">
        <v>1378.5989678999999</v>
      </c>
      <c r="M563">
        <v>1889.44932672871</v>
      </c>
      <c r="N563">
        <v>0.91989659413555402</v>
      </c>
      <c r="O563">
        <v>0.18335831919637399</v>
      </c>
      <c r="P563">
        <v>1.1130204364923801E-2</v>
      </c>
      <c r="Q563">
        <v>11812.487433913901</v>
      </c>
      <c r="R563">
        <v>98.671499999999995</v>
      </c>
      <c r="S563">
        <v>66418.783032587904</v>
      </c>
      <c r="T563">
        <v>15.8708441647284</v>
      </c>
      <c r="U563">
        <v>13.971602417111299</v>
      </c>
      <c r="V563">
        <v>12.3155</v>
      </c>
      <c r="W563">
        <v>111.940154106614</v>
      </c>
      <c r="X563">
        <v>0.10831040596706</v>
      </c>
      <c r="Y563">
        <v>0.19908808306329701</v>
      </c>
      <c r="Z563">
        <v>0.31024872959130301</v>
      </c>
      <c r="AA563">
        <v>224.80475266283599</v>
      </c>
      <c r="AB563">
        <v>7.88910126176288</v>
      </c>
      <c r="AC563">
        <v>1.5864734527722999</v>
      </c>
      <c r="AD563">
        <v>3.2961181802400401</v>
      </c>
      <c r="AE563">
        <v>1.0430578719738299</v>
      </c>
      <c r="AF563">
        <v>61.1</v>
      </c>
      <c r="AG563">
        <v>2.53844511442456E-2</v>
      </c>
      <c r="AH563">
        <v>14.9605</v>
      </c>
      <c r="AI563">
        <v>3.8333817412964302</v>
      </c>
      <c r="AJ563">
        <v>-28000.7949999999</v>
      </c>
      <c r="AK563">
        <v>0.59568910757262195</v>
      </c>
      <c r="AL563">
        <v>22319096.429000001</v>
      </c>
      <c r="AM563">
        <v>1378.5989678999999</v>
      </c>
    </row>
    <row r="564" spans="1:39" ht="15" x14ac:dyDescent="0.25">
      <c r="A564" t="s">
        <v>744</v>
      </c>
      <c r="B564">
        <v>-1112465.8</v>
      </c>
      <c r="C564">
        <v>0.31817663378896499</v>
      </c>
      <c r="D564">
        <v>-1100968.2</v>
      </c>
      <c r="E564">
        <v>6.3084413652138103E-3</v>
      </c>
      <c r="F564">
        <v>0.73831911954194296</v>
      </c>
      <c r="G564">
        <v>50.5</v>
      </c>
      <c r="H564">
        <v>49.920337449999998</v>
      </c>
      <c r="I564">
        <v>65.193783550000006</v>
      </c>
      <c r="J564">
        <v>-10.776928549999999</v>
      </c>
      <c r="K564">
        <v>15941.475668237599</v>
      </c>
      <c r="L564">
        <v>1207.9368746499999</v>
      </c>
      <c r="M564">
        <v>1568.97637299189</v>
      </c>
      <c r="N564">
        <v>0.67186939163120896</v>
      </c>
      <c r="O564">
        <v>0.17091966992051799</v>
      </c>
      <c r="P564">
        <v>7.0683553331161598E-3</v>
      </c>
      <c r="Q564">
        <v>12273.1588744578</v>
      </c>
      <c r="R564">
        <v>86.938500000000005</v>
      </c>
      <c r="S564">
        <v>67285.074397418895</v>
      </c>
      <c r="T564">
        <v>16.0003910810515</v>
      </c>
      <c r="U564">
        <v>13.8941536218131</v>
      </c>
      <c r="V564">
        <v>11.728999999999999</v>
      </c>
      <c r="W564">
        <v>102.987200498764</v>
      </c>
      <c r="X564">
        <v>0.109794937093819</v>
      </c>
      <c r="Y564">
        <v>0.16824036177906801</v>
      </c>
      <c r="Z564">
        <v>0.29827139018874199</v>
      </c>
      <c r="AA564">
        <v>216.183399546987</v>
      </c>
      <c r="AB564">
        <v>7.6912035438252602</v>
      </c>
      <c r="AC564">
        <v>1.5705404101848901</v>
      </c>
      <c r="AD564">
        <v>3.6434707790081702</v>
      </c>
      <c r="AE564">
        <v>1.0931860062935199</v>
      </c>
      <c r="AF564">
        <v>29.75</v>
      </c>
      <c r="AG564">
        <v>4.3732239362023598E-2</v>
      </c>
      <c r="AH564">
        <v>23.848500000000001</v>
      </c>
      <c r="AI564">
        <v>4.2434882914995802</v>
      </c>
      <c r="AJ564">
        <v>-81912.814500000197</v>
      </c>
      <c r="AK564">
        <v>0.53719947554674596</v>
      </c>
      <c r="AL564">
        <v>19256296.296</v>
      </c>
      <c r="AM564">
        <v>1207.9368746499999</v>
      </c>
    </row>
    <row r="565" spans="1:39" ht="15" x14ac:dyDescent="0.25">
      <c r="A565" t="s">
        <v>745</v>
      </c>
      <c r="B565">
        <v>-965748.1</v>
      </c>
      <c r="C565">
        <v>0.338449939896316</v>
      </c>
      <c r="D565">
        <v>-969625.2</v>
      </c>
      <c r="E565">
        <v>4.1704676788906596E-3</v>
      </c>
      <c r="F565">
        <v>0.69141616081172896</v>
      </c>
      <c r="G565">
        <v>90.2</v>
      </c>
      <c r="H565">
        <v>33.567245</v>
      </c>
      <c r="I565">
        <v>29.084997699999999</v>
      </c>
      <c r="J565">
        <v>52.594221849999997</v>
      </c>
      <c r="K565">
        <v>16070.9981348088</v>
      </c>
      <c r="L565">
        <v>1022.07900525</v>
      </c>
      <c r="M565">
        <v>1265.2995982990101</v>
      </c>
      <c r="N565">
        <v>0.46744252488890498</v>
      </c>
      <c r="O565">
        <v>0.16093817396216401</v>
      </c>
      <c r="P565">
        <v>8.0466690028412596E-3</v>
      </c>
      <c r="Q565">
        <v>12981.7711228881</v>
      </c>
      <c r="R565">
        <v>76.472499999999997</v>
      </c>
      <c r="S565">
        <v>67233.912445650407</v>
      </c>
      <c r="T565">
        <v>16.3653600967668</v>
      </c>
      <c r="U565">
        <v>13.3653143973324</v>
      </c>
      <c r="V565">
        <v>10.7155</v>
      </c>
      <c r="W565">
        <v>95.383230390555696</v>
      </c>
      <c r="X565">
        <v>0.111528680231386</v>
      </c>
      <c r="Y565">
        <v>0.184057055846127</v>
      </c>
      <c r="Z565">
        <v>0.302115247049772</v>
      </c>
      <c r="AA565">
        <v>201.68171828319601</v>
      </c>
      <c r="AB565">
        <v>7.9534603595271296</v>
      </c>
      <c r="AC565">
        <v>1.5525339650563399</v>
      </c>
      <c r="AD565">
        <v>3.7803025328347299</v>
      </c>
      <c r="AE565">
        <v>1.26388899252176</v>
      </c>
      <c r="AF565">
        <v>83.05</v>
      </c>
      <c r="AG565">
        <v>2.2515148278443298E-2</v>
      </c>
      <c r="AH565">
        <v>7.0209999999999999</v>
      </c>
      <c r="AI565">
        <v>4.9895672231605701</v>
      </c>
      <c r="AJ565">
        <v>-58691.449500000002</v>
      </c>
      <c r="AK565">
        <v>0.48260185336804901</v>
      </c>
      <c r="AL565">
        <v>16425829.787</v>
      </c>
      <c r="AM565">
        <v>1022.07900525</v>
      </c>
    </row>
    <row r="566" spans="1:39" ht="15" x14ac:dyDescent="0.25">
      <c r="A566" t="s">
        <v>746</v>
      </c>
      <c r="B566">
        <v>-2666310.7000000002</v>
      </c>
      <c r="C566">
        <v>0.33767167910853302</v>
      </c>
      <c r="D566">
        <v>-2660617.6</v>
      </c>
      <c r="E566">
        <v>9.3011144617632102E-3</v>
      </c>
      <c r="F566">
        <v>0.71129114615459799</v>
      </c>
      <c r="G566">
        <v>76</v>
      </c>
      <c r="H566">
        <v>43.353682999999997</v>
      </c>
      <c r="I566">
        <v>37.543376850000001</v>
      </c>
      <c r="J566">
        <v>48.318133799999899</v>
      </c>
      <c r="K566">
        <v>17252.6627486508</v>
      </c>
      <c r="L566">
        <v>1319.2373645499999</v>
      </c>
      <c r="M566">
        <v>1661.84936683449</v>
      </c>
      <c r="N566">
        <v>0.63455626212160099</v>
      </c>
      <c r="O566">
        <v>0.153408880682389</v>
      </c>
      <c r="P566">
        <v>1.8120769728315199E-3</v>
      </c>
      <c r="Q566">
        <v>13695.8004679776</v>
      </c>
      <c r="R566">
        <v>100.4975</v>
      </c>
      <c r="S566">
        <v>66204.868777830299</v>
      </c>
      <c r="T566">
        <v>16.609865917062599</v>
      </c>
      <c r="U566">
        <v>13.1270664897137</v>
      </c>
      <c r="V566">
        <v>12.079499999999999</v>
      </c>
      <c r="W566">
        <v>109.21291150709899</v>
      </c>
      <c r="X566">
        <v>0.10804839020977899</v>
      </c>
      <c r="Y566">
        <v>0.201761843242935</v>
      </c>
      <c r="Z566">
        <v>0.31747044834891303</v>
      </c>
      <c r="AA566">
        <v>199.92713751703599</v>
      </c>
      <c r="AB566">
        <v>9.6102961918488798</v>
      </c>
      <c r="AC566">
        <v>1.6588369196972801</v>
      </c>
      <c r="AD566">
        <v>4.1310511889323003</v>
      </c>
      <c r="AE566">
        <v>1.3435298805026701</v>
      </c>
      <c r="AF566">
        <v>157.65</v>
      </c>
      <c r="AG566">
        <v>2.6728561543758699E-2</v>
      </c>
      <c r="AH566">
        <v>5.9545000000000003</v>
      </c>
      <c r="AI566">
        <v>4.3472194377169897</v>
      </c>
      <c r="AJ566">
        <v>-1778.59600000002</v>
      </c>
      <c r="AK566">
        <v>0.50004437408217495</v>
      </c>
      <c r="AL566">
        <v>22760357.335999999</v>
      </c>
      <c r="AM566">
        <v>1319.2373645499999</v>
      </c>
    </row>
    <row r="567" spans="1:39" ht="15" x14ac:dyDescent="0.25">
      <c r="A567" t="s">
        <v>747</v>
      </c>
      <c r="B567">
        <v>-894343.05</v>
      </c>
      <c r="C567">
        <v>0.37962538434777099</v>
      </c>
      <c r="D567">
        <v>-873964</v>
      </c>
      <c r="E567">
        <v>5.1136666428521502E-3</v>
      </c>
      <c r="F567">
        <v>0.73250193028999999</v>
      </c>
      <c r="G567">
        <v>56.15</v>
      </c>
      <c r="H567">
        <v>35.658000450000003</v>
      </c>
      <c r="I567">
        <v>59.413969600000001</v>
      </c>
      <c r="J567">
        <v>47.227366949999997</v>
      </c>
      <c r="K567">
        <v>15033.843954875299</v>
      </c>
      <c r="L567">
        <v>972.75224249999997</v>
      </c>
      <c r="M567">
        <v>1189.6633801379501</v>
      </c>
      <c r="N567">
        <v>0.51192185933202805</v>
      </c>
      <c r="O567">
        <v>0.139008365328955</v>
      </c>
      <c r="P567">
        <v>8.12340527706365E-3</v>
      </c>
      <c r="Q567">
        <v>12292.7255429214</v>
      </c>
      <c r="R567">
        <v>68.763499999999993</v>
      </c>
      <c r="S567">
        <v>66800.387974725003</v>
      </c>
      <c r="T567">
        <v>16.700720585775901</v>
      </c>
      <c r="U567">
        <v>14.146345699389901</v>
      </c>
      <c r="V567">
        <v>9.9975000000000005</v>
      </c>
      <c r="W567">
        <v>97.299549137284302</v>
      </c>
      <c r="X567">
        <v>0.113554502067597</v>
      </c>
      <c r="Y567">
        <v>0.174637804090679</v>
      </c>
      <c r="Z567">
        <v>0.292343128287959</v>
      </c>
      <c r="AA567">
        <v>196.695922805853</v>
      </c>
      <c r="AB567">
        <v>8.4772709374692994</v>
      </c>
      <c r="AC567">
        <v>1.54546433402113</v>
      </c>
      <c r="AD567">
        <v>3.7683776061429</v>
      </c>
      <c r="AE567">
        <v>1.0150588966471501</v>
      </c>
      <c r="AF567">
        <v>36.1</v>
      </c>
      <c r="AG567">
        <v>6.9030926102493798E-2</v>
      </c>
      <c r="AH567">
        <v>14.162000000000001</v>
      </c>
      <c r="AI567">
        <v>4.4586334925997404</v>
      </c>
      <c r="AJ567">
        <v>-47232.715499999998</v>
      </c>
      <c r="AK567">
        <v>0.49420486315547002</v>
      </c>
      <c r="AL567">
        <v>14624205.420499999</v>
      </c>
      <c r="AM567">
        <v>972.75224249999997</v>
      </c>
    </row>
    <row r="568" spans="1:39" ht="15" x14ac:dyDescent="0.25">
      <c r="A568" t="s">
        <v>748</v>
      </c>
      <c r="B568">
        <v>-2383751.2999999998</v>
      </c>
      <c r="C568">
        <v>0.31329810934577301</v>
      </c>
      <c r="D568">
        <v>-2140911.75</v>
      </c>
      <c r="E568">
        <v>8.7426765077526E-3</v>
      </c>
      <c r="F568">
        <v>0.70223949264063201</v>
      </c>
      <c r="G568">
        <v>103.05</v>
      </c>
      <c r="H568">
        <v>28.264835999999999</v>
      </c>
      <c r="I568">
        <v>40.132638499999999</v>
      </c>
      <c r="J568">
        <v>100.17672335</v>
      </c>
      <c r="K568">
        <v>15030.685269928001</v>
      </c>
      <c r="L568">
        <v>1306.2403017500001</v>
      </c>
      <c r="M568">
        <v>1592.09101807826</v>
      </c>
      <c r="N568">
        <v>0.47548395909076102</v>
      </c>
      <c r="O568">
        <v>0.14250252576085801</v>
      </c>
      <c r="P568">
        <v>2.4907138033034601E-3</v>
      </c>
      <c r="Q568">
        <v>12332.0128306477</v>
      </c>
      <c r="R568">
        <v>85.665999999999997</v>
      </c>
      <c r="S568">
        <v>68314.629730581597</v>
      </c>
      <c r="T568">
        <v>16.069969416104399</v>
      </c>
      <c r="U568">
        <v>15.2480599275092</v>
      </c>
      <c r="V568">
        <v>12.387499999999999</v>
      </c>
      <c r="W568">
        <v>105.44825846619599</v>
      </c>
      <c r="X568">
        <v>0.110860567774187</v>
      </c>
      <c r="Y568">
        <v>0.16311082665202001</v>
      </c>
      <c r="Z568">
        <v>0.29328269779910698</v>
      </c>
      <c r="AA568">
        <v>175.25106191664</v>
      </c>
      <c r="AB568">
        <v>8.9449115236763905</v>
      </c>
      <c r="AC568">
        <v>1.6238358422156201</v>
      </c>
      <c r="AD568">
        <v>3.2034261532413102</v>
      </c>
      <c r="AE568">
        <v>1.2223618149528599</v>
      </c>
      <c r="AF568">
        <v>86.75</v>
      </c>
      <c r="AG568">
        <v>2.1256818348505301E-2</v>
      </c>
      <c r="AH568">
        <v>8.3414999999999999</v>
      </c>
      <c r="AI568">
        <v>4.2049004168584201</v>
      </c>
      <c r="AJ568">
        <v>-119781.8385</v>
      </c>
      <c r="AK568">
        <v>0.54281530073164597</v>
      </c>
      <c r="AL568">
        <v>19633686.862500001</v>
      </c>
      <c r="AM568">
        <v>1306.2403017500001</v>
      </c>
    </row>
    <row r="569" spans="1:39" ht="15" x14ac:dyDescent="0.25">
      <c r="A569" t="s">
        <v>749</v>
      </c>
      <c r="B569">
        <v>-3198895.55</v>
      </c>
      <c r="C569">
        <v>0.347932427455725</v>
      </c>
      <c r="D569">
        <v>-3425843.05</v>
      </c>
      <c r="E569">
        <v>2.0854164415297399E-3</v>
      </c>
      <c r="F569">
        <v>0.69656831088048499</v>
      </c>
      <c r="G569">
        <v>84.95</v>
      </c>
      <c r="H569">
        <v>22.578906473684199</v>
      </c>
      <c r="I569">
        <v>74.724582499999997</v>
      </c>
      <c r="J569">
        <v>67.85320025</v>
      </c>
      <c r="K569">
        <v>14804.509237037901</v>
      </c>
      <c r="L569">
        <v>1273.6409356500001</v>
      </c>
      <c r="M569">
        <v>1484.3259913322499</v>
      </c>
      <c r="N569">
        <v>0.24101531444836899</v>
      </c>
      <c r="O569">
        <v>0.12268936760441999</v>
      </c>
      <c r="P569">
        <v>1.4547931235065001E-2</v>
      </c>
      <c r="Q569">
        <v>12703.158946624801</v>
      </c>
      <c r="R569">
        <v>82.250500000000002</v>
      </c>
      <c r="S569">
        <v>72330.673874322907</v>
      </c>
      <c r="T569">
        <v>16.854608786572701</v>
      </c>
      <c r="U569">
        <v>15.484902044972401</v>
      </c>
      <c r="V569">
        <v>9.6349999999999998</v>
      </c>
      <c r="W569">
        <v>132.18899176440101</v>
      </c>
      <c r="X569">
        <v>0.110031206654102</v>
      </c>
      <c r="Y569">
        <v>0.16986418681944501</v>
      </c>
      <c r="Z569">
        <v>0.28315334039447698</v>
      </c>
      <c r="AA569">
        <v>188.18800753893601</v>
      </c>
      <c r="AB569">
        <v>7.8512955998931098</v>
      </c>
      <c r="AC569">
        <v>1.4513038816324599</v>
      </c>
      <c r="AD569">
        <v>3.4366645451228601</v>
      </c>
      <c r="AE569">
        <v>1.31434195223683</v>
      </c>
      <c r="AF569">
        <v>73</v>
      </c>
      <c r="AG569">
        <v>4.2910127162484303E-2</v>
      </c>
      <c r="AH569">
        <v>9.7925000000000004</v>
      </c>
      <c r="AI569">
        <v>4.5955917050673696</v>
      </c>
      <c r="AJ569">
        <v>-45468.094499999897</v>
      </c>
      <c r="AK569">
        <v>0.490604650947226</v>
      </c>
      <c r="AL569">
        <v>18855628.9965</v>
      </c>
      <c r="AM569">
        <v>1273.6409356500001</v>
      </c>
    </row>
    <row r="570" spans="1:39" ht="15" x14ac:dyDescent="0.25">
      <c r="A570" t="s">
        <v>750</v>
      </c>
      <c r="B570">
        <v>-2615809.4</v>
      </c>
      <c r="C570">
        <v>0.35616296709206302</v>
      </c>
      <c r="D570">
        <v>-2514581.15</v>
      </c>
      <c r="E570">
        <v>1.1268476930384901E-2</v>
      </c>
      <c r="F570">
        <v>0.719485365910707</v>
      </c>
      <c r="G570">
        <v>108.6</v>
      </c>
      <c r="H570">
        <v>43.699185100000001</v>
      </c>
      <c r="I570">
        <v>47.062140800000002</v>
      </c>
      <c r="J570">
        <v>18.30582665</v>
      </c>
      <c r="K570">
        <v>15555.583494213701</v>
      </c>
      <c r="L570">
        <v>1323.2600813500001</v>
      </c>
      <c r="M570">
        <v>1666.3241799207101</v>
      </c>
      <c r="N570">
        <v>0.55026738073828896</v>
      </c>
      <c r="O570">
        <v>0.16055402641123401</v>
      </c>
      <c r="P570">
        <v>1.34033681284373E-3</v>
      </c>
      <c r="Q570">
        <v>12352.9880488078</v>
      </c>
      <c r="R570">
        <v>89.087500000000006</v>
      </c>
      <c r="S570">
        <v>66700.569283008299</v>
      </c>
      <c r="T570">
        <v>16.4832327767644</v>
      </c>
      <c r="U570">
        <v>14.8534876537112</v>
      </c>
      <c r="V570">
        <v>12.07</v>
      </c>
      <c r="W570">
        <v>109.63215255592399</v>
      </c>
      <c r="X570">
        <v>0.113058777092767</v>
      </c>
      <c r="Y570">
        <v>0.18561527745843701</v>
      </c>
      <c r="Z570">
        <v>0.30236763086580198</v>
      </c>
      <c r="AA570">
        <v>183.50096358402499</v>
      </c>
      <c r="AB570">
        <v>8.7317175762243107</v>
      </c>
      <c r="AC570">
        <v>1.6797598318915901</v>
      </c>
      <c r="AD570">
        <v>3.66276098089322</v>
      </c>
      <c r="AE570">
        <v>1.24016325811075</v>
      </c>
      <c r="AF570">
        <v>133.9</v>
      </c>
      <c r="AG570">
        <v>2.5109716448983299E-2</v>
      </c>
      <c r="AH570">
        <v>6.1070000000000002</v>
      </c>
      <c r="AI570">
        <v>4.1914918166525901</v>
      </c>
      <c r="AJ570">
        <v>25968.459000000101</v>
      </c>
      <c r="AK570">
        <v>0.52746832434157298</v>
      </c>
      <c r="AL570">
        <v>20584082.68</v>
      </c>
      <c r="AM570">
        <v>1323.2600813500001</v>
      </c>
    </row>
    <row r="571" spans="1:39" ht="15" x14ac:dyDescent="0.25">
      <c r="A571" t="s">
        <v>751</v>
      </c>
      <c r="B571">
        <v>-2016376.55</v>
      </c>
      <c r="C571">
        <v>0.428794982118753</v>
      </c>
      <c r="D571">
        <v>-1998290.65</v>
      </c>
      <c r="E571">
        <v>2.1718261548240199E-3</v>
      </c>
      <c r="F571">
        <v>0.66787583989433597</v>
      </c>
      <c r="G571">
        <v>60.6</v>
      </c>
      <c r="H571">
        <v>19.78341485</v>
      </c>
      <c r="I571">
        <v>23.008253</v>
      </c>
      <c r="J571">
        <v>62.146622899999997</v>
      </c>
      <c r="K571">
        <v>15924.8272775886</v>
      </c>
      <c r="L571">
        <v>882.00438235000001</v>
      </c>
      <c r="M571">
        <v>1059.8685390401599</v>
      </c>
      <c r="N571">
        <v>0.404399492891023</v>
      </c>
      <c r="O571">
        <v>0.146978636607905</v>
      </c>
      <c r="P571">
        <v>2.7177870631585801E-3</v>
      </c>
      <c r="Q571">
        <v>13252.3675622263</v>
      </c>
      <c r="R571">
        <v>63.957999999999998</v>
      </c>
      <c r="S571">
        <v>66533.089582225803</v>
      </c>
      <c r="T571">
        <v>16.0722661746771</v>
      </c>
      <c r="U571">
        <v>13.7903684034835</v>
      </c>
      <c r="V571">
        <v>9.6524999999999999</v>
      </c>
      <c r="W571">
        <v>91.375745387205399</v>
      </c>
      <c r="X571">
        <v>0.115771660356372</v>
      </c>
      <c r="Y571">
        <v>0.17140979938789799</v>
      </c>
      <c r="Z571">
        <v>0.29349289574138199</v>
      </c>
      <c r="AA571">
        <v>206.81972068434999</v>
      </c>
      <c r="AB571">
        <v>8.4301173773777407</v>
      </c>
      <c r="AC571">
        <v>1.5967921464082899</v>
      </c>
      <c r="AD571">
        <v>3.1536899908396201</v>
      </c>
      <c r="AE571">
        <v>1.1138624197243301</v>
      </c>
      <c r="AF571">
        <v>111.15</v>
      </c>
      <c r="AG571">
        <v>2.2089248813554299E-2</v>
      </c>
      <c r="AH571">
        <v>4.5999999999999996</v>
      </c>
      <c r="AI571">
        <v>4.8675637426440099</v>
      </c>
      <c r="AJ571">
        <v>-48314.477000000101</v>
      </c>
      <c r="AK571">
        <v>0.49838408203057</v>
      </c>
      <c r="AL571">
        <v>14045767.447000001</v>
      </c>
      <c r="AM571">
        <v>882.00438235000001</v>
      </c>
    </row>
    <row r="572" spans="1:39" ht="15" x14ac:dyDescent="0.25">
      <c r="A572" t="s">
        <v>752</v>
      </c>
      <c r="B572">
        <v>-2384329.0499999998</v>
      </c>
      <c r="C572">
        <v>0.37541237835615598</v>
      </c>
      <c r="D572">
        <v>-2418882.4500000002</v>
      </c>
      <c r="E572">
        <v>4.8866625257747102E-3</v>
      </c>
      <c r="F572">
        <v>0.67115038339132904</v>
      </c>
      <c r="G572">
        <v>61.95</v>
      </c>
      <c r="H572">
        <v>21.214245300000002</v>
      </c>
      <c r="I572">
        <v>16.031085350000001</v>
      </c>
      <c r="J572">
        <v>38.593520750000003</v>
      </c>
      <c r="K572">
        <v>16578.592067780199</v>
      </c>
      <c r="L572">
        <v>787.56957220000004</v>
      </c>
      <c r="M572">
        <v>958.284093942288</v>
      </c>
      <c r="N572">
        <v>0.46065160292641399</v>
      </c>
      <c r="O572">
        <v>0.15165041193296599</v>
      </c>
      <c r="P572">
        <v>2.78453291926201E-3</v>
      </c>
      <c r="Q572">
        <v>13625.1814519697</v>
      </c>
      <c r="R572">
        <v>60.5535</v>
      </c>
      <c r="S572">
        <v>64249.003633150802</v>
      </c>
      <c r="T572">
        <v>15.653100151106001</v>
      </c>
      <c r="U572">
        <v>13.006177548779201</v>
      </c>
      <c r="V572">
        <v>8.6639999999999997</v>
      </c>
      <c r="W572">
        <v>90.901381832871607</v>
      </c>
      <c r="X572">
        <v>0.113924061816225</v>
      </c>
      <c r="Y572">
        <v>0.18340813330734501</v>
      </c>
      <c r="Z572">
        <v>0.30116309778302602</v>
      </c>
      <c r="AA572">
        <v>229.043701493068</v>
      </c>
      <c r="AB572">
        <v>7.6099376925884998</v>
      </c>
      <c r="AC572">
        <v>1.51328761055692</v>
      </c>
      <c r="AD572">
        <v>3.3653191027000999</v>
      </c>
      <c r="AE572">
        <v>1.24029269648042</v>
      </c>
      <c r="AF572">
        <v>119.9</v>
      </c>
      <c r="AG572">
        <v>2.5551640253512999E-2</v>
      </c>
      <c r="AH572">
        <v>3.7685</v>
      </c>
      <c r="AI572">
        <v>4.8035511416563397</v>
      </c>
      <c r="AJ572">
        <v>-57917.540500000097</v>
      </c>
      <c r="AK572">
        <v>0.52939802716489204</v>
      </c>
      <c r="AL572">
        <v>13056794.6625</v>
      </c>
      <c r="AM572">
        <v>787.56957220000004</v>
      </c>
    </row>
    <row r="573" spans="1:39" ht="15" x14ac:dyDescent="0.25">
      <c r="A573" t="s">
        <v>753</v>
      </c>
      <c r="B573">
        <v>-1805321</v>
      </c>
      <c r="C573">
        <v>0.31490791686040398</v>
      </c>
      <c r="D573">
        <v>-1931533.9</v>
      </c>
      <c r="E573">
        <v>1.2587492518921699E-2</v>
      </c>
      <c r="F573">
        <v>0.77764990126965206</v>
      </c>
      <c r="G573">
        <v>61.7777777777778</v>
      </c>
      <c r="H573">
        <v>36.283836549999997</v>
      </c>
      <c r="I573">
        <v>30.768625650000001</v>
      </c>
      <c r="J573">
        <v>1.98400394999999</v>
      </c>
      <c r="K573">
        <v>18851.8140011619</v>
      </c>
      <c r="L573">
        <v>1179.8751620999999</v>
      </c>
      <c r="M573">
        <v>1673.7000468342101</v>
      </c>
      <c r="N573">
        <v>0.99894820614090196</v>
      </c>
      <c r="O573">
        <v>0.19406264934204401</v>
      </c>
      <c r="P573">
        <v>7.3240138258521897E-4</v>
      </c>
      <c r="Q573">
        <v>13289.589817824301</v>
      </c>
      <c r="R573">
        <v>91.652500000000003</v>
      </c>
      <c r="S573">
        <v>67217.104776192704</v>
      </c>
      <c r="T573">
        <v>15.3531000245492</v>
      </c>
      <c r="U573">
        <v>12.8733549232154</v>
      </c>
      <c r="V573">
        <v>18.3825</v>
      </c>
      <c r="W573">
        <v>64.184695340677294</v>
      </c>
      <c r="X573">
        <v>0.105019576248607</v>
      </c>
      <c r="Y573">
        <v>0.19700354922862301</v>
      </c>
      <c r="Z573">
        <v>0.30592048697845597</v>
      </c>
      <c r="AA573">
        <v>216.34657478988899</v>
      </c>
      <c r="AB573">
        <v>12.217660752023599</v>
      </c>
      <c r="AC573">
        <v>1.5972211447887199</v>
      </c>
      <c r="AD573">
        <v>4.4963565075014102</v>
      </c>
      <c r="AE573" t="s">
        <v>943</v>
      </c>
      <c r="AF573">
        <v>137.55000000000001</v>
      </c>
      <c r="AG573">
        <v>1.65584358322583E-2</v>
      </c>
      <c r="AH573">
        <v>5.774</v>
      </c>
      <c r="AI573">
        <v>4.15415545809104</v>
      </c>
      <c r="AJ573">
        <v>-97326.534</v>
      </c>
      <c r="AK573">
        <v>0.66233678555561304</v>
      </c>
      <c r="AL573">
        <v>22242787.100499999</v>
      </c>
      <c r="AM573">
        <v>1179.8751620999999</v>
      </c>
    </row>
    <row r="574" spans="1:39" ht="15" x14ac:dyDescent="0.25">
      <c r="A574" t="s">
        <v>755</v>
      </c>
      <c r="B574">
        <v>-2397882.6</v>
      </c>
      <c r="C574">
        <v>0.24672933433172201</v>
      </c>
      <c r="D574">
        <v>-2496051.9</v>
      </c>
      <c r="E574">
        <v>8.4279780987879596E-3</v>
      </c>
      <c r="F574">
        <v>0.74667876297942704</v>
      </c>
      <c r="G574">
        <v>89.5</v>
      </c>
      <c r="H574">
        <v>56.673376449999999</v>
      </c>
      <c r="I574">
        <v>79.584212149999999</v>
      </c>
      <c r="J574">
        <v>72.743864349999996</v>
      </c>
      <c r="K574">
        <v>14686.142509642499</v>
      </c>
      <c r="L574">
        <v>1707.3999847499999</v>
      </c>
      <c r="M574">
        <v>2198.8935905798098</v>
      </c>
      <c r="N574">
        <v>0.62824369607632402</v>
      </c>
      <c r="O574">
        <v>0.167071020527019</v>
      </c>
      <c r="P574">
        <v>9.8265795360520901E-3</v>
      </c>
      <c r="Q574">
        <v>11403.516570525901</v>
      </c>
      <c r="R574">
        <v>112.866</v>
      </c>
      <c r="S574">
        <v>70814.388992256296</v>
      </c>
      <c r="T574">
        <v>16.8793082061914</v>
      </c>
      <c r="U574">
        <v>15.1276733892403</v>
      </c>
      <c r="V574">
        <v>14.093</v>
      </c>
      <c r="W574">
        <v>121.152344053786</v>
      </c>
      <c r="X574">
        <v>0.109187487359406</v>
      </c>
      <c r="Y574">
        <v>0.16551742703320799</v>
      </c>
      <c r="Z574">
        <v>0.28989507588809699</v>
      </c>
      <c r="AA574">
        <v>182.868251604042</v>
      </c>
      <c r="AB574">
        <v>7.9150998264896701</v>
      </c>
      <c r="AC574">
        <v>1.47989057239192</v>
      </c>
      <c r="AD574">
        <v>3.8740274637946301</v>
      </c>
      <c r="AE574">
        <v>1.24443837431622</v>
      </c>
      <c r="AF574">
        <v>29.95</v>
      </c>
      <c r="AG574">
        <v>3.5245707280567799E-2</v>
      </c>
      <c r="AH574">
        <v>34.341999999999999</v>
      </c>
      <c r="AI574">
        <v>4.1552133372598998</v>
      </c>
      <c r="AJ574">
        <v>-141518.46549999999</v>
      </c>
      <c r="AK574">
        <v>0.52606513947148004</v>
      </c>
      <c r="AL574">
        <v>25075119.497000001</v>
      </c>
      <c r="AM574">
        <v>1707.3999847499999</v>
      </c>
    </row>
    <row r="575" spans="1:39" ht="15" x14ac:dyDescent="0.25">
      <c r="A575" t="s">
        <v>756</v>
      </c>
      <c r="B575">
        <v>-3593981.15</v>
      </c>
      <c r="C575">
        <v>0.310795346483415</v>
      </c>
      <c r="D575">
        <v>-4213727.25</v>
      </c>
      <c r="E575">
        <v>2.4265751149645698E-3</v>
      </c>
      <c r="F575">
        <v>0.79838718683626397</v>
      </c>
      <c r="G575">
        <v>99.8</v>
      </c>
      <c r="H575">
        <v>59.993743700000003</v>
      </c>
      <c r="I575">
        <v>458.23586625000002</v>
      </c>
      <c r="J575">
        <v>-22.436114700000001</v>
      </c>
      <c r="K575">
        <v>16379.4310696388</v>
      </c>
      <c r="L575">
        <v>3957.8909506</v>
      </c>
      <c r="M575">
        <v>4728.3144911997497</v>
      </c>
      <c r="N575">
        <v>0.15333008221411501</v>
      </c>
      <c r="O575">
        <v>0.124794825556051</v>
      </c>
      <c r="P575">
        <v>2.8696380008343101E-2</v>
      </c>
      <c r="Q575">
        <v>13710.594362358201</v>
      </c>
      <c r="R575">
        <v>252.04400000000001</v>
      </c>
      <c r="S575">
        <v>86631.076524336997</v>
      </c>
      <c r="T575">
        <v>16.846661693989901</v>
      </c>
      <c r="U575">
        <v>15.7031746464903</v>
      </c>
      <c r="V575">
        <v>26.669</v>
      </c>
      <c r="W575">
        <v>148.407924954067</v>
      </c>
      <c r="X575">
        <v>0.116137837568025</v>
      </c>
      <c r="Y575">
        <v>0.151319664625122</v>
      </c>
      <c r="Z575">
        <v>0.27433278980097903</v>
      </c>
      <c r="AA575">
        <v>179.64469180036701</v>
      </c>
      <c r="AB575">
        <v>7.6414368378911197</v>
      </c>
      <c r="AC575">
        <v>1.39878637357543</v>
      </c>
      <c r="AD575">
        <v>3.46475948156302</v>
      </c>
      <c r="AE575">
        <v>1.03540120450456</v>
      </c>
      <c r="AF575">
        <v>29.15</v>
      </c>
      <c r="AG575">
        <v>8.5207038904669602E-2</v>
      </c>
      <c r="AH575">
        <v>94.242999999999995</v>
      </c>
      <c r="AI575">
        <v>5.7339480405650702</v>
      </c>
      <c r="AJ575">
        <v>9419.4560000000092</v>
      </c>
      <c r="AK575">
        <v>0.37384739516330401</v>
      </c>
      <c r="AL575">
        <v>64828002.006499998</v>
      </c>
      <c r="AM575">
        <v>3957.8909506</v>
      </c>
    </row>
    <row r="576" spans="1:39" ht="15" x14ac:dyDescent="0.25">
      <c r="A576" t="s">
        <v>757</v>
      </c>
      <c r="B576">
        <v>-6974057.5</v>
      </c>
      <c r="C576">
        <v>0.325435887080751</v>
      </c>
      <c r="D576">
        <v>-6725092.25</v>
      </c>
      <c r="E576">
        <v>7.5555113898518602E-4</v>
      </c>
      <c r="F576">
        <v>0.80739575772100503</v>
      </c>
      <c r="G576">
        <v>162.35</v>
      </c>
      <c r="H576">
        <v>106.0680026</v>
      </c>
      <c r="I576">
        <v>675.02428599999996</v>
      </c>
      <c r="J576">
        <v>-15.258699249999999</v>
      </c>
      <c r="K576">
        <v>16048.783504668199</v>
      </c>
      <c r="L576">
        <v>5272.2405729000002</v>
      </c>
      <c r="M576">
        <v>6477.0768671272499</v>
      </c>
      <c r="N576">
        <v>0.25333000701167602</v>
      </c>
      <c r="O576">
        <v>0.142034110867232</v>
      </c>
      <c r="P576">
        <v>3.9578758350403101E-2</v>
      </c>
      <c r="Q576">
        <v>13063.462002193</v>
      </c>
      <c r="R576">
        <v>332.29349999999999</v>
      </c>
      <c r="S576">
        <v>84230.890908188099</v>
      </c>
      <c r="T576">
        <v>15.7381953002391</v>
      </c>
      <c r="U576">
        <v>15.866216380699599</v>
      </c>
      <c r="V576">
        <v>33.786000000000001</v>
      </c>
      <c r="W576">
        <v>156.048084203516</v>
      </c>
      <c r="X576">
        <v>0.116316053683981</v>
      </c>
      <c r="Y576">
        <v>0.159318984440522</v>
      </c>
      <c r="Z576">
        <v>0.28118984273074499</v>
      </c>
      <c r="AA576">
        <v>165.80978009490801</v>
      </c>
      <c r="AB576">
        <v>9.8291524144577203</v>
      </c>
      <c r="AC576">
        <v>1.4626877126864</v>
      </c>
      <c r="AD576">
        <v>4.1370414511597904</v>
      </c>
      <c r="AE576">
        <v>0.93246640439292805</v>
      </c>
      <c r="AF576">
        <v>25.45</v>
      </c>
      <c r="AG576">
        <v>9.6256641132153695E-2</v>
      </c>
      <c r="AH576">
        <v>116.5985</v>
      </c>
      <c r="AI576">
        <v>4.7866466886332599</v>
      </c>
      <c r="AJ576">
        <v>-58315.8489999999</v>
      </c>
      <c r="AK576">
        <v>0.43130476854344602</v>
      </c>
      <c r="AL576">
        <v>84613047.539000005</v>
      </c>
      <c r="AM576">
        <v>5272.2405729000002</v>
      </c>
    </row>
    <row r="577" spans="1:39" ht="15" x14ac:dyDescent="0.25">
      <c r="A577" t="s">
        <v>758</v>
      </c>
      <c r="B577">
        <v>-5419091.5499999998</v>
      </c>
      <c r="C577">
        <v>0.329617330989046</v>
      </c>
      <c r="D577">
        <v>-4402839.3</v>
      </c>
      <c r="E577">
        <v>1.29036690031093E-3</v>
      </c>
      <c r="F577">
        <v>0.779177760667212</v>
      </c>
      <c r="G577">
        <v>203.75</v>
      </c>
      <c r="H577">
        <v>93.038386250000002</v>
      </c>
      <c r="I577">
        <v>466.97432730000003</v>
      </c>
      <c r="J577">
        <v>-51.282041399999997</v>
      </c>
      <c r="K577">
        <v>14680.158423860001</v>
      </c>
      <c r="L577">
        <v>4207.3914381000004</v>
      </c>
      <c r="M577">
        <v>5126.4499901880999</v>
      </c>
      <c r="N577">
        <v>0.25172635606452598</v>
      </c>
      <c r="O577">
        <v>0.14498085990436499</v>
      </c>
      <c r="P577">
        <v>2.7295675643591099E-2</v>
      </c>
      <c r="Q577">
        <v>12048.3322729602</v>
      </c>
      <c r="R577">
        <v>256.31200000000001</v>
      </c>
      <c r="S577">
        <v>80332.329717297704</v>
      </c>
      <c r="T577">
        <v>15.921025937139101</v>
      </c>
      <c r="U577">
        <v>16.4151168813789</v>
      </c>
      <c r="V577">
        <v>27.621500000000001</v>
      </c>
      <c r="W577">
        <v>152.32306131455601</v>
      </c>
      <c r="X577">
        <v>0.118308297409934</v>
      </c>
      <c r="Y577">
        <v>0.15692043955781801</v>
      </c>
      <c r="Z577">
        <v>0.28031345108572903</v>
      </c>
      <c r="AA577">
        <v>170.54100160550499</v>
      </c>
      <c r="AB577">
        <v>7.3788478504988104</v>
      </c>
      <c r="AC577">
        <v>1.3489167609422701</v>
      </c>
      <c r="AD577">
        <v>3.1456656117786999</v>
      </c>
      <c r="AE577">
        <v>1.07767118128331</v>
      </c>
      <c r="AF577">
        <v>50.9</v>
      </c>
      <c r="AG577">
        <v>6.5647814188986103E-2</v>
      </c>
      <c r="AH577">
        <v>60.207500000000003</v>
      </c>
      <c r="AI577">
        <v>4.7578130583343299</v>
      </c>
      <c r="AJ577">
        <v>-11880.061</v>
      </c>
      <c r="AK577">
        <v>0.45535452320247999</v>
      </c>
      <c r="AL577">
        <v>61765172.862499997</v>
      </c>
      <c r="AM577">
        <v>4207.3914381000004</v>
      </c>
    </row>
    <row r="578" spans="1:39" ht="15" x14ac:dyDescent="0.25">
      <c r="A578" t="s">
        <v>759</v>
      </c>
      <c r="B578">
        <v>-10765836.5</v>
      </c>
      <c r="C578">
        <v>0.34824532907997902</v>
      </c>
      <c r="D578">
        <v>-10926006.35</v>
      </c>
      <c r="E578">
        <v>2.1574668458708198E-3</v>
      </c>
      <c r="F578">
        <v>0.817195767942685</v>
      </c>
      <c r="G578">
        <v>181.45</v>
      </c>
      <c r="H578">
        <v>143.8258806</v>
      </c>
      <c r="I578">
        <v>738.89537389999998</v>
      </c>
      <c r="J578">
        <v>-27.426376550000001</v>
      </c>
      <c r="K578">
        <v>16660.012343686201</v>
      </c>
      <c r="L578">
        <v>8174.6697336999996</v>
      </c>
      <c r="M578">
        <v>10177.0703659961</v>
      </c>
      <c r="N578">
        <v>0.24309034198138399</v>
      </c>
      <c r="O578">
        <v>0.14218552902612699</v>
      </c>
      <c r="P578">
        <v>6.9013665111660696E-2</v>
      </c>
      <c r="Q578">
        <v>13382.053358306601</v>
      </c>
      <c r="R578">
        <v>515.69100000000003</v>
      </c>
      <c r="S578">
        <v>87997.392504426098</v>
      </c>
      <c r="T578">
        <v>15.177887533426</v>
      </c>
      <c r="U578">
        <v>15.851875897969901</v>
      </c>
      <c r="V578">
        <v>51.7575</v>
      </c>
      <c r="W578">
        <v>157.94174242766701</v>
      </c>
      <c r="X578">
        <v>0.11585596517807201</v>
      </c>
      <c r="Y578">
        <v>0.15293658776271099</v>
      </c>
      <c r="Z578">
        <v>0.27553151724068398</v>
      </c>
      <c r="AA578">
        <v>158.05727840887201</v>
      </c>
      <c r="AB578">
        <v>7.93857664552056</v>
      </c>
      <c r="AC578">
        <v>1.42688030383586</v>
      </c>
      <c r="AD578">
        <v>4.0193480418435303</v>
      </c>
      <c r="AE578">
        <v>1.0285603021389</v>
      </c>
      <c r="AF578">
        <v>31.9</v>
      </c>
      <c r="AG578">
        <v>7.7240585502405604E-2</v>
      </c>
      <c r="AH578">
        <v>141.517</v>
      </c>
      <c r="AI578">
        <v>5.0134623613127003</v>
      </c>
      <c r="AJ578">
        <v>-96493.754000000699</v>
      </c>
      <c r="AK578">
        <v>0.40944165168894803</v>
      </c>
      <c r="AL578">
        <v>136190098.669</v>
      </c>
      <c r="AM578">
        <v>8174.6697336999996</v>
      </c>
    </row>
    <row r="579" spans="1:39" ht="15" x14ac:dyDescent="0.25">
      <c r="A579" t="s">
        <v>760</v>
      </c>
      <c r="B579">
        <v>-2901641.85</v>
      </c>
      <c r="C579">
        <v>0.357226045696862</v>
      </c>
      <c r="D579">
        <v>-2992111.55</v>
      </c>
      <c r="E579">
        <v>1.21916688757939E-3</v>
      </c>
      <c r="F579">
        <v>0.71805722408515404</v>
      </c>
      <c r="G579">
        <v>101.55</v>
      </c>
      <c r="H579">
        <v>32.242801649999997</v>
      </c>
      <c r="I579">
        <v>113.14397725000001</v>
      </c>
      <c r="J579">
        <v>60.686274050000002</v>
      </c>
      <c r="K579">
        <v>14946.315557715699</v>
      </c>
      <c r="L579">
        <v>1551.5268801499999</v>
      </c>
      <c r="M579">
        <v>1817.98954930335</v>
      </c>
      <c r="N579">
        <v>0.27017188661885999</v>
      </c>
      <c r="O579">
        <v>0.12905841787970901</v>
      </c>
      <c r="P579">
        <v>1.3954988422699301E-2</v>
      </c>
      <c r="Q579">
        <v>12755.634572204301</v>
      </c>
      <c r="R579">
        <v>99.852999999999994</v>
      </c>
      <c r="S579">
        <v>72605.006364355606</v>
      </c>
      <c r="T579">
        <v>16.310977136390498</v>
      </c>
      <c r="U579">
        <v>15.538109822939701</v>
      </c>
      <c r="V579">
        <v>12.302</v>
      </c>
      <c r="W579">
        <v>126.119889461063</v>
      </c>
      <c r="X579">
        <v>0.110449802890444</v>
      </c>
      <c r="Y579">
        <v>0.17275643966863599</v>
      </c>
      <c r="Z579">
        <v>0.28621573473524797</v>
      </c>
      <c r="AA579">
        <v>183.81147864639499</v>
      </c>
      <c r="AB579">
        <v>8.1707720719404993</v>
      </c>
      <c r="AC579">
        <v>1.50557890931417</v>
      </c>
      <c r="AD579">
        <v>3.5043716006030401</v>
      </c>
      <c r="AE579">
        <v>1.4049953387183101</v>
      </c>
      <c r="AF579">
        <v>79.849999999999994</v>
      </c>
      <c r="AG579">
        <v>4.71234545774371E-2</v>
      </c>
      <c r="AH579">
        <v>13.1205</v>
      </c>
      <c r="AI579">
        <v>4.9222658781161197</v>
      </c>
      <c r="AJ579">
        <v>-65789.9035</v>
      </c>
      <c r="AK579">
        <v>0.46173690664834699</v>
      </c>
      <c r="AL579">
        <v>23189610.346999999</v>
      </c>
      <c r="AM579">
        <v>1551.5268801499999</v>
      </c>
    </row>
    <row r="580" spans="1:39" ht="15" x14ac:dyDescent="0.25">
      <c r="A580" t="s">
        <v>761</v>
      </c>
      <c r="B580">
        <v>-1656190.8</v>
      </c>
      <c r="C580">
        <v>0.36396792903035302</v>
      </c>
      <c r="D580">
        <v>-1734820</v>
      </c>
      <c r="E580">
        <v>6.4264181071978501E-3</v>
      </c>
      <c r="F580">
        <v>0.69113782795435796</v>
      </c>
      <c r="G580">
        <v>64.849999999999994</v>
      </c>
      <c r="H580">
        <v>26.897949700000002</v>
      </c>
      <c r="I580">
        <v>20.038212850000001</v>
      </c>
      <c r="J580">
        <v>15.9294353</v>
      </c>
      <c r="K580">
        <v>16905.140061325899</v>
      </c>
      <c r="L580">
        <v>849.90874680000002</v>
      </c>
      <c r="M580">
        <v>1075.3863215229501</v>
      </c>
      <c r="N580">
        <v>0.65896225872327996</v>
      </c>
      <c r="O580">
        <v>0.154842175640026</v>
      </c>
      <c r="P580">
        <v>1.43247337385798E-3</v>
      </c>
      <c r="Q580">
        <v>13360.6185204703</v>
      </c>
      <c r="R580">
        <v>65.259</v>
      </c>
      <c r="S580">
        <v>63179.515147336002</v>
      </c>
      <c r="T580">
        <v>16.025375810233101</v>
      </c>
      <c r="U580">
        <v>13.023625044821401</v>
      </c>
      <c r="V580">
        <v>9.5845000000000002</v>
      </c>
      <c r="W580">
        <v>88.675334842714804</v>
      </c>
      <c r="X580">
        <v>0.108673163879401</v>
      </c>
      <c r="Y580">
        <v>0.201934594885952</v>
      </c>
      <c r="Z580">
        <v>0.31620490035486198</v>
      </c>
      <c r="AA580">
        <v>239.36028516702899</v>
      </c>
      <c r="AB580">
        <v>7.4230930584994503</v>
      </c>
      <c r="AC580">
        <v>1.4743971742242199</v>
      </c>
      <c r="AD580">
        <v>3.55299450584562</v>
      </c>
      <c r="AE580">
        <v>1.5294779385297299</v>
      </c>
      <c r="AF580">
        <v>132.94999999999999</v>
      </c>
      <c r="AG580">
        <v>2.01841378900449E-2</v>
      </c>
      <c r="AH580">
        <v>3.6175000000000002</v>
      </c>
      <c r="AI580">
        <v>4.3966380631495001</v>
      </c>
      <c r="AJ580">
        <v>48574.585500000001</v>
      </c>
      <c r="AK580">
        <v>0.54196831465190798</v>
      </c>
      <c r="AL580">
        <v>14367826.403999999</v>
      </c>
      <c r="AM580">
        <v>849.90874680000002</v>
      </c>
    </row>
    <row r="581" spans="1:39" ht="15" x14ac:dyDescent="0.25">
      <c r="A581" t="s">
        <v>762</v>
      </c>
      <c r="B581">
        <v>-1911513.8</v>
      </c>
      <c r="C581">
        <v>0.38951703694191497</v>
      </c>
      <c r="D581">
        <v>-2008340.2</v>
      </c>
      <c r="E581">
        <v>5.7959193352501402E-3</v>
      </c>
      <c r="F581">
        <v>0.674583920294751</v>
      </c>
      <c r="G581">
        <v>47.65</v>
      </c>
      <c r="H581">
        <v>23.64579385</v>
      </c>
      <c r="I581">
        <v>18.689476299999999</v>
      </c>
      <c r="J581">
        <v>44.8812237</v>
      </c>
      <c r="K581">
        <v>17787.5953700391</v>
      </c>
      <c r="L581">
        <v>765.44193095000003</v>
      </c>
      <c r="M581">
        <v>953.43897351900898</v>
      </c>
      <c r="N581">
        <v>0.61699820261198901</v>
      </c>
      <c r="O581">
        <v>0.15089707315438999</v>
      </c>
      <c r="P581">
        <v>9.0720598378789404E-4</v>
      </c>
      <c r="Q581">
        <v>14280.275639192299</v>
      </c>
      <c r="R581">
        <v>60.960999999999999</v>
      </c>
      <c r="S581">
        <v>63718.258345499598</v>
      </c>
      <c r="T581">
        <v>15.535342268007399</v>
      </c>
      <c r="U581">
        <v>12.5562561465527</v>
      </c>
      <c r="V581">
        <v>9.0295000000000005</v>
      </c>
      <c r="W581">
        <v>84.771242145190797</v>
      </c>
      <c r="X581">
        <v>0.109509197741031</v>
      </c>
      <c r="Y581">
        <v>0.20908514290253</v>
      </c>
      <c r="Z581">
        <v>0.32598547129726302</v>
      </c>
      <c r="AA581">
        <v>225.15620458119099</v>
      </c>
      <c r="AB581">
        <v>8.7010737971731</v>
      </c>
      <c r="AC581">
        <v>1.4578369046790101</v>
      </c>
      <c r="AD581">
        <v>3.8040642842222501</v>
      </c>
      <c r="AE581">
        <v>1.2983563990525</v>
      </c>
      <c r="AF581">
        <v>112.65</v>
      </c>
      <c r="AG581">
        <v>2.4897669270308401E-2</v>
      </c>
      <c r="AH581">
        <v>3.8784999999999998</v>
      </c>
      <c r="AI581">
        <v>4.3821422174636702</v>
      </c>
      <c r="AJ581">
        <v>-81331.376000000106</v>
      </c>
      <c r="AK581">
        <v>0.53653064843972098</v>
      </c>
      <c r="AL581">
        <v>13615371.346999999</v>
      </c>
      <c r="AM581">
        <v>765.44193095000003</v>
      </c>
    </row>
    <row r="582" spans="1:39" ht="15" x14ac:dyDescent="0.25">
      <c r="A582" t="s">
        <v>763</v>
      </c>
      <c r="B582">
        <v>-2580077.85</v>
      </c>
      <c r="C582">
        <v>0.30141958881579101</v>
      </c>
      <c r="D582">
        <v>-2562241.75</v>
      </c>
      <c r="E582">
        <v>7.6066483528537303E-3</v>
      </c>
      <c r="F582">
        <v>0.73494260645494403</v>
      </c>
      <c r="G582">
        <v>132.44999999999999</v>
      </c>
      <c r="H582">
        <v>49.8166291</v>
      </c>
      <c r="I582">
        <v>51.45558235</v>
      </c>
      <c r="J582">
        <v>52.529397449999998</v>
      </c>
      <c r="K582">
        <v>15619.2741669567</v>
      </c>
      <c r="L582">
        <v>1480.3215310999999</v>
      </c>
      <c r="M582">
        <v>1836.42134800588</v>
      </c>
      <c r="N582">
        <v>0.48871296444794399</v>
      </c>
      <c r="O582">
        <v>0.16457680955229101</v>
      </c>
      <c r="P582">
        <v>2.1216464355998301E-3</v>
      </c>
      <c r="Q582">
        <v>12590.546213485901</v>
      </c>
      <c r="R582">
        <v>104.684</v>
      </c>
      <c r="S582">
        <v>66966.675423178298</v>
      </c>
      <c r="T582">
        <v>15.793722058767299</v>
      </c>
      <c r="U582">
        <v>14.1408575436552</v>
      </c>
      <c r="V582">
        <v>13.890499999999999</v>
      </c>
      <c r="W582">
        <v>106.57078802778901</v>
      </c>
      <c r="X582">
        <v>0.11298650105262199</v>
      </c>
      <c r="Y582">
        <v>0.17649582356056401</v>
      </c>
      <c r="Z582">
        <v>0.292915972465767</v>
      </c>
      <c r="AA582">
        <v>193.91868183305399</v>
      </c>
      <c r="AB582">
        <v>8.1270739805338206</v>
      </c>
      <c r="AC582">
        <v>1.5689427074987301</v>
      </c>
      <c r="AD582">
        <v>3.4944268746821199</v>
      </c>
      <c r="AE582">
        <v>1.1773358619978</v>
      </c>
      <c r="AF582">
        <v>134.80000000000001</v>
      </c>
      <c r="AG582">
        <v>2.1563019052978898E-2</v>
      </c>
      <c r="AH582">
        <v>6.5625</v>
      </c>
      <c r="AI582">
        <v>4.3858362856261301</v>
      </c>
      <c r="AJ582">
        <v>26957.517999999902</v>
      </c>
      <c r="AK582">
        <v>0.51450646633102903</v>
      </c>
      <c r="AL582">
        <v>23121547.8495</v>
      </c>
      <c r="AM582">
        <v>1480.3215310999999</v>
      </c>
    </row>
    <row r="583" spans="1:39" ht="15" x14ac:dyDescent="0.25">
      <c r="A583" t="s">
        <v>764</v>
      </c>
      <c r="B583">
        <v>-1832754.65</v>
      </c>
      <c r="C583">
        <v>0.36417378932459099</v>
      </c>
      <c r="D583">
        <v>-1844535.25</v>
      </c>
      <c r="E583">
        <v>5.3608512788772596E-3</v>
      </c>
      <c r="F583">
        <v>0.65223082900751295</v>
      </c>
      <c r="G583">
        <v>51.1</v>
      </c>
      <c r="H583">
        <v>20.282957799999998</v>
      </c>
      <c r="I583">
        <v>24.328517250000001</v>
      </c>
      <c r="J583">
        <v>59.481359249999997</v>
      </c>
      <c r="K583">
        <v>16667.375572904701</v>
      </c>
      <c r="L583">
        <v>690.12347064999994</v>
      </c>
      <c r="M583">
        <v>849.36957372543202</v>
      </c>
      <c r="N583">
        <v>0.56389174698473898</v>
      </c>
      <c r="O583">
        <v>0.14031882426603001</v>
      </c>
      <c r="P583">
        <v>1.3559978609604499E-3</v>
      </c>
      <c r="Q583">
        <v>13542.4524645362</v>
      </c>
      <c r="R583">
        <v>53.323</v>
      </c>
      <c r="S583">
        <v>62436.351227425301</v>
      </c>
      <c r="T583">
        <v>15.420175158937001</v>
      </c>
      <c r="U583">
        <v>12.9423226497009</v>
      </c>
      <c r="V583">
        <v>7.2895000000000003</v>
      </c>
      <c r="W583">
        <v>94.673636141024801</v>
      </c>
      <c r="X583">
        <v>0.11396950780857</v>
      </c>
      <c r="Y583">
        <v>0.19021807401006399</v>
      </c>
      <c r="Z583">
        <v>0.30775096043075101</v>
      </c>
      <c r="AA583">
        <v>224.48062787096299</v>
      </c>
      <c r="AB583">
        <v>8.2857939695719107</v>
      </c>
      <c r="AC583">
        <v>1.6477748906124401</v>
      </c>
      <c r="AD583">
        <v>3.5896701703176501</v>
      </c>
      <c r="AE583">
        <v>1.10893204977681</v>
      </c>
      <c r="AF583">
        <v>90.45</v>
      </c>
      <c r="AG583">
        <v>3.4657887997039602E-2</v>
      </c>
      <c r="AH583">
        <v>4.0049999999999999</v>
      </c>
      <c r="AI583">
        <v>5.0303131643641699</v>
      </c>
      <c r="AJ583">
        <v>-97718.120999999999</v>
      </c>
      <c r="AK583">
        <v>0.53796492658414397</v>
      </c>
      <c r="AL583">
        <v>11502547.077</v>
      </c>
      <c r="AM583">
        <v>690.12347064999994</v>
      </c>
    </row>
    <row r="584" spans="1:39" ht="15" x14ac:dyDescent="0.25">
      <c r="A584" t="s">
        <v>765</v>
      </c>
      <c r="B584">
        <v>-890937.75</v>
      </c>
      <c r="C584">
        <v>0.355118754903964</v>
      </c>
      <c r="D584">
        <v>-1056946</v>
      </c>
      <c r="E584">
        <v>8.3572256087028098E-3</v>
      </c>
      <c r="F584">
        <v>0.73645712669649799</v>
      </c>
      <c r="G584">
        <v>78.95</v>
      </c>
      <c r="H584">
        <v>49.167626249999998</v>
      </c>
      <c r="I584">
        <v>46.449617099999998</v>
      </c>
      <c r="J584">
        <v>31.73994665</v>
      </c>
      <c r="K584">
        <v>15085.4703518483</v>
      </c>
      <c r="L584">
        <v>1246.1155938500001</v>
      </c>
      <c r="M584">
        <v>1542.6544413433201</v>
      </c>
      <c r="N584">
        <v>0.52719847435684997</v>
      </c>
      <c r="O584">
        <v>0.15294909705057599</v>
      </c>
      <c r="P584">
        <v>7.0419487111051202E-3</v>
      </c>
      <c r="Q584">
        <v>12185.645302152599</v>
      </c>
      <c r="R584">
        <v>86.083500000000001</v>
      </c>
      <c r="S584">
        <v>67159.523439451194</v>
      </c>
      <c r="T584">
        <v>16.003066789802901</v>
      </c>
      <c r="U584">
        <v>14.4756613503168</v>
      </c>
      <c r="V584">
        <v>10.608000000000001</v>
      </c>
      <c r="W584">
        <v>117.46941872643301</v>
      </c>
      <c r="X584">
        <v>0.11409264336239899</v>
      </c>
      <c r="Y584">
        <v>0.17817588807732401</v>
      </c>
      <c r="Z584">
        <v>0.29745448726579199</v>
      </c>
      <c r="AA584">
        <v>188.465541366357</v>
      </c>
      <c r="AB584">
        <v>8.2171179713336002</v>
      </c>
      <c r="AC584">
        <v>1.53273031896763</v>
      </c>
      <c r="AD584">
        <v>3.72231340152016</v>
      </c>
      <c r="AE584">
        <v>1.0150588966471501</v>
      </c>
      <c r="AF584">
        <v>42.5</v>
      </c>
      <c r="AG584">
        <v>4.3368143530552197E-2</v>
      </c>
      <c r="AH584">
        <v>18.3855</v>
      </c>
      <c r="AI584">
        <v>4.3564949092056198</v>
      </c>
      <c r="AJ584">
        <v>-61882.756000000103</v>
      </c>
      <c r="AK584">
        <v>0.49100469822445802</v>
      </c>
      <c r="AL584">
        <v>18798239.846000001</v>
      </c>
      <c r="AM584">
        <v>1246.1155938500001</v>
      </c>
    </row>
    <row r="585" spans="1:39" ht="15" x14ac:dyDescent="0.25">
      <c r="A585" t="s">
        <v>766</v>
      </c>
      <c r="B585">
        <v>-524166.2</v>
      </c>
      <c r="C585">
        <v>0.32342008437157799</v>
      </c>
      <c r="D585">
        <v>-542426.69999999995</v>
      </c>
      <c r="E585">
        <v>4.4399718385383299E-3</v>
      </c>
      <c r="F585">
        <v>0.68427324124716604</v>
      </c>
      <c r="G585">
        <v>61</v>
      </c>
      <c r="H585">
        <v>30.410350000000001</v>
      </c>
      <c r="I585">
        <v>53.233853750000002</v>
      </c>
      <c r="J585">
        <v>45.699654750000001</v>
      </c>
      <c r="K585">
        <v>16016.3188145106</v>
      </c>
      <c r="L585">
        <v>1035.4963462000001</v>
      </c>
      <c r="M585">
        <v>1239.39685551362</v>
      </c>
      <c r="N585">
        <v>0.40001157746238702</v>
      </c>
      <c r="O585">
        <v>0.14339423726109499</v>
      </c>
      <c r="P585">
        <v>4.13076662771135E-3</v>
      </c>
      <c r="Q585">
        <v>13381.379449383099</v>
      </c>
      <c r="R585">
        <v>72.600499999999997</v>
      </c>
      <c r="S585">
        <v>69674.366856977504</v>
      </c>
      <c r="T585">
        <v>16.0109090157781</v>
      </c>
      <c r="U585">
        <v>14.262936842032801</v>
      </c>
      <c r="V585">
        <v>10.629</v>
      </c>
      <c r="W585">
        <v>97.4218031987957</v>
      </c>
      <c r="X585">
        <v>0.11723603821072801</v>
      </c>
      <c r="Y585">
        <v>0.16737165473961399</v>
      </c>
      <c r="Z585">
        <v>0.28940450390743699</v>
      </c>
      <c r="AA585">
        <v>202.91616746991099</v>
      </c>
      <c r="AB585">
        <v>7.6818904649009498</v>
      </c>
      <c r="AC585">
        <v>1.6272415505598099</v>
      </c>
      <c r="AD585">
        <v>3.1508891416028901</v>
      </c>
      <c r="AE585">
        <v>1.0919625034393601</v>
      </c>
      <c r="AF585">
        <v>69.05</v>
      </c>
      <c r="AG585">
        <v>3.0240168325916899E-2</v>
      </c>
      <c r="AH585">
        <v>7.9165000000000001</v>
      </c>
      <c r="AI585">
        <v>4.7240801260150898</v>
      </c>
      <c r="AJ585">
        <v>-11758.9815</v>
      </c>
      <c r="AK585">
        <v>0.45967757026977402</v>
      </c>
      <c r="AL585">
        <v>16584839.612</v>
      </c>
      <c r="AM585">
        <v>1035.4963462000001</v>
      </c>
    </row>
    <row r="586" spans="1:39" ht="15" x14ac:dyDescent="0.25">
      <c r="A586" t="s">
        <v>767</v>
      </c>
      <c r="B586">
        <v>-827419.8</v>
      </c>
      <c r="C586">
        <v>0.32252533627155699</v>
      </c>
      <c r="D586">
        <v>-896757.25</v>
      </c>
      <c r="E586">
        <v>1.0050065600677199E-2</v>
      </c>
      <c r="F586">
        <v>0.67879868573197799</v>
      </c>
      <c r="G586">
        <v>75.349999999999994</v>
      </c>
      <c r="H586">
        <v>37.835376199999999</v>
      </c>
      <c r="I586">
        <v>66.296871600000003</v>
      </c>
      <c r="J586">
        <v>62.31190565</v>
      </c>
      <c r="K586">
        <v>15699.3243018637</v>
      </c>
      <c r="L586">
        <v>1143.13197485</v>
      </c>
      <c r="M586">
        <v>1399.47425827455</v>
      </c>
      <c r="N586">
        <v>0.45891638462727602</v>
      </c>
      <c r="O586">
        <v>0.152420190654594</v>
      </c>
      <c r="P586">
        <v>5.4333639392905699E-3</v>
      </c>
      <c r="Q586">
        <v>12823.6725233707</v>
      </c>
      <c r="R586">
        <v>79.933999999999997</v>
      </c>
      <c r="S586">
        <v>67369.864744664301</v>
      </c>
      <c r="T586">
        <v>15.788025120724599</v>
      </c>
      <c r="U586">
        <v>14.300947967698299</v>
      </c>
      <c r="V586">
        <v>12.041499999999999</v>
      </c>
      <c r="W586">
        <v>94.9326890213013</v>
      </c>
      <c r="X586">
        <v>0.118162338205144</v>
      </c>
      <c r="Y586">
        <v>0.16674076948672201</v>
      </c>
      <c r="Z586">
        <v>0.29036458956645</v>
      </c>
      <c r="AA586">
        <v>197.13310007759199</v>
      </c>
      <c r="AB586">
        <v>7.8918645222313897</v>
      </c>
      <c r="AC586">
        <v>1.6978021638865699</v>
      </c>
      <c r="AD586">
        <v>3.35771278924283</v>
      </c>
      <c r="AE586">
        <v>1.18547165865614</v>
      </c>
      <c r="AF586">
        <v>72.05</v>
      </c>
      <c r="AG586">
        <v>4.40986985105686E-2</v>
      </c>
      <c r="AH586">
        <v>8.7895000000000003</v>
      </c>
      <c r="AI586">
        <v>4.7660038871214701</v>
      </c>
      <c r="AJ586">
        <v>-56912.135000000002</v>
      </c>
      <c r="AK586">
        <v>0.48829250695311999</v>
      </c>
      <c r="AL586">
        <v>17946399.592999998</v>
      </c>
      <c r="AM586">
        <v>1143.13197485</v>
      </c>
    </row>
    <row r="587" spans="1:39" ht="15" x14ac:dyDescent="0.25">
      <c r="A587" t="s">
        <v>768</v>
      </c>
      <c r="B587">
        <v>-1923816.25</v>
      </c>
      <c r="C587">
        <v>0.32268429347702499</v>
      </c>
      <c r="D587">
        <v>-1886836.55</v>
      </c>
      <c r="E587">
        <v>1.2528146580397999E-2</v>
      </c>
      <c r="F587">
        <v>0.69534267107152803</v>
      </c>
      <c r="G587">
        <v>93.1</v>
      </c>
      <c r="H587">
        <v>31.916894549999999</v>
      </c>
      <c r="I587">
        <v>37.299711250000001</v>
      </c>
      <c r="J587">
        <v>89.513934149999997</v>
      </c>
      <c r="K587">
        <v>15198.672835888399</v>
      </c>
      <c r="L587">
        <v>1228.31451345</v>
      </c>
      <c r="M587">
        <v>1487.43703756739</v>
      </c>
      <c r="N587">
        <v>0.44287752903942501</v>
      </c>
      <c r="O587">
        <v>0.14691912390836201</v>
      </c>
      <c r="P587">
        <v>1.5616930997682001E-3</v>
      </c>
      <c r="Q587">
        <v>12550.951709547</v>
      </c>
      <c r="R587">
        <v>84.777500000000003</v>
      </c>
      <c r="S587">
        <v>67109.885765680796</v>
      </c>
      <c r="T587">
        <v>15.880982572026801</v>
      </c>
      <c r="U587">
        <v>14.4886852460853</v>
      </c>
      <c r="V587">
        <v>12.2605</v>
      </c>
      <c r="W587">
        <v>100.18469992659401</v>
      </c>
      <c r="X587">
        <v>0.114285654514376</v>
      </c>
      <c r="Y587">
        <v>0.18149996348955499</v>
      </c>
      <c r="Z587">
        <v>0.30013723288747102</v>
      </c>
      <c r="AA587">
        <v>181.23595183674601</v>
      </c>
      <c r="AB587">
        <v>8.3484138674548696</v>
      </c>
      <c r="AC587">
        <v>1.5490525290889301</v>
      </c>
      <c r="AD587">
        <v>3.4767251922884701</v>
      </c>
      <c r="AE587">
        <v>1.1344906586112899</v>
      </c>
      <c r="AF587">
        <v>95.55</v>
      </c>
      <c r="AG587">
        <v>2.30488647529732E-2</v>
      </c>
      <c r="AH587">
        <v>7.2060000000000004</v>
      </c>
      <c r="AI587">
        <v>4.4022916633066096</v>
      </c>
      <c r="AJ587">
        <v>56997.249000000003</v>
      </c>
      <c r="AK587">
        <v>0.47244097888348602</v>
      </c>
      <c r="AL587">
        <v>18668750.429499999</v>
      </c>
      <c r="AM587">
        <v>1228.31451345</v>
      </c>
    </row>
    <row r="588" spans="1:39" ht="15" x14ac:dyDescent="0.25">
      <c r="A588" t="s">
        <v>769</v>
      </c>
      <c r="B588">
        <v>-1699481.35</v>
      </c>
      <c r="C588">
        <v>0.34158569977793801</v>
      </c>
      <c r="D588">
        <v>-1657986.65</v>
      </c>
      <c r="E588">
        <v>1.4611569520613101E-2</v>
      </c>
      <c r="F588">
        <v>0.683713753487876</v>
      </c>
      <c r="G588">
        <v>87.65</v>
      </c>
      <c r="H588">
        <v>34.2302398</v>
      </c>
      <c r="I588">
        <v>37.571552599999997</v>
      </c>
      <c r="J588">
        <v>77.356217650000005</v>
      </c>
      <c r="K588">
        <v>15427.5883649078</v>
      </c>
      <c r="L588">
        <v>1110.7397768000001</v>
      </c>
      <c r="M588">
        <v>1363.8339500373299</v>
      </c>
      <c r="N588">
        <v>0.48679044538022198</v>
      </c>
      <c r="O588">
        <v>0.15660238548503899</v>
      </c>
      <c r="P588">
        <v>2.2919434445160701E-3</v>
      </c>
      <c r="Q588">
        <v>12564.6058719472</v>
      </c>
      <c r="R588">
        <v>79.766000000000005</v>
      </c>
      <c r="S588">
        <v>66563.486711129997</v>
      </c>
      <c r="T588">
        <v>15.9999247799814</v>
      </c>
      <c r="U588">
        <v>13.9249777699772</v>
      </c>
      <c r="V588">
        <v>11.198499999999999</v>
      </c>
      <c r="W588">
        <v>99.186478260481294</v>
      </c>
      <c r="X588">
        <v>0.11194626652079601</v>
      </c>
      <c r="Y588">
        <v>0.185525488396871</v>
      </c>
      <c r="Z588">
        <v>0.30291231995975199</v>
      </c>
      <c r="AA588">
        <v>193.72462794113599</v>
      </c>
      <c r="AB588">
        <v>7.6231960359265898</v>
      </c>
      <c r="AC588">
        <v>1.5349512321563099</v>
      </c>
      <c r="AD588">
        <v>3.5383304167510001</v>
      </c>
      <c r="AE588">
        <v>1.11328722595797</v>
      </c>
      <c r="AF588">
        <v>91.95</v>
      </c>
      <c r="AG588">
        <v>2.9431227245487E-2</v>
      </c>
      <c r="AH588">
        <v>6.9264999999999999</v>
      </c>
      <c r="AI588">
        <v>4.29916432370874</v>
      </c>
      <c r="AJ588">
        <v>69544.267499999798</v>
      </c>
      <c r="AK588">
        <v>0.47485244610535898</v>
      </c>
      <c r="AL588">
        <v>17136036.057</v>
      </c>
      <c r="AM588">
        <v>1110.7397768000001</v>
      </c>
    </row>
    <row r="589" spans="1:39" ht="15" x14ac:dyDescent="0.25">
      <c r="A589" t="s">
        <v>770</v>
      </c>
      <c r="B589">
        <v>-2995097.15</v>
      </c>
      <c r="C589">
        <v>0.313090641887671</v>
      </c>
      <c r="D589">
        <v>-3093874.7</v>
      </c>
      <c r="E589">
        <v>1.02788764517786E-2</v>
      </c>
      <c r="F589">
        <v>0.71335079935178103</v>
      </c>
      <c r="G589">
        <v>101.65</v>
      </c>
      <c r="H589">
        <v>41.404948500000003</v>
      </c>
      <c r="I589">
        <v>27.7283632</v>
      </c>
      <c r="J589">
        <v>57.706429550000003</v>
      </c>
      <c r="K589">
        <v>15983.072755696099</v>
      </c>
      <c r="L589">
        <v>1168.5378934</v>
      </c>
      <c r="M589">
        <v>1448.0886075974399</v>
      </c>
      <c r="N589">
        <v>0.48875412400040902</v>
      </c>
      <c r="O589">
        <v>0.151724454338521</v>
      </c>
      <c r="P589">
        <v>1.6711082978389601E-2</v>
      </c>
      <c r="Q589">
        <v>12897.571370986199</v>
      </c>
      <c r="R589">
        <v>88.232500000000002</v>
      </c>
      <c r="S589">
        <v>65734.936276315406</v>
      </c>
      <c r="T589">
        <v>17.1535431955345</v>
      </c>
      <c r="U589">
        <v>13.2438488470802</v>
      </c>
      <c r="V589">
        <v>10.672499999999999</v>
      </c>
      <c r="W589">
        <v>109.49054986179399</v>
      </c>
      <c r="X589">
        <v>0.113675334873775</v>
      </c>
      <c r="Y589">
        <v>0.19104214301983799</v>
      </c>
      <c r="Z589">
        <v>0.31036061387087899</v>
      </c>
      <c r="AA589">
        <v>213.124924237908</v>
      </c>
      <c r="AB589">
        <v>8.2593370543543294</v>
      </c>
      <c r="AC589">
        <v>1.3713315288369099</v>
      </c>
      <c r="AD589">
        <v>3.5549820363465101</v>
      </c>
      <c r="AE589">
        <v>1.2619430117132699</v>
      </c>
      <c r="AF589">
        <v>91.6</v>
      </c>
      <c r="AG589">
        <v>2.7681205042137402E-2</v>
      </c>
      <c r="AH589">
        <v>8.1021052631579007</v>
      </c>
      <c r="AI589">
        <v>4.5120015044906303</v>
      </c>
      <c r="AJ589">
        <v>-82884.677500000005</v>
      </c>
      <c r="AK589">
        <v>0.49407849561863798</v>
      </c>
      <c r="AL589">
        <v>18676826.168000001</v>
      </c>
      <c r="AM589">
        <v>1168.5378934</v>
      </c>
    </row>
    <row r="590" spans="1:39" ht="15" x14ac:dyDescent="0.25">
      <c r="A590" t="s">
        <v>771</v>
      </c>
      <c r="B590">
        <v>-1592823.75</v>
      </c>
      <c r="C590">
        <v>0.28995575881017399</v>
      </c>
      <c r="D590">
        <v>-1726361.8</v>
      </c>
      <c r="E590">
        <v>2.1979668156361402E-3</v>
      </c>
      <c r="F590">
        <v>0.70268102359434204</v>
      </c>
      <c r="G590">
        <v>95.35</v>
      </c>
      <c r="H590">
        <v>44.856478500000001</v>
      </c>
      <c r="I590">
        <v>52.32068675</v>
      </c>
      <c r="J590">
        <v>74.303159750000006</v>
      </c>
      <c r="K590">
        <v>15100.9757960109</v>
      </c>
      <c r="L590">
        <v>1334.95628235</v>
      </c>
      <c r="M590">
        <v>1639.3511679692599</v>
      </c>
      <c r="N590">
        <v>0.52389068645668102</v>
      </c>
      <c r="O590">
        <v>0.14870851819247199</v>
      </c>
      <c r="P590">
        <v>5.05397599097639E-3</v>
      </c>
      <c r="Q590">
        <v>12297.0251294432</v>
      </c>
      <c r="R590">
        <v>92.156999999999996</v>
      </c>
      <c r="S590">
        <v>65954.438062219895</v>
      </c>
      <c r="T590">
        <v>16.758900571850202</v>
      </c>
      <c r="U590">
        <v>14.485674255346799</v>
      </c>
      <c r="V590">
        <v>11.987</v>
      </c>
      <c r="W590">
        <v>111.367004450655</v>
      </c>
      <c r="X590">
        <v>0.115148990453012</v>
      </c>
      <c r="Y590">
        <v>0.17789038636097401</v>
      </c>
      <c r="Z590">
        <v>0.29943383929098599</v>
      </c>
      <c r="AA590">
        <v>179.67768171236099</v>
      </c>
      <c r="AB590">
        <v>10.277054058409</v>
      </c>
      <c r="AC590">
        <v>1.67409901366141</v>
      </c>
      <c r="AD590">
        <v>3.81261157203615</v>
      </c>
      <c r="AE590">
        <v>1.1215281373519399</v>
      </c>
      <c r="AF590">
        <v>70.849999999999994</v>
      </c>
      <c r="AG590">
        <v>3.4005699432517598E-2</v>
      </c>
      <c r="AH590">
        <v>11.819000000000001</v>
      </c>
      <c r="AI590">
        <v>4.6587271717728704</v>
      </c>
      <c r="AJ590">
        <v>-33856.040999999903</v>
      </c>
      <c r="AK590">
        <v>0.48813687571983</v>
      </c>
      <c r="AL590">
        <v>20159142.508499999</v>
      </c>
      <c r="AM590">
        <v>1334.95628235</v>
      </c>
    </row>
    <row r="591" spans="1:39" ht="15" x14ac:dyDescent="0.25">
      <c r="A591" t="s">
        <v>772</v>
      </c>
      <c r="B591">
        <v>-2174287.75</v>
      </c>
      <c r="C591">
        <v>0.45261870179064601</v>
      </c>
      <c r="D591">
        <v>-2171592.1</v>
      </c>
      <c r="E591">
        <v>1.7506855356544399E-3</v>
      </c>
      <c r="F591">
        <v>0.67404298546577801</v>
      </c>
      <c r="G591">
        <v>45.85</v>
      </c>
      <c r="H591">
        <v>13.90106905</v>
      </c>
      <c r="I591">
        <v>11.07183845</v>
      </c>
      <c r="J591">
        <v>19.1370711</v>
      </c>
      <c r="K591">
        <v>18058.998050522001</v>
      </c>
      <c r="L591">
        <v>574.02602290000004</v>
      </c>
      <c r="M591">
        <v>717.69070757274505</v>
      </c>
      <c r="N591">
        <v>0.544514363427129</v>
      </c>
      <c r="O591">
        <v>0.16799427639676801</v>
      </c>
      <c r="P591">
        <v>4.1238361251304898E-3</v>
      </c>
      <c r="Q591">
        <v>14444.0142795764</v>
      </c>
      <c r="R591">
        <v>46.512999999999998</v>
      </c>
      <c r="S591">
        <v>64260.6090125341</v>
      </c>
      <c r="T591">
        <v>15.175327327843799</v>
      </c>
      <c r="U591">
        <v>12.3411954270849</v>
      </c>
      <c r="V591">
        <v>8.1155000000000008</v>
      </c>
      <c r="W591">
        <v>70.732058764093395</v>
      </c>
      <c r="X591">
        <v>0.11275342059807</v>
      </c>
      <c r="Y591">
        <v>0.17451867720525999</v>
      </c>
      <c r="Z591">
        <v>0.29142435257803201</v>
      </c>
      <c r="AA591">
        <v>233.23367697447301</v>
      </c>
      <c r="AB591">
        <v>9.9895955511636405</v>
      </c>
      <c r="AC591">
        <v>1.6090999475658501</v>
      </c>
      <c r="AD591">
        <v>3.4375168506343599</v>
      </c>
      <c r="AE591">
        <v>1.24029269648042</v>
      </c>
      <c r="AF591">
        <v>75.5</v>
      </c>
      <c r="AG591">
        <v>1.6211549184817702E-2</v>
      </c>
      <c r="AH591">
        <v>3.948</v>
      </c>
      <c r="AI591">
        <v>4.7307238096272899</v>
      </c>
      <c r="AJ591">
        <v>-48829.557000000001</v>
      </c>
      <c r="AK591">
        <v>0.577920953810937</v>
      </c>
      <c r="AL591">
        <v>10366334.828500001</v>
      </c>
      <c r="AM591">
        <v>574.02602290000004</v>
      </c>
    </row>
    <row r="592" spans="1:39" ht="15" x14ac:dyDescent="0.25">
      <c r="A592" t="s">
        <v>773</v>
      </c>
      <c r="B592">
        <v>-2954114.2</v>
      </c>
      <c r="C592">
        <v>0.37524803825257302</v>
      </c>
      <c r="D592">
        <v>-2951225.4</v>
      </c>
      <c r="E592">
        <v>4.6824289692872802E-4</v>
      </c>
      <c r="F592">
        <v>0.66018797824087205</v>
      </c>
      <c r="G592">
        <v>44.3</v>
      </c>
      <c r="H592">
        <v>16.577623549999998</v>
      </c>
      <c r="I592">
        <v>16.856285499999998</v>
      </c>
      <c r="J592">
        <v>40.374884899999998</v>
      </c>
      <c r="K592">
        <v>17475.456005551299</v>
      </c>
      <c r="L592">
        <v>632.74631835000002</v>
      </c>
      <c r="M592">
        <v>758.32646235920595</v>
      </c>
      <c r="N592">
        <v>0.42521660466015399</v>
      </c>
      <c r="O592">
        <v>0.14369642764117399</v>
      </c>
      <c r="P592">
        <v>1.36862218694251E-3</v>
      </c>
      <c r="Q592">
        <v>14581.4909512709</v>
      </c>
      <c r="R592">
        <v>51.467500000000001</v>
      </c>
      <c r="S592">
        <v>63763.9962112012</v>
      </c>
      <c r="T592">
        <v>15.4835575848837</v>
      </c>
      <c r="U592">
        <v>12.2940946879098</v>
      </c>
      <c r="V592">
        <v>8.0190000000000001</v>
      </c>
      <c r="W592">
        <v>78.905888309016106</v>
      </c>
      <c r="X592">
        <v>0.113379132050414</v>
      </c>
      <c r="Y592">
        <v>0.169341669908284</v>
      </c>
      <c r="Z592">
        <v>0.28708491040676598</v>
      </c>
      <c r="AA592">
        <v>229.09718444195801</v>
      </c>
      <c r="AB592">
        <v>8.80101507377187</v>
      </c>
      <c r="AC592">
        <v>1.6307277090846899</v>
      </c>
      <c r="AD592">
        <v>3.6115514305976002</v>
      </c>
      <c r="AE592">
        <v>1.24029269648042</v>
      </c>
      <c r="AF592">
        <v>94.3</v>
      </c>
      <c r="AG592">
        <v>2.8471890206205299E-2</v>
      </c>
      <c r="AH592">
        <v>3.6320000000000001</v>
      </c>
      <c r="AI592">
        <v>4.9334836040666703</v>
      </c>
      <c r="AJ592">
        <v>-48463.593500000003</v>
      </c>
      <c r="AK592">
        <v>0.53663335199361195</v>
      </c>
      <c r="AL592">
        <v>11057530.448999999</v>
      </c>
      <c r="AM592">
        <v>632.74631835000002</v>
      </c>
    </row>
    <row r="593" spans="1:39" ht="15" x14ac:dyDescent="0.25">
      <c r="A593" t="s">
        <v>774</v>
      </c>
      <c r="B593">
        <v>-1496126.95</v>
      </c>
      <c r="C593">
        <v>0.45194597072317999</v>
      </c>
      <c r="D593">
        <v>-1463125.95</v>
      </c>
      <c r="E593">
        <v>8.0818179785166894E-3</v>
      </c>
      <c r="F593">
        <v>0.70904996720911695</v>
      </c>
      <c r="G593">
        <v>45</v>
      </c>
      <c r="H593">
        <v>18.0699291</v>
      </c>
      <c r="I593">
        <v>13.802888149999999</v>
      </c>
      <c r="J593">
        <v>-9.0922135500000003</v>
      </c>
      <c r="K593">
        <v>18932.5270567148</v>
      </c>
      <c r="L593">
        <v>588.56486195000002</v>
      </c>
      <c r="M593">
        <v>775.46128658278303</v>
      </c>
      <c r="N593">
        <v>0.71561881413467898</v>
      </c>
      <c r="O593">
        <v>0.19132545413417201</v>
      </c>
      <c r="P593">
        <v>4.8062137801225197E-3</v>
      </c>
      <c r="Q593">
        <v>14369.5376755735</v>
      </c>
      <c r="R593">
        <v>50.055500000000002</v>
      </c>
      <c r="S593">
        <v>61222.098840287297</v>
      </c>
      <c r="T593">
        <v>15.282036938997701</v>
      </c>
      <c r="U593">
        <v>11.7582455863991</v>
      </c>
      <c r="V593">
        <v>8.2010000000000005</v>
      </c>
      <c r="W593">
        <v>71.767450548713597</v>
      </c>
      <c r="X593">
        <v>0.11183871057248</v>
      </c>
      <c r="Y593">
        <v>0.18545150962257201</v>
      </c>
      <c r="Z593">
        <v>0.30305918350943101</v>
      </c>
      <c r="AA593">
        <v>243.337411488501</v>
      </c>
      <c r="AB593">
        <v>10.8486316526655</v>
      </c>
      <c r="AC593">
        <v>1.8239948058875901</v>
      </c>
      <c r="AD593">
        <v>3.4984024246639001</v>
      </c>
      <c r="AE593">
        <v>1.6832926274415601</v>
      </c>
      <c r="AF593">
        <v>78.95</v>
      </c>
      <c r="AG593">
        <v>2.4717697341217301E-2</v>
      </c>
      <c r="AH593">
        <v>4.1121052631578898</v>
      </c>
      <c r="AI593">
        <v>4.36305501645825</v>
      </c>
      <c r="AJ593">
        <v>-65656.117499999993</v>
      </c>
      <c r="AK593">
        <v>0.61057133472548697</v>
      </c>
      <c r="AL593">
        <v>11143020.1735</v>
      </c>
      <c r="AM593">
        <v>588.56486195000002</v>
      </c>
    </row>
    <row r="594" spans="1:39" ht="15" x14ac:dyDescent="0.25">
      <c r="A594" t="s">
        <v>775</v>
      </c>
      <c r="B594">
        <v>-1618745.8</v>
      </c>
      <c r="C594">
        <v>0.41762571606340199</v>
      </c>
      <c r="D594">
        <v>-1696799.65</v>
      </c>
      <c r="E594">
        <v>3.6224749333868102E-3</v>
      </c>
      <c r="F594">
        <v>0.70584967069732296</v>
      </c>
      <c r="G594">
        <v>48.55</v>
      </c>
      <c r="H594">
        <v>13.0009789</v>
      </c>
      <c r="I594">
        <v>12.5221649</v>
      </c>
      <c r="J594">
        <v>54.697329600000003</v>
      </c>
      <c r="K594">
        <v>16508.932822008399</v>
      </c>
      <c r="L594">
        <v>687.70114239999998</v>
      </c>
      <c r="M594">
        <v>819.08023220649102</v>
      </c>
      <c r="N594">
        <v>0.40681273579632199</v>
      </c>
      <c r="O594">
        <v>0.143339630069517</v>
      </c>
      <c r="P594">
        <v>8.1667208380661899E-3</v>
      </c>
      <c r="Q594">
        <v>13860.927800584301</v>
      </c>
      <c r="R594">
        <v>53.420999999999999</v>
      </c>
      <c r="S594">
        <v>67456.589871024495</v>
      </c>
      <c r="T594">
        <v>16.083562643904099</v>
      </c>
      <c r="U594">
        <v>12.8732360382621</v>
      </c>
      <c r="V594">
        <v>7.4295</v>
      </c>
      <c r="W594">
        <v>92.563583336698301</v>
      </c>
      <c r="X594">
        <v>0.116768314440811</v>
      </c>
      <c r="Y594">
        <v>0.16197230361656401</v>
      </c>
      <c r="Z594">
        <v>0.28904524735119602</v>
      </c>
      <c r="AA594">
        <v>215.20009328982599</v>
      </c>
      <c r="AB594">
        <v>8.53088165110122</v>
      </c>
      <c r="AC594">
        <v>1.7220113876738401</v>
      </c>
      <c r="AD594">
        <v>3.33889034203226</v>
      </c>
      <c r="AE594">
        <v>1.1497105468736599</v>
      </c>
      <c r="AF594">
        <v>76.650000000000006</v>
      </c>
      <c r="AG594">
        <v>2.3132757768274299E-2</v>
      </c>
      <c r="AH594">
        <v>4.4749999999999996</v>
      </c>
      <c r="AI594">
        <v>4.7459407893458803</v>
      </c>
      <c r="AJ594">
        <v>-48389.535499999998</v>
      </c>
      <c r="AK594">
        <v>0.55103474294042698</v>
      </c>
      <c r="AL594">
        <v>11353211.9615</v>
      </c>
      <c r="AM594">
        <v>687.70114239999998</v>
      </c>
    </row>
    <row r="595" spans="1:39" ht="15" x14ac:dyDescent="0.25">
      <c r="A595" t="s">
        <v>776</v>
      </c>
      <c r="B595">
        <v>-1907492</v>
      </c>
      <c r="C595">
        <v>0.43501427959722</v>
      </c>
      <c r="D595">
        <v>-1876330.7</v>
      </c>
      <c r="E595">
        <v>2.7946611469873402E-3</v>
      </c>
      <c r="F595">
        <v>0.68010075530457803</v>
      </c>
      <c r="G595">
        <v>32.75</v>
      </c>
      <c r="H595">
        <v>17.870771250000001</v>
      </c>
      <c r="I595">
        <v>15.7607515</v>
      </c>
      <c r="J595">
        <v>-9.1187694500000003</v>
      </c>
      <c r="K595">
        <v>18329.423900605201</v>
      </c>
      <c r="L595">
        <v>565.22309510000002</v>
      </c>
      <c r="M595">
        <v>722.159593434209</v>
      </c>
      <c r="N595">
        <v>0.65524079776760702</v>
      </c>
      <c r="O595">
        <v>0.16958909841262099</v>
      </c>
      <c r="P595">
        <v>6.3866070429435297E-3</v>
      </c>
      <c r="Q595">
        <v>14346.155341137701</v>
      </c>
      <c r="R595">
        <v>46.779499999999999</v>
      </c>
      <c r="S595">
        <v>62451.148366271504</v>
      </c>
      <c r="T595">
        <v>15.821032717322799</v>
      </c>
      <c r="U595">
        <v>12.082709201680199</v>
      </c>
      <c r="V595">
        <v>7.6340000000000003</v>
      </c>
      <c r="W595">
        <v>74.040227285826504</v>
      </c>
      <c r="X595">
        <v>0.11138764490492301</v>
      </c>
      <c r="Y595">
        <v>0.17857738719030899</v>
      </c>
      <c r="Z595">
        <v>0.29588591538502901</v>
      </c>
      <c r="AA595">
        <v>221.096326536145</v>
      </c>
      <c r="AB595">
        <v>10.3294417844461</v>
      </c>
      <c r="AC595">
        <v>1.9349796329082301</v>
      </c>
      <c r="AD595">
        <v>3.5097928682170498</v>
      </c>
      <c r="AE595">
        <v>1.2242843404942201</v>
      </c>
      <c r="AF595">
        <v>74.55</v>
      </c>
      <c r="AG595">
        <v>2.7265461028076501E-2</v>
      </c>
      <c r="AH595">
        <v>4.4435000000000002</v>
      </c>
      <c r="AI595">
        <v>4.39623021710789</v>
      </c>
      <c r="AJ595">
        <v>-47635.790999999997</v>
      </c>
      <c r="AK595">
        <v>0.62682918727984804</v>
      </c>
      <c r="AL595">
        <v>10360213.7085</v>
      </c>
      <c r="AM595">
        <v>565.22309510000002</v>
      </c>
    </row>
    <row r="596" spans="1:39" ht="15" x14ac:dyDescent="0.25">
      <c r="A596" t="s">
        <v>777</v>
      </c>
      <c r="B596">
        <v>-1687299.45</v>
      </c>
      <c r="C596">
        <v>0.34587947198950603</v>
      </c>
      <c r="D596">
        <v>-1784145.3</v>
      </c>
      <c r="E596">
        <v>1.5246908008245701E-3</v>
      </c>
      <c r="F596">
        <v>0.69941199169926704</v>
      </c>
      <c r="G596">
        <v>97.3</v>
      </c>
      <c r="H596">
        <v>38.50626295</v>
      </c>
      <c r="I596">
        <v>70.100856149999998</v>
      </c>
      <c r="J596">
        <v>83.918731699999995</v>
      </c>
      <c r="K596">
        <v>15039.980645202801</v>
      </c>
      <c r="L596">
        <v>1280.3196894499999</v>
      </c>
      <c r="M596">
        <v>1547.3943438505901</v>
      </c>
      <c r="N596">
        <v>0.41090286385894498</v>
      </c>
      <c r="O596">
        <v>0.146559538798164</v>
      </c>
      <c r="P596">
        <v>3.1576555709587699E-3</v>
      </c>
      <c r="Q596">
        <v>12444.134506193601</v>
      </c>
      <c r="R596">
        <v>87.619</v>
      </c>
      <c r="S596">
        <v>66091.601490544301</v>
      </c>
      <c r="T596">
        <v>14.9117200607174</v>
      </c>
      <c r="U596">
        <v>14.6123522232621</v>
      </c>
      <c r="V596">
        <v>11.621</v>
      </c>
      <c r="W596">
        <v>110.172936016694</v>
      </c>
      <c r="X596">
        <v>0.115833942847255</v>
      </c>
      <c r="Y596">
        <v>0.16675648797855699</v>
      </c>
      <c r="Z596">
        <v>0.28799874832060701</v>
      </c>
      <c r="AA596">
        <v>197.689570882667</v>
      </c>
      <c r="AB596">
        <v>7.5411204067389201</v>
      </c>
      <c r="AC596">
        <v>1.5282250746081101</v>
      </c>
      <c r="AD596">
        <v>3.0716450982859498</v>
      </c>
      <c r="AE596">
        <v>1.1284154081901701</v>
      </c>
      <c r="AF596">
        <v>92.45</v>
      </c>
      <c r="AG596">
        <v>3.7698032342219398E-2</v>
      </c>
      <c r="AH596">
        <v>8.2825000000000006</v>
      </c>
      <c r="AI596">
        <v>4.59631812185643</v>
      </c>
      <c r="AJ596">
        <v>-49032.0645</v>
      </c>
      <c r="AK596">
        <v>0.46571593227151098</v>
      </c>
      <c r="AL596">
        <v>19255983.348999999</v>
      </c>
      <c r="AM596">
        <v>1280.3196894499999</v>
      </c>
    </row>
    <row r="597" spans="1:39" ht="15" x14ac:dyDescent="0.25">
      <c r="A597" t="s">
        <v>778</v>
      </c>
      <c r="B597">
        <v>-2487050.4</v>
      </c>
      <c r="C597">
        <v>0.362148780841901</v>
      </c>
      <c r="D597">
        <v>-2557772.5</v>
      </c>
      <c r="E597">
        <v>5.2417915093963202E-3</v>
      </c>
      <c r="F597">
        <v>0.67930376695712702</v>
      </c>
      <c r="G597">
        <v>76.8</v>
      </c>
      <c r="H597">
        <v>24.704703599999998</v>
      </c>
      <c r="I597">
        <v>25.481669100000001</v>
      </c>
      <c r="J597">
        <v>18.646268200000002</v>
      </c>
      <c r="K597">
        <v>16174.913091382899</v>
      </c>
      <c r="L597">
        <v>965.35238994999997</v>
      </c>
      <c r="M597">
        <v>1170.3103477427901</v>
      </c>
      <c r="N597">
        <v>0.45810357761988402</v>
      </c>
      <c r="O597">
        <v>0.15490816825734</v>
      </c>
      <c r="P597">
        <v>7.4239919273118501E-3</v>
      </c>
      <c r="Q597">
        <v>13342.179739003501</v>
      </c>
      <c r="R597">
        <v>70.557500000000005</v>
      </c>
      <c r="S597">
        <v>66683.561641214605</v>
      </c>
      <c r="T597">
        <v>15.2358005881728</v>
      </c>
      <c r="U597">
        <v>13.6817828005527</v>
      </c>
      <c r="V597">
        <v>10.651</v>
      </c>
      <c r="W597">
        <v>90.6349065768472</v>
      </c>
      <c r="X597">
        <v>0.113957184306565</v>
      </c>
      <c r="Y597">
        <v>0.17081762900494499</v>
      </c>
      <c r="Z597">
        <v>0.28973206699818999</v>
      </c>
      <c r="AA597">
        <v>204.02922502755899</v>
      </c>
      <c r="AB597">
        <v>8.5361615550560792</v>
      </c>
      <c r="AC597">
        <v>1.6325856328261401</v>
      </c>
      <c r="AD597">
        <v>3.41494097281632</v>
      </c>
      <c r="AE597">
        <v>1.2371128468554</v>
      </c>
      <c r="AF597">
        <v>110.15</v>
      </c>
      <c r="AG597">
        <v>1.6548853943654102E-2</v>
      </c>
      <c r="AH597">
        <v>4.8460000000000001</v>
      </c>
      <c r="AI597">
        <v>4.7867080477858899</v>
      </c>
      <c r="AJ597">
        <v>-56167.851499999997</v>
      </c>
      <c r="AK597">
        <v>0.51501429214209404</v>
      </c>
      <c r="AL597">
        <v>15614491.01</v>
      </c>
      <c r="AM597">
        <v>965.35238994999997</v>
      </c>
    </row>
    <row r="598" spans="1:39" ht="15" x14ac:dyDescent="0.25">
      <c r="A598" t="s">
        <v>779</v>
      </c>
      <c r="B598">
        <v>-3853232.6190476199</v>
      </c>
      <c r="C598">
        <v>0.26622802720262501</v>
      </c>
      <c r="D598">
        <v>-3857575.9523809501</v>
      </c>
      <c r="E598">
        <v>2.8849201071674902E-3</v>
      </c>
      <c r="F598">
        <v>0.76465488653438196</v>
      </c>
      <c r="G598">
        <v>81.55</v>
      </c>
      <c r="H598">
        <v>69.968770428571403</v>
      </c>
      <c r="I598">
        <v>121.328019904762</v>
      </c>
      <c r="J598">
        <v>7.9559426190476303</v>
      </c>
      <c r="K598">
        <v>15033.805537092599</v>
      </c>
      <c r="L598">
        <v>1917.4590023809501</v>
      </c>
      <c r="M598">
        <v>2461.4670824483901</v>
      </c>
      <c r="N598">
        <v>0.60328227118324596</v>
      </c>
      <c r="O598">
        <v>0.162446192786979</v>
      </c>
      <c r="P598">
        <v>3.6996923312873298E-2</v>
      </c>
      <c r="Q598">
        <v>11711.1888160898</v>
      </c>
      <c r="R598">
        <v>128.62761904761899</v>
      </c>
      <c r="S598">
        <v>72198.743582434399</v>
      </c>
      <c r="T598">
        <v>16.0115208908699</v>
      </c>
      <c r="U598">
        <v>14.907055083334001</v>
      </c>
      <c r="V598">
        <v>16.3004761904762</v>
      </c>
      <c r="W598">
        <v>117.63208509830299</v>
      </c>
      <c r="X598">
        <v>0.113602919448858</v>
      </c>
      <c r="Y598">
        <v>0.16994107859994401</v>
      </c>
      <c r="Z598">
        <v>0.28815029442022499</v>
      </c>
      <c r="AA598">
        <v>177.65977416483699</v>
      </c>
      <c r="AB598">
        <v>8.2511172848635503</v>
      </c>
      <c r="AC598">
        <v>1.5287247241381501</v>
      </c>
      <c r="AD598">
        <v>3.8339974715401501</v>
      </c>
      <c r="AE598">
        <v>1.21600533196045</v>
      </c>
      <c r="AF598">
        <v>41.619047619047599</v>
      </c>
      <c r="AG598">
        <v>7.2432704754534505E-2</v>
      </c>
      <c r="AH598">
        <v>28.647142857142899</v>
      </c>
      <c r="AI598">
        <v>4.2310782768269304</v>
      </c>
      <c r="AJ598">
        <v>-104767.63380952401</v>
      </c>
      <c r="AK598">
        <v>0.49687658250186201</v>
      </c>
      <c r="AL598">
        <v>28826705.767142899</v>
      </c>
      <c r="AM598">
        <v>1917.4590023809501</v>
      </c>
    </row>
    <row r="599" spans="1:39" ht="15" x14ac:dyDescent="0.25">
      <c r="A599" t="s">
        <v>780</v>
      </c>
      <c r="B599">
        <v>-1093899</v>
      </c>
      <c r="C599">
        <v>0.427990659010893</v>
      </c>
      <c r="D599">
        <v>-1021475.55</v>
      </c>
      <c r="E599">
        <v>3.3431777489970498E-3</v>
      </c>
      <c r="F599">
        <v>0.71001659872081602</v>
      </c>
      <c r="G599">
        <v>44.1</v>
      </c>
      <c r="H599">
        <v>23.17350085</v>
      </c>
      <c r="I599">
        <v>22.088578600000002</v>
      </c>
      <c r="J599">
        <v>-8.6423887999999902</v>
      </c>
      <c r="K599">
        <v>17460.038351298601</v>
      </c>
      <c r="L599">
        <v>670.91133615000001</v>
      </c>
      <c r="M599">
        <v>859.06049540070603</v>
      </c>
      <c r="N599">
        <v>0.65067034402053903</v>
      </c>
      <c r="O599">
        <v>0.17882168698842299</v>
      </c>
      <c r="P599">
        <v>1.12331302124772E-2</v>
      </c>
      <c r="Q599">
        <v>13635.986897565301</v>
      </c>
      <c r="R599">
        <v>55.222999999999999</v>
      </c>
      <c r="S599">
        <v>62256.500941636601</v>
      </c>
      <c r="T599">
        <v>14.812668634445799</v>
      </c>
      <c r="U599">
        <v>12.149128735309599</v>
      </c>
      <c r="V599">
        <v>8.8285</v>
      </c>
      <c r="W599">
        <v>75.993808251684897</v>
      </c>
      <c r="X599">
        <v>0.11087878198421899</v>
      </c>
      <c r="Y599">
        <v>0.180105910267609</v>
      </c>
      <c r="Z599">
        <v>0.29677714748994799</v>
      </c>
      <c r="AA599">
        <v>238.054108485494</v>
      </c>
      <c r="AB599">
        <v>8.2470586776797408</v>
      </c>
      <c r="AC599">
        <v>1.7334284047905899</v>
      </c>
      <c r="AD599">
        <v>3.3302591958585799</v>
      </c>
      <c r="AE599">
        <v>1.2242843404942201</v>
      </c>
      <c r="AF599">
        <v>68.25</v>
      </c>
      <c r="AG599">
        <v>3.1681036444841798E-2</v>
      </c>
      <c r="AH599">
        <v>5.2275</v>
      </c>
      <c r="AI599">
        <v>4.4336665064802698</v>
      </c>
      <c r="AJ599">
        <v>-45075.450499999999</v>
      </c>
      <c r="AK599">
        <v>0.59571127049057304</v>
      </c>
      <c r="AL599">
        <v>11714137.659499999</v>
      </c>
      <c r="AM599">
        <v>670.91133615000001</v>
      </c>
    </row>
    <row r="600" spans="1:39" ht="15" x14ac:dyDescent="0.25">
      <c r="A600" t="s">
        <v>781</v>
      </c>
      <c r="B600">
        <v>-2976733.8571428601</v>
      </c>
      <c r="C600">
        <v>0.33998412556504398</v>
      </c>
      <c r="D600">
        <v>-3055601.4761904799</v>
      </c>
      <c r="E600">
        <v>5.0862465205073698E-3</v>
      </c>
      <c r="F600">
        <v>0.74607830634655503</v>
      </c>
      <c r="G600">
        <v>41.3</v>
      </c>
      <c r="H600">
        <v>54.165691476190503</v>
      </c>
      <c r="I600">
        <v>95.014007714285697</v>
      </c>
      <c r="J600">
        <v>78.557310333333305</v>
      </c>
      <c r="K600">
        <v>16667.280810119901</v>
      </c>
      <c r="L600">
        <v>1267.6121681428599</v>
      </c>
      <c r="M600">
        <v>1612.5742811544801</v>
      </c>
      <c r="N600">
        <v>0.53997935973997502</v>
      </c>
      <c r="O600">
        <v>0.16832149140636901</v>
      </c>
      <c r="P600">
        <v>1.51227241083707E-2</v>
      </c>
      <c r="Q600">
        <v>13101.8137965317</v>
      </c>
      <c r="R600">
        <v>90.866190476190496</v>
      </c>
      <c r="S600">
        <v>71819.509058322306</v>
      </c>
      <c r="T600">
        <v>15.746335532625199</v>
      </c>
      <c r="U600">
        <v>13.950317070627101</v>
      </c>
      <c r="V600">
        <v>12.181428571428601</v>
      </c>
      <c r="W600">
        <v>104.061043473672</v>
      </c>
      <c r="X600">
        <v>0.114038213774228</v>
      </c>
      <c r="Y600">
        <v>0.17579858420589001</v>
      </c>
      <c r="Z600">
        <v>0.29347891817780403</v>
      </c>
      <c r="AA600">
        <v>196.55734021196</v>
      </c>
      <c r="AB600">
        <v>8.6619765007086702</v>
      </c>
      <c r="AC600">
        <v>1.6960904782727699</v>
      </c>
      <c r="AD600">
        <v>4.0297627499652204</v>
      </c>
      <c r="AE600">
        <v>1.40005541764862</v>
      </c>
      <c r="AF600">
        <v>18.380952380952401</v>
      </c>
      <c r="AG600">
        <v>8.9260343127168101E-2</v>
      </c>
      <c r="AH600">
        <v>39.437619047619002</v>
      </c>
      <c r="AI600">
        <v>4.6434806472926002</v>
      </c>
      <c r="AJ600">
        <v>-100018.3465</v>
      </c>
      <c r="AK600">
        <v>0.46886054604861899</v>
      </c>
      <c r="AL600">
        <v>21127647.964761902</v>
      </c>
      <c r="AM600">
        <v>1267.6121681428599</v>
      </c>
    </row>
    <row r="601" spans="1:39" ht="15" x14ac:dyDescent="0.25">
      <c r="A601" t="s">
        <v>782</v>
      </c>
      <c r="B601">
        <v>-3112353.4</v>
      </c>
      <c r="C601">
        <v>0.40471974813551198</v>
      </c>
      <c r="D601">
        <v>-3304818.4</v>
      </c>
      <c r="E601">
        <v>6.6851090023319602E-4</v>
      </c>
      <c r="F601">
        <v>0.71082720461359805</v>
      </c>
      <c r="G601">
        <v>99.2</v>
      </c>
      <c r="H601">
        <v>35.734396599999997</v>
      </c>
      <c r="I601">
        <v>63.74373885</v>
      </c>
      <c r="J601">
        <v>82.153588749999997</v>
      </c>
      <c r="K601">
        <v>15304.657537175601</v>
      </c>
      <c r="L601">
        <v>1355.51553255</v>
      </c>
      <c r="M601">
        <v>1626.7762899356001</v>
      </c>
      <c r="N601">
        <v>0.38232935197360701</v>
      </c>
      <c r="O601">
        <v>0.14308350302348599</v>
      </c>
      <c r="P601">
        <v>3.5313228325721401E-3</v>
      </c>
      <c r="Q601">
        <v>12752.645302459699</v>
      </c>
      <c r="R601">
        <v>92.999499999999998</v>
      </c>
      <c r="S601">
        <v>69466.871144468503</v>
      </c>
      <c r="T601">
        <v>15.316749014779599</v>
      </c>
      <c r="U601">
        <v>14.5755141968505</v>
      </c>
      <c r="V601">
        <v>11.9665</v>
      </c>
      <c r="W601">
        <v>113.275856144236</v>
      </c>
      <c r="X601">
        <v>0.112489953621943</v>
      </c>
      <c r="Y601">
        <v>0.17529277498659901</v>
      </c>
      <c r="Z601">
        <v>0.292393808235825</v>
      </c>
      <c r="AA601">
        <v>194.24864096146899</v>
      </c>
      <c r="AB601">
        <v>8.0527826182398101</v>
      </c>
      <c r="AC601">
        <v>1.59133550544887</v>
      </c>
      <c r="AD601">
        <v>3.3776610937686602</v>
      </c>
      <c r="AE601">
        <v>1.33393112576127</v>
      </c>
      <c r="AF601">
        <v>86.7</v>
      </c>
      <c r="AG601">
        <v>2.9615425727922799E-2</v>
      </c>
      <c r="AH601">
        <v>9.3655000000000008</v>
      </c>
      <c r="AI601">
        <v>4.5466704491257603</v>
      </c>
      <c r="AJ601">
        <v>-80084.745000000097</v>
      </c>
      <c r="AK601">
        <v>0.45602514454688903</v>
      </c>
      <c r="AL601">
        <v>20745701.011999998</v>
      </c>
      <c r="AM601">
        <v>1355.51553255</v>
      </c>
    </row>
    <row r="602" spans="1:39" ht="15" x14ac:dyDescent="0.25">
      <c r="A602" t="s">
        <v>783</v>
      </c>
      <c r="B602">
        <v>-2230178.4500000002</v>
      </c>
      <c r="C602">
        <v>0.39101849703505298</v>
      </c>
      <c r="D602">
        <v>-2218809.1</v>
      </c>
      <c r="E602">
        <v>1.72366729250139E-3</v>
      </c>
      <c r="F602">
        <v>0.66572448326342604</v>
      </c>
      <c r="G602">
        <v>60</v>
      </c>
      <c r="H602">
        <v>18.030848649999999</v>
      </c>
      <c r="I602">
        <v>21.817130200000001</v>
      </c>
      <c r="J602">
        <v>68.902874600000004</v>
      </c>
      <c r="K602">
        <v>16007.9186938314</v>
      </c>
      <c r="L602">
        <v>816.31269469999995</v>
      </c>
      <c r="M602">
        <v>968.82105454408702</v>
      </c>
      <c r="N602">
        <v>0.40078974849244098</v>
      </c>
      <c r="O602">
        <v>0.14190376157579099</v>
      </c>
      <c r="P602">
        <v>2.4698485801950601E-3</v>
      </c>
      <c r="Q602">
        <v>13488.0091470033</v>
      </c>
      <c r="R602">
        <v>60.89</v>
      </c>
      <c r="S602">
        <v>65776.560502545603</v>
      </c>
      <c r="T602">
        <v>15.9147643291181</v>
      </c>
      <c r="U602">
        <v>13.406350709476101</v>
      </c>
      <c r="V602">
        <v>9.3285</v>
      </c>
      <c r="W602">
        <v>87.507390759500495</v>
      </c>
      <c r="X602">
        <v>0.114970411150396</v>
      </c>
      <c r="Y602">
        <v>0.17157524304060801</v>
      </c>
      <c r="Z602">
        <v>0.29281375685175898</v>
      </c>
      <c r="AA602">
        <v>214.59399215196399</v>
      </c>
      <c r="AB602">
        <v>8.0760184454702095</v>
      </c>
      <c r="AC602">
        <v>1.5976423712636101</v>
      </c>
      <c r="AD602">
        <v>3.1147123860715902</v>
      </c>
      <c r="AE602">
        <v>1.1497105468736599</v>
      </c>
      <c r="AF602">
        <v>103.15</v>
      </c>
      <c r="AG602">
        <v>2.4486119378048999E-2</v>
      </c>
      <c r="AH602">
        <v>4.6304999999999996</v>
      </c>
      <c r="AI602">
        <v>4.90245483666288</v>
      </c>
      <c r="AJ602">
        <v>-58150.6234999999</v>
      </c>
      <c r="AK602">
        <v>0.50370846096203803</v>
      </c>
      <c r="AL602">
        <v>13067467.2455</v>
      </c>
      <c r="AM602">
        <v>816.31269469999995</v>
      </c>
    </row>
    <row r="603" spans="1:39" ht="15" x14ac:dyDescent="0.25">
      <c r="A603" t="s">
        <v>784</v>
      </c>
      <c r="B603">
        <v>-4516717.8</v>
      </c>
      <c r="C603">
        <v>0.38277676760269702</v>
      </c>
      <c r="D603">
        <v>-4521421.7</v>
      </c>
      <c r="E603">
        <v>3.7315836907427001E-3</v>
      </c>
      <c r="F603">
        <v>0.72514421086681302</v>
      </c>
      <c r="G603">
        <v>110.75</v>
      </c>
      <c r="H603">
        <v>53.427416350000001</v>
      </c>
      <c r="I603">
        <v>45.38275015</v>
      </c>
      <c r="J603">
        <v>7.90965435000001</v>
      </c>
      <c r="K603">
        <v>16544.668652665601</v>
      </c>
      <c r="L603">
        <v>1665.4716430999999</v>
      </c>
      <c r="M603">
        <v>2142.1457201543299</v>
      </c>
      <c r="N603">
        <v>0.73616579047115205</v>
      </c>
      <c r="O603">
        <v>0.15519020865399399</v>
      </c>
      <c r="P603">
        <v>3.6790358607337102E-3</v>
      </c>
      <c r="Q603">
        <v>12863.1195470282</v>
      </c>
      <c r="R603">
        <v>121.99299999999999</v>
      </c>
      <c r="S603">
        <v>68183.111002270598</v>
      </c>
      <c r="T603">
        <v>16.4837326731862</v>
      </c>
      <c r="U603">
        <v>13.6521902330462</v>
      </c>
      <c r="V603">
        <v>14.925000000000001</v>
      </c>
      <c r="W603">
        <v>111.58938982244599</v>
      </c>
      <c r="X603">
        <v>0.108535897119869</v>
      </c>
      <c r="Y603">
        <v>0.20498563417374199</v>
      </c>
      <c r="Z603">
        <v>0.31908118872292601</v>
      </c>
      <c r="AA603">
        <v>198.63544442235599</v>
      </c>
      <c r="AB603">
        <v>8.7749051377222198</v>
      </c>
      <c r="AC603">
        <v>1.63378269321511</v>
      </c>
      <c r="AD603">
        <v>4.1738026873690597</v>
      </c>
      <c r="AE603">
        <v>1.56636999355155</v>
      </c>
      <c r="AF603">
        <v>217.8</v>
      </c>
      <c r="AG603">
        <v>1.5466365497589099E-2</v>
      </c>
      <c r="AH603">
        <v>4.7830000000000004</v>
      </c>
      <c r="AI603">
        <v>4.3282693282745397</v>
      </c>
      <c r="AJ603">
        <v>-34445.157500000001</v>
      </c>
      <c r="AK603">
        <v>0.53342997683609095</v>
      </c>
      <c r="AL603">
        <v>27554676.4855</v>
      </c>
      <c r="AM603">
        <v>1665.4716430999999</v>
      </c>
    </row>
    <row r="604" spans="1:39" ht="15" x14ac:dyDescent="0.25">
      <c r="A604" t="s">
        <v>911</v>
      </c>
      <c r="B604">
        <v>-2795550.55</v>
      </c>
      <c r="C604">
        <v>0.45094370790058802</v>
      </c>
      <c r="D604">
        <v>-2829362.15</v>
      </c>
      <c r="E604">
        <v>2.1396185276874699E-3</v>
      </c>
      <c r="F604">
        <v>0.66417606497275605</v>
      </c>
      <c r="G604">
        <v>35.549999999999997</v>
      </c>
      <c r="H604">
        <v>9.4963970500000006</v>
      </c>
      <c r="I604">
        <v>14.09376685</v>
      </c>
      <c r="J604">
        <v>49.711971949999999</v>
      </c>
      <c r="K604">
        <v>17544.9879845957</v>
      </c>
      <c r="L604">
        <v>472.4688701</v>
      </c>
      <c r="M604">
        <v>566.53739966259195</v>
      </c>
      <c r="N604">
        <v>0.40770550250057602</v>
      </c>
      <c r="O604">
        <v>0.14187574058754901</v>
      </c>
      <c r="P604">
        <v>3.5125871883342099E-3</v>
      </c>
      <c r="Q604">
        <v>14631.797748810401</v>
      </c>
      <c r="R604">
        <v>39.643999999999998</v>
      </c>
      <c r="S604">
        <v>62105.189461204704</v>
      </c>
      <c r="T604">
        <v>15.5408132378166</v>
      </c>
      <c r="U604">
        <v>11.9177900842498</v>
      </c>
      <c r="V604">
        <v>6.3174999999999999</v>
      </c>
      <c r="W604">
        <v>74.787316201028901</v>
      </c>
      <c r="X604">
        <v>0.113489284365435</v>
      </c>
      <c r="Y604">
        <v>0.180071492550858</v>
      </c>
      <c r="Z604">
        <v>0.29718802440062903</v>
      </c>
      <c r="AA604">
        <v>235.338785339373</v>
      </c>
      <c r="AB604">
        <v>9.3817499151229509</v>
      </c>
      <c r="AC604">
        <v>1.66458563588084</v>
      </c>
      <c r="AD604">
        <v>3.8487781302767101</v>
      </c>
      <c r="AE604">
        <v>1.1497105468736599</v>
      </c>
      <c r="AF604">
        <v>59.55</v>
      </c>
      <c r="AG604">
        <v>2.70103964988633E-2</v>
      </c>
      <c r="AH604">
        <v>4.0785</v>
      </c>
      <c r="AI604">
        <v>5.2487248500188803</v>
      </c>
      <c r="AJ604">
        <v>-59851.209499999997</v>
      </c>
      <c r="AK604">
        <v>0.54039774315093303</v>
      </c>
      <c r="AL604">
        <v>8289460.6490000002</v>
      </c>
      <c r="AM604">
        <v>472.4688701</v>
      </c>
    </row>
    <row r="605" spans="1:39" ht="15" x14ac:dyDescent="0.25">
      <c r="A605" t="s">
        <v>785</v>
      </c>
      <c r="B605">
        <v>-2124702.5</v>
      </c>
      <c r="C605">
        <v>0.315457050124479</v>
      </c>
      <c r="D605">
        <v>-2091995.4</v>
      </c>
      <c r="E605">
        <v>1.19607108458578E-2</v>
      </c>
      <c r="F605">
        <v>0.79571056021266295</v>
      </c>
      <c r="G605">
        <v>79.5</v>
      </c>
      <c r="H605">
        <v>42.769219900000003</v>
      </c>
      <c r="I605">
        <v>36.103579699999997</v>
      </c>
      <c r="J605">
        <v>-22.531408750000001</v>
      </c>
      <c r="K605">
        <v>18616.660818893499</v>
      </c>
      <c r="L605">
        <v>1356.7053218999999</v>
      </c>
      <c r="M605">
        <v>1914.58940193834</v>
      </c>
      <c r="N605">
        <v>0.99812131639136603</v>
      </c>
      <c r="O605">
        <v>0.19301243739007101</v>
      </c>
      <c r="P605">
        <v>1.07867174719306E-3</v>
      </c>
      <c r="Q605">
        <v>13192.0310346591</v>
      </c>
      <c r="R605">
        <v>105.66249999999999</v>
      </c>
      <c r="S605">
        <v>68414.202905477301</v>
      </c>
      <c r="T605">
        <v>14.094404353484</v>
      </c>
      <c r="U605">
        <v>12.839988850349</v>
      </c>
      <c r="V605">
        <v>20.399999999999999</v>
      </c>
      <c r="W605">
        <v>66.505162838235293</v>
      </c>
      <c r="X605">
        <v>0.106636933541444</v>
      </c>
      <c r="Y605">
        <v>0.205227782007533</v>
      </c>
      <c r="Z605">
        <v>0.31542021665402997</v>
      </c>
      <c r="AA605">
        <v>214.581269270983</v>
      </c>
      <c r="AB605">
        <v>11.638887496391099</v>
      </c>
      <c r="AC605">
        <v>1.51351302050281</v>
      </c>
      <c r="AD605">
        <v>4.2144188472557396</v>
      </c>
      <c r="AE605">
        <v>1.76275999119317</v>
      </c>
      <c r="AF605">
        <v>176.75</v>
      </c>
      <c r="AG605">
        <v>1.2996181859217099E-2</v>
      </c>
      <c r="AH605">
        <v>5.2824999999999998</v>
      </c>
      <c r="AI605">
        <v>4.2773996515804003</v>
      </c>
      <c r="AJ605">
        <v>-151388.14199999999</v>
      </c>
      <c r="AK605">
        <v>0.64616115498837401</v>
      </c>
      <c r="AL605">
        <v>25257322.809</v>
      </c>
      <c r="AM605">
        <v>1356.7053218999999</v>
      </c>
    </row>
    <row r="606" spans="1:39" ht="15" x14ac:dyDescent="0.25">
      <c r="A606" t="s">
        <v>786</v>
      </c>
      <c r="B606">
        <v>-2971323.45</v>
      </c>
      <c r="C606">
        <v>0.35954008441618901</v>
      </c>
      <c r="D606">
        <v>-3068277.6</v>
      </c>
      <c r="E606">
        <v>1.20350216180563E-2</v>
      </c>
      <c r="F606">
        <v>0.65776495907868404</v>
      </c>
      <c r="G606">
        <v>58.3</v>
      </c>
      <c r="H606">
        <v>27.067732899999999</v>
      </c>
      <c r="I606">
        <v>20.427984599999998</v>
      </c>
      <c r="J606">
        <v>32.094132649999999</v>
      </c>
      <c r="K606">
        <v>18438.823945658802</v>
      </c>
      <c r="L606">
        <v>928.31728584999996</v>
      </c>
      <c r="M606">
        <v>1153.4247360060299</v>
      </c>
      <c r="N606">
        <v>0.61108049881951898</v>
      </c>
      <c r="O606">
        <v>0.147215004808261</v>
      </c>
      <c r="P606">
        <v>1.59042180136519E-3</v>
      </c>
      <c r="Q606">
        <v>14840.221875916501</v>
      </c>
      <c r="R606">
        <v>75.174999999999997</v>
      </c>
      <c r="S606">
        <v>66079.708852677097</v>
      </c>
      <c r="T606">
        <v>16.085134685733301</v>
      </c>
      <c r="U606">
        <v>12.3487500611906</v>
      </c>
      <c r="V606">
        <v>10.137</v>
      </c>
      <c r="W606">
        <v>91.577122013416201</v>
      </c>
      <c r="X606">
        <v>0.107796051693172</v>
      </c>
      <c r="Y606">
        <v>0.21490078403090199</v>
      </c>
      <c r="Z606">
        <v>0.33074850934959199</v>
      </c>
      <c r="AA606">
        <v>214.96648079463299</v>
      </c>
      <c r="AB606">
        <v>9.8393229957741397</v>
      </c>
      <c r="AC606">
        <v>1.54192518331846</v>
      </c>
      <c r="AD606">
        <v>4.0353481534858897</v>
      </c>
      <c r="AE606">
        <v>1.36384450259982</v>
      </c>
      <c r="AF606">
        <v>147.15</v>
      </c>
      <c r="AG606">
        <v>2.0563916559786299E-2</v>
      </c>
      <c r="AH606">
        <v>4.0025000000000004</v>
      </c>
      <c r="AI606">
        <v>4.53475943204137</v>
      </c>
      <c r="AJ606">
        <v>8671.0655000000297</v>
      </c>
      <c r="AK606">
        <v>0.51269677407976499</v>
      </c>
      <c r="AL606">
        <v>17117078.999499999</v>
      </c>
      <c r="AM606">
        <v>928.31728584999996</v>
      </c>
    </row>
    <row r="607" spans="1:39" ht="15" x14ac:dyDescent="0.25">
      <c r="A607" t="s">
        <v>787</v>
      </c>
      <c r="B607">
        <v>-1358052.55</v>
      </c>
      <c r="C607">
        <v>0.39749604483926998</v>
      </c>
      <c r="D607">
        <v>-1479623.2</v>
      </c>
      <c r="E607">
        <v>1.29637414754888E-2</v>
      </c>
      <c r="F607">
        <v>0.68258485298086702</v>
      </c>
      <c r="G607">
        <v>61.7</v>
      </c>
      <c r="H607">
        <v>25.741787800000001</v>
      </c>
      <c r="I607">
        <v>27.359495299999999</v>
      </c>
      <c r="J607">
        <v>49.3223439</v>
      </c>
      <c r="K607">
        <v>16734.6547743642</v>
      </c>
      <c r="L607">
        <v>803.86579385000005</v>
      </c>
      <c r="M607">
        <v>1005.9206294358499</v>
      </c>
      <c r="N607">
        <v>0.60143906694233096</v>
      </c>
      <c r="O607">
        <v>0.151474949464912</v>
      </c>
      <c r="P607">
        <v>2.0383623890155899E-3</v>
      </c>
      <c r="Q607">
        <v>13373.238555157701</v>
      </c>
      <c r="R607">
        <v>62.2545</v>
      </c>
      <c r="S607">
        <v>63141.973431639497</v>
      </c>
      <c r="T607">
        <v>15.104932173577801</v>
      </c>
      <c r="U607">
        <v>12.912573289481101</v>
      </c>
      <c r="V607">
        <v>8.7735000000000003</v>
      </c>
      <c r="W607">
        <v>91.624299749244898</v>
      </c>
      <c r="X607">
        <v>0.113227299713493</v>
      </c>
      <c r="Y607">
        <v>0.18861825680045199</v>
      </c>
      <c r="Z607">
        <v>0.307832915829093</v>
      </c>
      <c r="AA607">
        <v>208.720785588382</v>
      </c>
      <c r="AB607">
        <v>9.8841459559491796</v>
      </c>
      <c r="AC607">
        <v>1.60954359636079</v>
      </c>
      <c r="AD607">
        <v>3.7600380073130002</v>
      </c>
      <c r="AE607">
        <v>1.3978562911154899</v>
      </c>
      <c r="AF607">
        <v>74.95</v>
      </c>
      <c r="AG607">
        <v>2.5733673938490902E-2</v>
      </c>
      <c r="AH607">
        <v>5.5947368421052603</v>
      </c>
      <c r="AI607">
        <v>4.5982806416538704</v>
      </c>
      <c r="AJ607">
        <v>-69802.544999999896</v>
      </c>
      <c r="AK607">
        <v>0.53242303620961196</v>
      </c>
      <c r="AL607">
        <v>13452416.545</v>
      </c>
      <c r="AM607">
        <v>803.86579385000005</v>
      </c>
    </row>
    <row r="608" spans="1:39" ht="15" x14ac:dyDescent="0.25">
      <c r="A608" t="s">
        <v>788</v>
      </c>
      <c r="B608">
        <v>-618731.1</v>
      </c>
      <c r="C608">
        <v>0.33338840665681801</v>
      </c>
      <c r="D608">
        <v>-267193.34999999998</v>
      </c>
      <c r="E608">
        <v>1.42052431838914E-3</v>
      </c>
      <c r="F608">
        <v>0.79454899689938796</v>
      </c>
      <c r="G608">
        <v>124.5</v>
      </c>
      <c r="H608">
        <v>88.970939049999998</v>
      </c>
      <c r="I608">
        <v>394.49226915000003</v>
      </c>
      <c r="J608">
        <v>-33.787261350000001</v>
      </c>
      <c r="K608">
        <v>15535.242393710399</v>
      </c>
      <c r="L608">
        <v>3705.3053262499998</v>
      </c>
      <c r="M608">
        <v>4582.5389320166296</v>
      </c>
      <c r="N608">
        <v>0.33861663727448099</v>
      </c>
      <c r="O608">
        <v>0.150182553272387</v>
      </c>
      <c r="P608">
        <v>2.8191385244281001E-2</v>
      </c>
      <c r="Q608">
        <v>12561.337118999299</v>
      </c>
      <c r="R608">
        <v>242.1885</v>
      </c>
      <c r="S608">
        <v>80586.505317139294</v>
      </c>
      <c r="T608">
        <v>15.6225419456333</v>
      </c>
      <c r="U608">
        <v>15.299262046918001</v>
      </c>
      <c r="V608">
        <v>28.833500000000001</v>
      </c>
      <c r="W608">
        <v>128.506956361524</v>
      </c>
      <c r="X608">
        <v>0.116299455142637</v>
      </c>
      <c r="Y608">
        <v>0.16613026979055101</v>
      </c>
      <c r="Z608">
        <v>0.2882040940408</v>
      </c>
      <c r="AA608">
        <v>173.17753693712899</v>
      </c>
      <c r="AB608">
        <v>7.7137821054920801</v>
      </c>
      <c r="AC608">
        <v>1.4267618040360399</v>
      </c>
      <c r="AD608">
        <v>3.73072630074088</v>
      </c>
      <c r="AE608">
        <v>1.02692303696995</v>
      </c>
      <c r="AF608">
        <v>29.3</v>
      </c>
      <c r="AG608">
        <v>7.1395972907200803E-2</v>
      </c>
      <c r="AH608">
        <v>77.717500000000001</v>
      </c>
      <c r="AI608">
        <v>4.9131862081949</v>
      </c>
      <c r="AJ608">
        <v>-86814.568999999901</v>
      </c>
      <c r="AK608">
        <v>0.40892888857350201</v>
      </c>
      <c r="AL608">
        <v>57562816.386</v>
      </c>
      <c r="AM608">
        <v>3705.3053262499998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2" sqref="A2"/>
    </sheetView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42578125" style="34" bestFit="1" customWidth="1"/>
    <col min="10" max="10" width="4.42578125" style="34" bestFit="1" customWidth="1"/>
    <col min="11" max="11" width="9.42578125" style="34" bestFit="1" customWidth="1"/>
    <col min="12" max="13" width="7.425781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5703125" style="34" bestFit="1" customWidth="1"/>
    <col min="22" max="22" width="16.42578125" style="34" bestFit="1" customWidth="1"/>
    <col min="23" max="23" width="14.425781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570312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570312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849</v>
      </c>
      <c r="B1" s="33" t="s">
        <v>66</v>
      </c>
      <c r="C1" s="33" t="s">
        <v>850</v>
      </c>
      <c r="D1" s="33" t="s">
        <v>68</v>
      </c>
      <c r="E1" s="33" t="s">
        <v>69</v>
      </c>
      <c r="F1" s="33" t="s">
        <v>851</v>
      </c>
      <c r="G1" s="33" t="s">
        <v>868</v>
      </c>
      <c r="H1" s="33" t="s">
        <v>869</v>
      </c>
      <c r="I1" s="33" t="s">
        <v>64</v>
      </c>
      <c r="J1" s="33" t="s">
        <v>852</v>
      </c>
      <c r="K1" s="33" t="s">
        <v>853</v>
      </c>
      <c r="L1" s="33" t="s">
        <v>909</v>
      </c>
      <c r="M1" s="33" t="s">
        <v>854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78</v>
      </c>
      <c r="U1" s="33" t="s">
        <v>861</v>
      </c>
      <c r="V1" s="33" t="s">
        <v>80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862</v>
      </c>
      <c r="AE1" s="33" t="s">
        <v>863</v>
      </c>
      <c r="AF1" s="33" t="s">
        <v>864</v>
      </c>
      <c r="AG1" s="33" t="s">
        <v>865</v>
      </c>
      <c r="AH1" s="33" t="s">
        <v>90</v>
      </c>
      <c r="AI1" s="33" t="s">
        <v>91</v>
      </c>
      <c r="AJ1" s="33" t="s">
        <v>92</v>
      </c>
      <c r="AK1" s="33" t="s">
        <v>866</v>
      </c>
      <c r="AL1" s="33" t="s">
        <v>867</v>
      </c>
    </row>
    <row r="2" spans="1:38" ht="15" x14ac:dyDescent="0.25">
      <c r="A2">
        <v>-2843115.9983381801</v>
      </c>
      <c r="B2">
        <v>0.33397059763664699</v>
      </c>
      <c r="C2">
        <v>-2765066.7684254302</v>
      </c>
      <c r="D2">
        <v>3.7447424516831801E-3</v>
      </c>
      <c r="E2">
        <v>0.76239393674361999</v>
      </c>
      <c r="F2">
        <v>97.863209917909202</v>
      </c>
      <c r="G2">
        <v>137.829483837742</v>
      </c>
      <c r="H2">
        <v>195.52735354458201</v>
      </c>
      <c r="I2">
        <v>-2.5355337629405699</v>
      </c>
      <c r="J2">
        <v>16397.8339851077</v>
      </c>
      <c r="K2">
        <v>2197.6629698236202</v>
      </c>
      <c r="L2">
        <v>2858.7137469704098</v>
      </c>
      <c r="M2">
        <v>0.57575911353829901</v>
      </c>
      <c r="N2">
        <v>0.163885524855547</v>
      </c>
      <c r="O2">
        <v>3.9249744774096901E-2</v>
      </c>
      <c r="P2">
        <v>12605.988470366499</v>
      </c>
      <c r="Q2">
        <v>149.751898628997</v>
      </c>
      <c r="R2">
        <v>74461.115863007799</v>
      </c>
      <c r="S2">
        <v>15.447699923668401</v>
      </c>
      <c r="T2">
        <v>14.6753596444757</v>
      </c>
      <c r="U2">
        <v>19.115797257997301</v>
      </c>
      <c r="V2">
        <v>114.965802376051</v>
      </c>
      <c r="W2">
        <v>0.113479854685134</v>
      </c>
      <c r="X2">
        <v>0.17000198094410199</v>
      </c>
      <c r="Y2">
        <v>0.28979534609492902</v>
      </c>
      <c r="Z2">
        <v>186.37496565938801</v>
      </c>
      <c r="AA2">
        <v>8.5458503624470108</v>
      </c>
      <c r="AB2">
        <v>1.52281633928447</v>
      </c>
      <c r="AC2">
        <v>3.79024219896209</v>
      </c>
      <c r="AD2">
        <v>1.15116365454628</v>
      </c>
      <c r="AE2">
        <v>66.623930203572897</v>
      </c>
      <c r="AF2">
        <v>5.2272841566736103E-2</v>
      </c>
      <c r="AG2">
        <v>38.395931179185602</v>
      </c>
      <c r="AH2">
        <v>4.3688550995716202</v>
      </c>
      <c r="AI2">
        <v>-68904.970519293798</v>
      </c>
      <c r="AJ2">
        <v>0.51156803931425399</v>
      </c>
      <c r="AK2">
        <v>36036912.534385398</v>
      </c>
      <c r="AL2">
        <v>2197.6629698236202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7" style="43" bestFit="1" customWidth="1"/>
    <col min="2" max="2" width="16.5703125" style="43" bestFit="1" customWidth="1"/>
    <col min="3" max="18" width="12" style="43" bestFit="1" customWidth="1"/>
    <col min="19" max="19" width="14.42578125" style="43" bestFit="1" customWidth="1"/>
    <col min="20" max="16384" width="9.140625" style="43"/>
  </cols>
  <sheetData>
    <row r="1" spans="1:19" ht="15" x14ac:dyDescent="0.25">
      <c r="A1" s="102" t="s">
        <v>912</v>
      </c>
      <c r="B1" s="102" t="s">
        <v>913</v>
      </c>
      <c r="C1" s="102" t="s">
        <v>914</v>
      </c>
      <c r="D1" s="102" t="s">
        <v>915</v>
      </c>
      <c r="E1" s="102" t="s">
        <v>916</v>
      </c>
      <c r="F1" s="102" t="s">
        <v>917</v>
      </c>
      <c r="G1" s="102" t="s">
        <v>918</v>
      </c>
      <c r="H1" s="102" t="s">
        <v>919</v>
      </c>
      <c r="I1" s="102" t="s">
        <v>920</v>
      </c>
      <c r="J1" s="102" t="s">
        <v>921</v>
      </c>
      <c r="K1" s="102" t="s">
        <v>922</v>
      </c>
      <c r="L1" s="102" t="s">
        <v>923</v>
      </c>
      <c r="M1" s="102" t="s">
        <v>924</v>
      </c>
      <c r="N1" s="102" t="s">
        <v>925</v>
      </c>
      <c r="O1" s="102" t="s">
        <v>926</v>
      </c>
      <c r="P1" s="102" t="s">
        <v>927</v>
      </c>
      <c r="Q1" s="102" t="s">
        <v>928</v>
      </c>
      <c r="R1" s="102" t="s">
        <v>929</v>
      </c>
      <c r="S1" s="102" t="s">
        <v>930</v>
      </c>
    </row>
    <row r="2" spans="1:19" ht="15" x14ac:dyDescent="0.25">
      <c r="A2" t="s">
        <v>94</v>
      </c>
      <c r="B2">
        <v>667.976315</v>
      </c>
      <c r="C2">
        <v>638.09842000000003</v>
      </c>
      <c r="D2">
        <v>0</v>
      </c>
      <c r="E2">
        <v>13.006924</v>
      </c>
      <c r="F2">
        <v>107.558207</v>
      </c>
      <c r="G2">
        <v>7.1771430000000001</v>
      </c>
      <c r="H2">
        <v>1</v>
      </c>
      <c r="I2">
        <v>9</v>
      </c>
      <c r="J2">
        <v>9.5814029999999999</v>
      </c>
      <c r="K2">
        <v>102.336212594855</v>
      </c>
      <c r="L2">
        <v>0</v>
      </c>
      <c r="M2">
        <v>3.7798121143999999</v>
      </c>
      <c r="N2">
        <v>79.313421841799993</v>
      </c>
      <c r="O2">
        <v>12.7150265388</v>
      </c>
      <c r="P2">
        <v>2.3643000000000001</v>
      </c>
      <c r="Q2">
        <v>28.819800000000001</v>
      </c>
      <c r="R2">
        <v>45.229012861500003</v>
      </c>
      <c r="S2">
        <v>942.53390095135501</v>
      </c>
    </row>
    <row r="3" spans="1:19" ht="15" x14ac:dyDescent="0.25">
      <c r="A3" t="s">
        <v>96</v>
      </c>
      <c r="B3">
        <v>19737.470338999901</v>
      </c>
      <c r="C3">
        <v>18712.714340999901</v>
      </c>
      <c r="D3">
        <v>1699.7303460000001</v>
      </c>
      <c r="E3">
        <v>124.175031</v>
      </c>
      <c r="F3">
        <v>3013.849937</v>
      </c>
      <c r="G3">
        <v>277.38586299999997</v>
      </c>
      <c r="H3">
        <v>14.867877999999999</v>
      </c>
      <c r="I3">
        <v>189.18080699999999</v>
      </c>
      <c r="J3">
        <v>543.32145000000003</v>
      </c>
      <c r="K3">
        <v>3015.1664968496998</v>
      </c>
      <c r="L3">
        <v>493.94163854759302</v>
      </c>
      <c r="M3">
        <v>36.085264008599999</v>
      </c>
      <c r="N3">
        <v>2222.4129435437499</v>
      </c>
      <c r="O3">
        <v>491.41679489079797</v>
      </c>
      <c r="P3">
        <v>35.1521239554</v>
      </c>
      <c r="Q3">
        <v>605.79478017539998</v>
      </c>
      <c r="R3">
        <v>2564.7489047249801</v>
      </c>
      <c r="S3">
        <v>29202.189285696099</v>
      </c>
    </row>
    <row r="4" spans="1:19" ht="15" x14ac:dyDescent="0.25">
      <c r="A4" t="s">
        <v>98</v>
      </c>
      <c r="B4">
        <v>2878.0025449999998</v>
      </c>
      <c r="C4">
        <v>2771.2212249999998</v>
      </c>
      <c r="D4">
        <v>8.8749920000000007</v>
      </c>
      <c r="E4">
        <v>50.002476999999999</v>
      </c>
      <c r="F4">
        <v>409.36025100000001</v>
      </c>
      <c r="G4">
        <v>18.197745000000001</v>
      </c>
      <c r="H4">
        <v>4</v>
      </c>
      <c r="I4">
        <v>14.141177000000001</v>
      </c>
      <c r="J4">
        <v>70.442397999999997</v>
      </c>
      <c r="K4">
        <v>446.52492635294197</v>
      </c>
      <c r="L4">
        <v>2.5790726751999999</v>
      </c>
      <c r="M4">
        <v>14.5307198162</v>
      </c>
      <c r="N4">
        <v>301.86224908740002</v>
      </c>
      <c r="O4">
        <v>32.239125041999998</v>
      </c>
      <c r="P4">
        <v>9.4572000000000003</v>
      </c>
      <c r="Q4">
        <v>45.282876989400002</v>
      </c>
      <c r="R4">
        <v>332.52333975900001</v>
      </c>
      <c r="S4">
        <v>4063.0020547221402</v>
      </c>
    </row>
    <row r="5" spans="1:19" ht="15" x14ac:dyDescent="0.25">
      <c r="A5" t="s">
        <v>100</v>
      </c>
      <c r="B5">
        <v>2895.629715</v>
      </c>
      <c r="C5">
        <v>1388.9388060000001</v>
      </c>
      <c r="D5">
        <v>27.404855000000001</v>
      </c>
      <c r="E5">
        <v>55.172865000000002</v>
      </c>
      <c r="F5">
        <v>230.537646</v>
      </c>
      <c r="G5">
        <v>4.2562600000000002</v>
      </c>
      <c r="H5">
        <v>5.4036379999999999</v>
      </c>
      <c r="I5">
        <v>18</v>
      </c>
      <c r="J5">
        <v>37.555408999999997</v>
      </c>
      <c r="K5">
        <v>110.375134563529</v>
      </c>
      <c r="L5">
        <v>7.9638508630000002</v>
      </c>
      <c r="M5">
        <v>16.033234569000001</v>
      </c>
      <c r="N5">
        <v>169.99846016039999</v>
      </c>
      <c r="O5">
        <v>7.5403902159999996</v>
      </c>
      <c r="P5">
        <v>12.775821323400001</v>
      </c>
      <c r="Q5">
        <v>57.639600000000002</v>
      </c>
      <c r="R5">
        <v>177.2803081845</v>
      </c>
      <c r="S5">
        <v>3455.2365148798299</v>
      </c>
    </row>
    <row r="6" spans="1:19" ht="15" x14ac:dyDescent="0.25">
      <c r="A6" t="s">
        <v>102</v>
      </c>
      <c r="B6">
        <v>2598.7449780000002</v>
      </c>
      <c r="C6">
        <v>2470.3286950000002</v>
      </c>
      <c r="D6">
        <v>170.32639</v>
      </c>
      <c r="E6">
        <v>33.076005000000002</v>
      </c>
      <c r="F6">
        <v>413.67397699999998</v>
      </c>
      <c r="G6">
        <v>54.684536999999999</v>
      </c>
      <c r="H6">
        <v>1.933333</v>
      </c>
      <c r="I6">
        <v>11.212987999999999</v>
      </c>
      <c r="J6">
        <v>59.241059999999997</v>
      </c>
      <c r="K6">
        <v>397.83548379790602</v>
      </c>
      <c r="L6">
        <v>49.4968489339999</v>
      </c>
      <c r="M6">
        <v>9.6118870530000091</v>
      </c>
      <c r="N6">
        <v>305.0431906398</v>
      </c>
      <c r="O6">
        <v>96.879125749200099</v>
      </c>
      <c r="P6">
        <v>4.5709792119000001</v>
      </c>
      <c r="Q6">
        <v>35.906230173600001</v>
      </c>
      <c r="R6">
        <v>279.64742373000001</v>
      </c>
      <c r="S6">
        <v>3777.7361472894099</v>
      </c>
    </row>
    <row r="7" spans="1:19" ht="15" x14ac:dyDescent="0.25">
      <c r="A7" t="s">
        <v>104</v>
      </c>
      <c r="B7">
        <v>2214.7097020000001</v>
      </c>
      <c r="C7">
        <v>2097.4032739999998</v>
      </c>
      <c r="D7">
        <v>46.473737</v>
      </c>
      <c r="E7">
        <v>22.512945999999999</v>
      </c>
      <c r="F7">
        <v>382.88515799999999</v>
      </c>
      <c r="G7">
        <v>27.531186000000002</v>
      </c>
      <c r="H7">
        <v>2</v>
      </c>
      <c r="I7">
        <v>10.994346999999999</v>
      </c>
      <c r="J7">
        <v>76.264114000000006</v>
      </c>
      <c r="K7">
        <v>337.86504587116201</v>
      </c>
      <c r="L7">
        <v>13.5052679722</v>
      </c>
      <c r="M7">
        <v>6.5422621076</v>
      </c>
      <c r="N7">
        <v>282.3395155092</v>
      </c>
      <c r="O7">
        <v>48.7742491176</v>
      </c>
      <c r="P7">
        <v>4.7286000000000001</v>
      </c>
      <c r="Q7">
        <v>35.206097963399998</v>
      </c>
      <c r="R7">
        <v>360.00475013699997</v>
      </c>
      <c r="S7">
        <v>3303.6754906781598</v>
      </c>
    </row>
    <row r="8" spans="1:19" ht="15" x14ac:dyDescent="0.25">
      <c r="A8" t="s">
        <v>106</v>
      </c>
      <c r="B8">
        <v>3253.6323659999998</v>
      </c>
      <c r="C8">
        <v>2380.1221869999999</v>
      </c>
      <c r="D8">
        <v>41.118671999999997</v>
      </c>
      <c r="E8">
        <v>70.045972000000006</v>
      </c>
      <c r="F8">
        <v>366.94722100000001</v>
      </c>
      <c r="G8">
        <v>37.605167000000002</v>
      </c>
      <c r="H8">
        <v>5.0153819999999998</v>
      </c>
      <c r="I8">
        <v>17.881598</v>
      </c>
      <c r="J8">
        <v>100.611582</v>
      </c>
      <c r="K8">
        <v>293.97240087559499</v>
      </c>
      <c r="L8">
        <v>11.949086083199999</v>
      </c>
      <c r="M8">
        <v>20.355359463199999</v>
      </c>
      <c r="N8">
        <v>270.5868807654</v>
      </c>
      <c r="O8">
        <v>66.621313857199993</v>
      </c>
      <c r="P8">
        <v>11.8578676626</v>
      </c>
      <c r="Q8">
        <v>57.260453115600001</v>
      </c>
      <c r="R8">
        <v>474.93697283099999</v>
      </c>
      <c r="S8">
        <v>4461.1727006537903</v>
      </c>
    </row>
    <row r="9" spans="1:19" ht="15" x14ac:dyDescent="0.25">
      <c r="A9" t="s">
        <v>107</v>
      </c>
      <c r="B9">
        <v>2327.1005879999998</v>
      </c>
      <c r="C9">
        <v>207.71635499999999</v>
      </c>
      <c r="D9">
        <v>12.6</v>
      </c>
      <c r="E9">
        <v>34.767606000000001</v>
      </c>
      <c r="F9">
        <v>148.477442</v>
      </c>
      <c r="G9">
        <v>5</v>
      </c>
      <c r="H9">
        <v>2.0915490000000001</v>
      </c>
      <c r="I9">
        <v>11</v>
      </c>
      <c r="J9">
        <v>41.551751000000003</v>
      </c>
      <c r="K9">
        <v>3.1531869215656201</v>
      </c>
      <c r="L9">
        <v>3.6615600000000001</v>
      </c>
      <c r="M9">
        <v>10.103466303599999</v>
      </c>
      <c r="N9">
        <v>109.4872657308</v>
      </c>
      <c r="O9">
        <v>8.8580000000000005</v>
      </c>
      <c r="P9">
        <v>4.9450493007</v>
      </c>
      <c r="Q9">
        <v>35.224200000000003</v>
      </c>
      <c r="R9">
        <v>196.14504059550001</v>
      </c>
      <c r="S9">
        <v>2698.6783568521701</v>
      </c>
    </row>
    <row r="10" spans="1:19" ht="15" x14ac:dyDescent="0.25">
      <c r="A10" t="s">
        <v>109</v>
      </c>
      <c r="B10">
        <v>1525.2086429999999</v>
      </c>
      <c r="C10">
        <v>237.02342999999999</v>
      </c>
      <c r="D10">
        <v>51.184465000000003</v>
      </c>
      <c r="E10">
        <v>18.230336999999999</v>
      </c>
      <c r="F10">
        <v>116.682238</v>
      </c>
      <c r="G10">
        <v>20.459510999999999</v>
      </c>
      <c r="H10">
        <v>0</v>
      </c>
      <c r="I10">
        <v>14.032576000000001</v>
      </c>
      <c r="J10">
        <v>50.055985999999997</v>
      </c>
      <c r="K10">
        <v>6.5308534123179598</v>
      </c>
      <c r="L10">
        <v>14.874205528999999</v>
      </c>
      <c r="M10">
        <v>5.2977359322000002</v>
      </c>
      <c r="N10">
        <v>86.041482301199906</v>
      </c>
      <c r="O10">
        <v>36.246069687599999</v>
      </c>
      <c r="P10">
        <v>0</v>
      </c>
      <c r="Q10">
        <v>44.935114867199999</v>
      </c>
      <c r="R10">
        <v>236.289281913</v>
      </c>
      <c r="S10">
        <v>1955.42338664252</v>
      </c>
    </row>
    <row r="11" spans="1:19" ht="15" x14ac:dyDescent="0.25">
      <c r="A11" t="s">
        <v>110</v>
      </c>
      <c r="B11">
        <v>2847.407463</v>
      </c>
      <c r="C11">
        <v>2617.9658709999999</v>
      </c>
      <c r="D11">
        <v>104.527967</v>
      </c>
      <c r="E11">
        <v>52.005940000000002</v>
      </c>
      <c r="F11">
        <v>406.27303099999898</v>
      </c>
      <c r="G11">
        <v>39.401777000000003</v>
      </c>
      <c r="H11">
        <v>5.8262029999999996</v>
      </c>
      <c r="I11">
        <v>15.478873999999999</v>
      </c>
      <c r="J11">
        <v>109.332092</v>
      </c>
      <c r="K11">
        <v>412.251951869614</v>
      </c>
      <c r="L11">
        <v>30.375827210200001</v>
      </c>
      <c r="M11">
        <v>15.112926163999999</v>
      </c>
      <c r="N11">
        <v>299.58573305940001</v>
      </c>
      <c r="O11">
        <v>69.8041881332</v>
      </c>
      <c r="P11">
        <v>13.7748917529</v>
      </c>
      <c r="Q11">
        <v>49.566450322800002</v>
      </c>
      <c r="R11">
        <v>516.10214028600001</v>
      </c>
      <c r="S11">
        <v>4253.9815717981101</v>
      </c>
    </row>
    <row r="12" spans="1:19" ht="15" x14ac:dyDescent="0.25">
      <c r="A12" t="s">
        <v>111</v>
      </c>
      <c r="B12">
        <v>1162.55115</v>
      </c>
      <c r="C12">
        <v>795.02810400000203</v>
      </c>
      <c r="D12">
        <v>0</v>
      </c>
      <c r="E12">
        <v>34.315804</v>
      </c>
      <c r="F12">
        <v>171.44151600000001</v>
      </c>
      <c r="G12">
        <v>4.5932339999999998</v>
      </c>
      <c r="H12">
        <v>2.8819360000000001</v>
      </c>
      <c r="I12">
        <v>6</v>
      </c>
      <c r="J12">
        <v>44.361997000000002</v>
      </c>
      <c r="K12">
        <v>92.423507473903598</v>
      </c>
      <c r="L12">
        <v>0</v>
      </c>
      <c r="M12">
        <v>9.9721726424000003</v>
      </c>
      <c r="N12">
        <v>126.42097389840001</v>
      </c>
      <c r="O12">
        <v>8.1373733543999993</v>
      </c>
      <c r="P12">
        <v>6.8137612848</v>
      </c>
      <c r="Q12">
        <v>19.213200000000001</v>
      </c>
      <c r="R12">
        <v>209.41080683850001</v>
      </c>
      <c r="S12">
        <v>1634.9429454924</v>
      </c>
    </row>
    <row r="13" spans="1:19" ht="15" x14ac:dyDescent="0.25">
      <c r="A13" t="s">
        <v>113</v>
      </c>
      <c r="B13">
        <v>2163.7995190000001</v>
      </c>
      <c r="C13">
        <v>1219.5951279999999</v>
      </c>
      <c r="D13">
        <v>35.416238999999997</v>
      </c>
      <c r="E13">
        <v>44.610529999999997</v>
      </c>
      <c r="F13">
        <v>238.99268499999999</v>
      </c>
      <c r="G13">
        <v>17.340228</v>
      </c>
      <c r="H13">
        <v>0</v>
      </c>
      <c r="I13">
        <v>12.798546999999999</v>
      </c>
      <c r="J13">
        <v>54.221589000000002</v>
      </c>
      <c r="K13">
        <v>115.92245582976101</v>
      </c>
      <c r="L13">
        <v>10.291959053399999</v>
      </c>
      <c r="M13">
        <v>12.963820018</v>
      </c>
      <c r="N13">
        <v>176.233205919</v>
      </c>
      <c r="O13">
        <v>30.7199479248</v>
      </c>
      <c r="P13">
        <v>0</v>
      </c>
      <c r="Q13">
        <v>40.983507203400002</v>
      </c>
      <c r="R13">
        <v>255.95301087449999</v>
      </c>
      <c r="S13">
        <v>2806.8674258228598</v>
      </c>
    </row>
    <row r="14" spans="1:19" ht="15" x14ac:dyDescent="0.25">
      <c r="A14" t="s">
        <v>115</v>
      </c>
      <c r="B14">
        <v>1664.997073</v>
      </c>
      <c r="C14">
        <v>743.22373100000004</v>
      </c>
      <c r="D14">
        <v>5.2973629999999998</v>
      </c>
      <c r="E14">
        <v>50.699038000000002</v>
      </c>
      <c r="F14">
        <v>170.86698200000001</v>
      </c>
      <c r="G14">
        <v>11.055909</v>
      </c>
      <c r="H14">
        <v>0</v>
      </c>
      <c r="I14">
        <v>5</v>
      </c>
      <c r="J14">
        <v>45.837018999999998</v>
      </c>
      <c r="K14">
        <v>55.577730003584797</v>
      </c>
      <c r="L14">
        <v>1.5394136878</v>
      </c>
      <c r="M14">
        <v>14.7331404428</v>
      </c>
      <c r="N14">
        <v>125.9973125268</v>
      </c>
      <c r="O14">
        <v>19.5866483844</v>
      </c>
      <c r="P14">
        <v>0</v>
      </c>
      <c r="Q14">
        <v>16.010999999999999</v>
      </c>
      <c r="R14">
        <v>216.37364818949999</v>
      </c>
      <c r="S14">
        <v>2114.8159662348799</v>
      </c>
    </row>
    <row r="15" spans="1:19" ht="15" x14ac:dyDescent="0.25">
      <c r="A15" t="s">
        <v>117</v>
      </c>
      <c r="B15">
        <v>870.45155699999998</v>
      </c>
      <c r="C15">
        <v>511.00392699999998</v>
      </c>
      <c r="D15">
        <v>0.58264000000000005</v>
      </c>
      <c r="E15">
        <v>15.523460999999999</v>
      </c>
      <c r="F15">
        <v>113.19771900000001</v>
      </c>
      <c r="G15">
        <v>1.406425</v>
      </c>
      <c r="H15">
        <v>0</v>
      </c>
      <c r="I15">
        <v>3.3712680000000002</v>
      </c>
      <c r="J15">
        <v>27.908359000000001</v>
      </c>
      <c r="K15">
        <v>50.140426310501702</v>
      </c>
      <c r="L15">
        <v>0.16931518400000001</v>
      </c>
      <c r="M15">
        <v>4.5111177666</v>
      </c>
      <c r="N15">
        <v>83.471997990599903</v>
      </c>
      <c r="O15">
        <v>2.4916225299999999</v>
      </c>
      <c r="P15">
        <v>0</v>
      </c>
      <c r="Q15">
        <v>10.795474389600001</v>
      </c>
      <c r="R15">
        <v>131.7414086595</v>
      </c>
      <c r="S15">
        <v>1153.7729198308</v>
      </c>
    </row>
    <row r="16" spans="1:19" ht="15" x14ac:dyDescent="0.25">
      <c r="A16" t="s">
        <v>119</v>
      </c>
      <c r="B16">
        <v>5049.8625749999501</v>
      </c>
      <c r="C16">
        <v>4818.6046729999498</v>
      </c>
      <c r="D16">
        <v>120.583832</v>
      </c>
      <c r="E16">
        <v>120.93964800000001</v>
      </c>
      <c r="F16">
        <v>483.82038799999998</v>
      </c>
      <c r="G16">
        <v>53.409695999999997</v>
      </c>
      <c r="H16">
        <v>4.4705880000000002</v>
      </c>
      <c r="I16">
        <v>18.262629</v>
      </c>
      <c r="J16">
        <v>155.11498900000001</v>
      </c>
      <c r="K16">
        <v>776.41838093791102</v>
      </c>
      <c r="L16">
        <v>35.041661579200003</v>
      </c>
      <c r="M16">
        <v>35.1450617088</v>
      </c>
      <c r="N16">
        <v>356.76915411119802</v>
      </c>
      <c r="O16">
        <v>94.620617433600003</v>
      </c>
      <c r="P16">
        <v>10.569811208400001</v>
      </c>
      <c r="Q16">
        <v>58.480590583800002</v>
      </c>
      <c r="R16">
        <v>732.22030557450103</v>
      </c>
      <c r="S16">
        <v>7149.1281581373596</v>
      </c>
    </row>
    <row r="17" spans="1:19" ht="15" x14ac:dyDescent="0.25">
      <c r="A17" t="s">
        <v>120</v>
      </c>
      <c r="B17">
        <v>2481.91221</v>
      </c>
      <c r="C17">
        <v>304.557501</v>
      </c>
      <c r="D17">
        <v>17.625118000000001</v>
      </c>
      <c r="E17">
        <v>21.296513000000001</v>
      </c>
      <c r="F17">
        <v>249.07267300000001</v>
      </c>
      <c r="G17">
        <v>31.132791999999998</v>
      </c>
      <c r="H17">
        <v>4</v>
      </c>
      <c r="I17">
        <v>8.9767440000000001</v>
      </c>
      <c r="J17">
        <v>70.260929000000004</v>
      </c>
      <c r="K17">
        <v>6.6372734208684303</v>
      </c>
      <c r="L17">
        <v>5.1218592907999998</v>
      </c>
      <c r="M17">
        <v>6.1887666778000003</v>
      </c>
      <c r="N17">
        <v>183.66618907020001</v>
      </c>
      <c r="O17">
        <v>55.154854307199997</v>
      </c>
      <c r="P17">
        <v>9.4572000000000003</v>
      </c>
      <c r="Q17">
        <v>28.745329636800001</v>
      </c>
      <c r="R17">
        <v>331.66671534450001</v>
      </c>
      <c r="S17">
        <v>3108.5503977481699</v>
      </c>
    </row>
    <row r="18" spans="1:19" ht="15" x14ac:dyDescent="0.25">
      <c r="A18" t="s">
        <v>122</v>
      </c>
      <c r="B18">
        <v>2454.6101490000001</v>
      </c>
      <c r="C18">
        <v>981.95539500000098</v>
      </c>
      <c r="D18">
        <v>37.400651000000003</v>
      </c>
      <c r="E18">
        <v>38.913949000000002</v>
      </c>
      <c r="F18">
        <v>240.347174</v>
      </c>
      <c r="G18">
        <v>35.142781999999997</v>
      </c>
      <c r="H18">
        <v>2</v>
      </c>
      <c r="I18">
        <v>12.808904999999999</v>
      </c>
      <c r="J18">
        <v>75.694863999999995</v>
      </c>
      <c r="K18">
        <v>67.977437298896305</v>
      </c>
      <c r="L18">
        <v>10.868629180599999</v>
      </c>
      <c r="M18">
        <v>11.308393579400001</v>
      </c>
      <c r="N18">
        <v>177.2320061076</v>
      </c>
      <c r="O18">
        <v>62.2589525912</v>
      </c>
      <c r="P18">
        <v>4.7286000000000001</v>
      </c>
      <c r="Q18">
        <v>41.016675591000002</v>
      </c>
      <c r="R18">
        <v>357.317605512</v>
      </c>
      <c r="S18">
        <v>3187.3184488606898</v>
      </c>
    </row>
    <row r="19" spans="1:19" ht="15" x14ac:dyDescent="0.25">
      <c r="A19" t="s">
        <v>124</v>
      </c>
      <c r="B19">
        <v>3597.4444400000002</v>
      </c>
      <c r="C19">
        <v>563.15923400000099</v>
      </c>
      <c r="D19">
        <v>103.990931</v>
      </c>
      <c r="E19">
        <v>64.097427999999994</v>
      </c>
      <c r="F19">
        <v>204.60770400000001</v>
      </c>
      <c r="G19">
        <v>11.995189999999999</v>
      </c>
      <c r="H19">
        <v>0</v>
      </c>
      <c r="I19">
        <v>19</v>
      </c>
      <c r="J19">
        <v>69.719967999999994</v>
      </c>
      <c r="K19">
        <v>15.050025173309701</v>
      </c>
      <c r="L19">
        <v>30.219764548600001</v>
      </c>
      <c r="M19">
        <v>18.626712576799999</v>
      </c>
      <c r="N19">
        <v>150.8777209296</v>
      </c>
      <c r="O19">
        <v>21.250678604000001</v>
      </c>
      <c r="P19">
        <v>0</v>
      </c>
      <c r="Q19">
        <v>60.841799999999999</v>
      </c>
      <c r="R19">
        <v>329.11310894399998</v>
      </c>
      <c r="S19">
        <v>4223.4242507763101</v>
      </c>
    </row>
    <row r="20" spans="1:19" ht="15" x14ac:dyDescent="0.25">
      <c r="A20" t="s">
        <v>125</v>
      </c>
      <c r="B20">
        <v>1027.6705850000001</v>
      </c>
      <c r="C20">
        <v>688.76552300000105</v>
      </c>
      <c r="D20">
        <v>97.279000999999994</v>
      </c>
      <c r="E20">
        <v>17.901163</v>
      </c>
      <c r="F20">
        <v>105.44946899999999</v>
      </c>
      <c r="G20">
        <v>7.3</v>
      </c>
      <c r="H20">
        <v>1</v>
      </c>
      <c r="I20">
        <v>10.920522999999999</v>
      </c>
      <c r="J20">
        <v>29.491751000000001</v>
      </c>
      <c r="K20">
        <v>78.142970947475305</v>
      </c>
      <c r="L20">
        <v>28.269277690599999</v>
      </c>
      <c r="M20">
        <v>5.2020779678000002</v>
      </c>
      <c r="N20">
        <v>77.758438440600003</v>
      </c>
      <c r="O20">
        <v>12.93268</v>
      </c>
      <c r="P20">
        <v>2.3643000000000001</v>
      </c>
      <c r="Q20">
        <v>34.969698750600003</v>
      </c>
      <c r="R20">
        <v>139.21581059549999</v>
      </c>
      <c r="S20">
        <v>1406.5258393925801</v>
      </c>
    </row>
    <row r="21" spans="1:19" ht="15" x14ac:dyDescent="0.25">
      <c r="A21" t="s">
        <v>126</v>
      </c>
      <c r="B21">
        <v>5727.3575880000199</v>
      </c>
      <c r="C21">
        <v>1633.9348889999901</v>
      </c>
      <c r="D21">
        <v>111.418736</v>
      </c>
      <c r="E21">
        <v>116.818977</v>
      </c>
      <c r="F21">
        <v>498.448398</v>
      </c>
      <c r="G21">
        <v>38.095858999999997</v>
      </c>
      <c r="H21">
        <v>4</v>
      </c>
      <c r="I21">
        <v>31.772314999999999</v>
      </c>
      <c r="J21">
        <v>148.30981399999999</v>
      </c>
      <c r="K21">
        <v>79.451760877964901</v>
      </c>
      <c r="L21">
        <v>32.3782846816001</v>
      </c>
      <c r="M21">
        <v>33.947594716200101</v>
      </c>
      <c r="N21">
        <v>367.55584868519799</v>
      </c>
      <c r="O21">
        <v>67.490623804400002</v>
      </c>
      <c r="P21">
        <v>9.4572000000000003</v>
      </c>
      <c r="Q21">
        <v>101.741307093</v>
      </c>
      <c r="R21">
        <v>700.09647698700098</v>
      </c>
      <c r="S21">
        <v>7119.4766848453801</v>
      </c>
    </row>
    <row r="22" spans="1:19" ht="15" x14ac:dyDescent="0.25">
      <c r="A22" t="s">
        <v>128</v>
      </c>
      <c r="B22">
        <v>1734.4833940000001</v>
      </c>
      <c r="C22">
        <v>1659.8466980000001</v>
      </c>
      <c r="D22">
        <v>21.280894</v>
      </c>
      <c r="E22">
        <v>39.778773000000001</v>
      </c>
      <c r="F22">
        <v>251.00748200000001</v>
      </c>
      <c r="G22">
        <v>20.428187999999999</v>
      </c>
      <c r="H22">
        <v>0</v>
      </c>
      <c r="I22">
        <v>12.873236</v>
      </c>
      <c r="J22">
        <v>31.946158</v>
      </c>
      <c r="K22">
        <v>265.78415239382798</v>
      </c>
      <c r="L22">
        <v>6.1842277964000001</v>
      </c>
      <c r="M22">
        <v>11.5597114338</v>
      </c>
      <c r="N22">
        <v>185.09291722680001</v>
      </c>
      <c r="O22">
        <v>36.190577860799998</v>
      </c>
      <c r="P22">
        <v>0</v>
      </c>
      <c r="Q22">
        <v>41.222676319199998</v>
      </c>
      <c r="R22">
        <v>150.801838839</v>
      </c>
      <c r="S22">
        <v>2431.31949586983</v>
      </c>
    </row>
    <row r="23" spans="1:19" ht="15" x14ac:dyDescent="0.25">
      <c r="A23" t="s">
        <v>130</v>
      </c>
      <c r="B23">
        <v>1003.947716</v>
      </c>
      <c r="C23">
        <v>674.67358899999999</v>
      </c>
      <c r="D23">
        <v>1.982119</v>
      </c>
      <c r="E23">
        <v>30.528601999999999</v>
      </c>
      <c r="F23">
        <v>111.83491100000001</v>
      </c>
      <c r="G23">
        <v>7.330775</v>
      </c>
      <c r="H23">
        <v>1.372781</v>
      </c>
      <c r="I23">
        <v>5</v>
      </c>
      <c r="J23">
        <v>48.489418000000001</v>
      </c>
      <c r="K23">
        <v>77.285913434027606</v>
      </c>
      <c r="L23">
        <v>0.57600378139999997</v>
      </c>
      <c r="M23">
        <v>8.8716117412000006</v>
      </c>
      <c r="N23">
        <v>82.467063371399902</v>
      </c>
      <c r="O23">
        <v>12.98720099</v>
      </c>
      <c r="P23">
        <v>3.2456661183</v>
      </c>
      <c r="Q23">
        <v>16.010999999999999</v>
      </c>
      <c r="R23">
        <v>228.894297669</v>
      </c>
      <c r="S23">
        <v>1434.2864731053301</v>
      </c>
    </row>
    <row r="24" spans="1:19" ht="15" x14ac:dyDescent="0.25">
      <c r="A24" t="s">
        <v>132</v>
      </c>
      <c r="B24">
        <v>1790.3060889999999</v>
      </c>
      <c r="C24">
        <v>1711.7149240000001</v>
      </c>
      <c r="D24">
        <v>11.813078000000001</v>
      </c>
      <c r="E24">
        <v>51.321460000000002</v>
      </c>
      <c r="F24">
        <v>239.46392399999999</v>
      </c>
      <c r="G24">
        <v>7.8408670000000003</v>
      </c>
      <c r="H24">
        <v>0</v>
      </c>
      <c r="I24">
        <v>15.990481000000001</v>
      </c>
      <c r="J24">
        <v>52.232152999999997</v>
      </c>
      <c r="K24">
        <v>275.418019622234</v>
      </c>
      <c r="L24">
        <v>3.4328804667999999</v>
      </c>
      <c r="M24">
        <v>14.914016276</v>
      </c>
      <c r="N24">
        <v>176.58069755759999</v>
      </c>
      <c r="O24">
        <v>13.890879977199999</v>
      </c>
      <c r="P24">
        <v>0</v>
      </c>
      <c r="Q24">
        <v>51.204718258200003</v>
      </c>
      <c r="R24">
        <v>246.56187823650001</v>
      </c>
      <c r="S24">
        <v>2572.30917939454</v>
      </c>
    </row>
    <row r="25" spans="1:19" ht="15" x14ac:dyDescent="0.25">
      <c r="A25" t="s">
        <v>134</v>
      </c>
      <c r="B25">
        <v>1032.9556399999999</v>
      </c>
      <c r="C25">
        <v>990.63252499999999</v>
      </c>
      <c r="D25">
        <v>100.891963</v>
      </c>
      <c r="E25">
        <v>27.486948999999999</v>
      </c>
      <c r="F25">
        <v>125.389098</v>
      </c>
      <c r="G25">
        <v>9.2970439999999996</v>
      </c>
      <c r="H25">
        <v>1</v>
      </c>
      <c r="I25">
        <v>5</v>
      </c>
      <c r="J25">
        <v>17.638618999999998</v>
      </c>
      <c r="K25">
        <v>157.71822652354899</v>
      </c>
      <c r="L25">
        <v>29.3192044478001</v>
      </c>
      <c r="M25">
        <v>7.9877073794000104</v>
      </c>
      <c r="N25">
        <v>92.4619208651999</v>
      </c>
      <c r="O25">
        <v>16.470643150400001</v>
      </c>
      <c r="P25">
        <v>2.3643000000000001</v>
      </c>
      <c r="Q25">
        <v>16.010999999999999</v>
      </c>
      <c r="R25">
        <v>83.263100989500003</v>
      </c>
      <c r="S25">
        <v>1438.55174335585</v>
      </c>
    </row>
    <row r="26" spans="1:19" ht="15" x14ac:dyDescent="0.25">
      <c r="A26" t="s">
        <v>136</v>
      </c>
      <c r="B26">
        <v>7351.8675869999897</v>
      </c>
      <c r="C26">
        <v>7066.3002619999897</v>
      </c>
      <c r="D26">
        <v>349.77644500000002</v>
      </c>
      <c r="E26">
        <v>89.647015999999994</v>
      </c>
      <c r="F26">
        <v>813.12915999999996</v>
      </c>
      <c r="G26">
        <v>67.806922999999998</v>
      </c>
      <c r="H26">
        <v>2.9310339999999999</v>
      </c>
      <c r="I26">
        <v>40.792906000000002</v>
      </c>
      <c r="J26">
        <v>174.036462</v>
      </c>
      <c r="K26">
        <v>1138.5879898770399</v>
      </c>
      <c r="L26">
        <v>101.645034917</v>
      </c>
      <c r="M26">
        <v>26.051422849600002</v>
      </c>
      <c r="N26">
        <v>599.60144258399305</v>
      </c>
      <c r="O26">
        <v>120.1267447868</v>
      </c>
      <c r="P26">
        <v>6.9298436861999999</v>
      </c>
      <c r="Q26">
        <v>130.6270435932</v>
      </c>
      <c r="R26">
        <v>821.53911887100196</v>
      </c>
      <c r="S26">
        <v>10296.9762281648</v>
      </c>
    </row>
    <row r="27" spans="1:19" ht="15" x14ac:dyDescent="0.25">
      <c r="A27" t="s">
        <v>137</v>
      </c>
      <c r="B27">
        <v>2576.3602249999999</v>
      </c>
      <c r="C27">
        <v>1206.4770920000001</v>
      </c>
      <c r="D27">
        <v>83.321298999999996</v>
      </c>
      <c r="E27">
        <v>32.216914000000003</v>
      </c>
      <c r="F27">
        <v>324.966634</v>
      </c>
      <c r="G27">
        <v>20.670062000000001</v>
      </c>
      <c r="H27">
        <v>2</v>
      </c>
      <c r="I27">
        <v>19.453749999999999</v>
      </c>
      <c r="J27">
        <v>33.209252999999997</v>
      </c>
      <c r="K27">
        <v>94.684036577303004</v>
      </c>
      <c r="L27">
        <v>24.213169489399998</v>
      </c>
      <c r="M27">
        <v>9.3622352083999996</v>
      </c>
      <c r="N27">
        <v>239.630395911601</v>
      </c>
      <c r="O27">
        <v>36.6190818392</v>
      </c>
      <c r="P27">
        <v>4.7286000000000001</v>
      </c>
      <c r="Q27">
        <v>62.294798249999999</v>
      </c>
      <c r="R27">
        <v>156.7642787865</v>
      </c>
      <c r="S27">
        <v>3204.6568210624</v>
      </c>
    </row>
    <row r="28" spans="1:19" ht="15" x14ac:dyDescent="0.25">
      <c r="A28" t="s">
        <v>139</v>
      </c>
      <c r="B28">
        <v>7958.1638949999997</v>
      </c>
      <c r="C28">
        <v>2009.69175</v>
      </c>
      <c r="D28">
        <v>253.94515000000001</v>
      </c>
      <c r="E28">
        <v>97.828090000000003</v>
      </c>
      <c r="F28">
        <v>572.91804200000001</v>
      </c>
      <c r="G28">
        <v>50.018211999999998</v>
      </c>
      <c r="H28">
        <v>3</v>
      </c>
      <c r="I28">
        <v>44.774498999999999</v>
      </c>
      <c r="J28">
        <v>169.383194</v>
      </c>
      <c r="K28">
        <v>86.693494172365604</v>
      </c>
      <c r="L28">
        <v>73.796460589999796</v>
      </c>
      <c r="M28">
        <v>28.428842954</v>
      </c>
      <c r="N28">
        <v>422.46976417079702</v>
      </c>
      <c r="O28">
        <v>88.612264379200099</v>
      </c>
      <c r="P28">
        <v>7.0929000000000002</v>
      </c>
      <c r="Q28">
        <v>143.37690069780001</v>
      </c>
      <c r="R28">
        <v>799.57336727700101</v>
      </c>
      <c r="S28">
        <v>9608.2078892411591</v>
      </c>
    </row>
    <row r="29" spans="1:19" ht="15" x14ac:dyDescent="0.25">
      <c r="A29" t="s">
        <v>141</v>
      </c>
      <c r="B29">
        <v>2453.2238659999898</v>
      </c>
      <c r="C29">
        <v>2356.6025060000002</v>
      </c>
      <c r="D29">
        <v>22.205199</v>
      </c>
      <c r="E29">
        <v>46.512742000000003</v>
      </c>
      <c r="F29">
        <v>246.03303399999999</v>
      </c>
      <c r="G29">
        <v>18.260466999999998</v>
      </c>
      <c r="H29">
        <v>0</v>
      </c>
      <c r="I29">
        <v>15.767537000000001</v>
      </c>
      <c r="J29">
        <v>62.39134</v>
      </c>
      <c r="K29">
        <v>379.686435184571</v>
      </c>
      <c r="L29">
        <v>6.4528308293999999</v>
      </c>
      <c r="M29">
        <v>13.5166028252</v>
      </c>
      <c r="N29">
        <v>181.42475927160001</v>
      </c>
      <c r="O29">
        <v>32.350243337199998</v>
      </c>
      <c r="P29">
        <v>0</v>
      </c>
      <c r="Q29">
        <v>50.490806981399999</v>
      </c>
      <c r="R29">
        <v>294.51832046999999</v>
      </c>
      <c r="S29">
        <v>3411.6638648993599</v>
      </c>
    </row>
    <row r="30" spans="1:19" ht="15" x14ac:dyDescent="0.25">
      <c r="A30" t="s">
        <v>143</v>
      </c>
      <c r="B30">
        <v>34389.688499999502</v>
      </c>
      <c r="C30">
        <v>29580.417621999601</v>
      </c>
      <c r="D30">
        <v>2849.3321089999899</v>
      </c>
      <c r="E30">
        <v>400.37571700000001</v>
      </c>
      <c r="F30">
        <v>4712.2151670000003</v>
      </c>
      <c r="G30">
        <v>570.45251299999995</v>
      </c>
      <c r="H30">
        <v>34.340668000000001</v>
      </c>
      <c r="I30">
        <v>387.542303</v>
      </c>
      <c r="J30">
        <v>940.45496300000002</v>
      </c>
      <c r="K30">
        <v>4360.7603409579297</v>
      </c>
      <c r="L30">
        <v>828.01591087542204</v>
      </c>
      <c r="M30">
        <v>116.34918336019901</v>
      </c>
      <c r="N30">
        <v>3474.7874641457101</v>
      </c>
      <c r="O30">
        <v>1010.6136720308</v>
      </c>
      <c r="P30">
        <v>81.191641352399998</v>
      </c>
      <c r="Q30">
        <v>1240.98796266659</v>
      </c>
      <c r="R30">
        <v>4439.41765284147</v>
      </c>
      <c r="S30">
        <v>49941.812328230102</v>
      </c>
    </row>
    <row r="31" spans="1:19" ht="15" x14ac:dyDescent="0.25">
      <c r="A31" t="s">
        <v>145</v>
      </c>
      <c r="B31">
        <v>2032.6848670000099</v>
      </c>
      <c r="C31">
        <v>1944.01720600001</v>
      </c>
      <c r="D31">
        <v>8.7440200000000008</v>
      </c>
      <c r="E31">
        <v>44.693829999999998</v>
      </c>
      <c r="F31">
        <v>265.68647299999998</v>
      </c>
      <c r="G31">
        <v>7.5389929999999996</v>
      </c>
      <c r="H31">
        <v>5</v>
      </c>
      <c r="I31">
        <v>9.8941520000000001</v>
      </c>
      <c r="J31">
        <v>66.234515999999999</v>
      </c>
      <c r="K31">
        <v>313.23812473253901</v>
      </c>
      <c r="L31">
        <v>2.541012212</v>
      </c>
      <c r="M31">
        <v>12.988026998</v>
      </c>
      <c r="N31">
        <v>195.91720519020001</v>
      </c>
      <c r="O31">
        <v>13.3560799988</v>
      </c>
      <c r="P31">
        <v>11.8215</v>
      </c>
      <c r="Q31">
        <v>31.683053534399999</v>
      </c>
      <c r="R31">
        <v>312.66003277800002</v>
      </c>
      <c r="S31">
        <v>2926.8899024439502</v>
      </c>
    </row>
    <row r="32" spans="1:19" ht="15" x14ac:dyDescent="0.25">
      <c r="A32" t="s">
        <v>147</v>
      </c>
      <c r="B32">
        <v>1503.9458890000001</v>
      </c>
      <c r="C32">
        <v>1463.2845219999999</v>
      </c>
      <c r="D32">
        <v>1</v>
      </c>
      <c r="E32">
        <v>47.807581999999996</v>
      </c>
      <c r="F32">
        <v>166.95024799999999</v>
      </c>
      <c r="G32">
        <v>0.64340699999999995</v>
      </c>
      <c r="H32">
        <v>2</v>
      </c>
      <c r="I32">
        <v>11</v>
      </c>
      <c r="J32">
        <v>26.785603999999999</v>
      </c>
      <c r="K32">
        <v>235.54162255872399</v>
      </c>
      <c r="L32">
        <v>0.29060000000000002</v>
      </c>
      <c r="M32">
        <v>13.8928833292</v>
      </c>
      <c r="N32">
        <v>123.1091128752</v>
      </c>
      <c r="O32">
        <v>1.1398598412000001</v>
      </c>
      <c r="P32">
        <v>4.7286000000000001</v>
      </c>
      <c r="Q32">
        <v>35.224200000000003</v>
      </c>
      <c r="R32">
        <v>126.441443682</v>
      </c>
      <c r="S32">
        <v>2044.31421128632</v>
      </c>
    </row>
    <row r="33" spans="1:19" ht="15" x14ac:dyDescent="0.25">
      <c r="A33" t="s">
        <v>149</v>
      </c>
      <c r="B33">
        <v>33398.867406999903</v>
      </c>
      <c r="C33">
        <v>30786.7959730002</v>
      </c>
      <c r="D33">
        <v>3809.3389419999999</v>
      </c>
      <c r="E33">
        <v>298.38261899999998</v>
      </c>
      <c r="F33">
        <v>5759.900189</v>
      </c>
      <c r="G33">
        <v>454.44316500000002</v>
      </c>
      <c r="H33">
        <v>36.641303999999998</v>
      </c>
      <c r="I33">
        <v>450.36739299999999</v>
      </c>
      <c r="J33">
        <v>1670.6195720000001</v>
      </c>
      <c r="K33">
        <v>4960.6547757592798</v>
      </c>
      <c r="L33">
        <v>1106.99389654526</v>
      </c>
      <c r="M33">
        <v>86.709989081399698</v>
      </c>
      <c r="N33">
        <v>4247.3503993684999</v>
      </c>
      <c r="O33">
        <v>805.09151111400195</v>
      </c>
      <c r="P33">
        <v>86.631035047200001</v>
      </c>
      <c r="Q33">
        <v>1442.16646586459</v>
      </c>
      <c r="R33">
        <v>7886.1596896261899</v>
      </c>
      <c r="S33">
        <v>54020.625169406398</v>
      </c>
    </row>
    <row r="34" spans="1:19" ht="15" x14ac:dyDescent="0.25">
      <c r="A34" t="s">
        <v>150</v>
      </c>
      <c r="B34">
        <v>4863.306775</v>
      </c>
      <c r="C34">
        <v>4578.6220110000004</v>
      </c>
      <c r="D34">
        <v>75.369263000000004</v>
      </c>
      <c r="E34">
        <v>85.548432000000005</v>
      </c>
      <c r="F34">
        <v>641.25800700000002</v>
      </c>
      <c r="G34">
        <v>57.660120999999997</v>
      </c>
      <c r="H34">
        <v>1.038044</v>
      </c>
      <c r="I34">
        <v>38.858919</v>
      </c>
      <c r="J34">
        <v>182.15167600000001</v>
      </c>
      <c r="K34">
        <v>736.99529744451399</v>
      </c>
      <c r="L34">
        <v>21.902307827800001</v>
      </c>
      <c r="M34">
        <v>24.8603743392</v>
      </c>
      <c r="N34">
        <v>472.86365436179602</v>
      </c>
      <c r="O34">
        <v>102.1506703636</v>
      </c>
      <c r="P34">
        <v>2.4542474292000001</v>
      </c>
      <c r="Q34">
        <v>124.4340304218</v>
      </c>
      <c r="R34">
        <v>859.84698655800105</v>
      </c>
      <c r="S34">
        <v>7208.8143437459103</v>
      </c>
    </row>
    <row r="35" spans="1:19" ht="15" x14ac:dyDescent="0.25">
      <c r="A35" t="s">
        <v>151</v>
      </c>
      <c r="B35">
        <v>46052.4116449996</v>
      </c>
      <c r="C35">
        <v>43164.388094000104</v>
      </c>
      <c r="D35">
        <v>7891.4776730000103</v>
      </c>
      <c r="E35">
        <v>662.77647100000002</v>
      </c>
      <c r="F35">
        <v>4833.874667</v>
      </c>
      <c r="G35">
        <v>623.22453800000005</v>
      </c>
      <c r="H35">
        <v>45.195920000000001</v>
      </c>
      <c r="I35">
        <v>477.853024</v>
      </c>
      <c r="J35">
        <v>1742.7500689999999</v>
      </c>
      <c r="K35">
        <v>6954.8863569341001</v>
      </c>
      <c r="L35">
        <v>2293.2634117738398</v>
      </c>
      <c r="M35">
        <v>192.602842472601</v>
      </c>
      <c r="N35">
        <v>3564.4991794457301</v>
      </c>
      <c r="O35">
        <v>1104.1045915208099</v>
      </c>
      <c r="P35">
        <v>106.856713656</v>
      </c>
      <c r="Q35">
        <v>1530.1809534527899</v>
      </c>
      <c r="R35">
        <v>8226.6517007146995</v>
      </c>
      <c r="S35">
        <v>70025.457394970203</v>
      </c>
    </row>
    <row r="36" spans="1:19" ht="15" x14ac:dyDescent="0.25">
      <c r="A36" t="s">
        <v>152</v>
      </c>
      <c r="B36">
        <v>1558.9049600000001</v>
      </c>
      <c r="C36">
        <v>1498.3910289999999</v>
      </c>
      <c r="D36">
        <v>7.6985080000000004</v>
      </c>
      <c r="E36">
        <v>30.293263</v>
      </c>
      <c r="F36">
        <v>190.55401000000001</v>
      </c>
      <c r="G36">
        <v>17.277113</v>
      </c>
      <c r="H36">
        <v>2</v>
      </c>
      <c r="I36">
        <v>6.8170729999999997</v>
      </c>
      <c r="J36">
        <v>34.419744999999999</v>
      </c>
      <c r="K36">
        <v>241.43469234294901</v>
      </c>
      <c r="L36">
        <v>2.2371864248</v>
      </c>
      <c r="M36">
        <v>8.8032222277999992</v>
      </c>
      <c r="N36">
        <v>140.51452697400001</v>
      </c>
      <c r="O36">
        <v>30.608133390799999</v>
      </c>
      <c r="P36">
        <v>4.7286000000000001</v>
      </c>
      <c r="Q36">
        <v>21.829631160600002</v>
      </c>
      <c r="R36">
        <v>162.4784062725</v>
      </c>
      <c r="S36">
        <v>2171.53935879345</v>
      </c>
    </row>
    <row r="37" spans="1:19" ht="15" x14ac:dyDescent="0.25">
      <c r="A37" t="s">
        <v>153</v>
      </c>
      <c r="B37">
        <v>1469.3198199999999</v>
      </c>
      <c r="C37">
        <v>1382.8990229999999</v>
      </c>
      <c r="D37">
        <v>3.91534</v>
      </c>
      <c r="E37">
        <v>82.315483</v>
      </c>
      <c r="F37">
        <v>203.03995599999999</v>
      </c>
      <c r="G37">
        <v>6.7848269999999999</v>
      </c>
      <c r="H37">
        <v>1</v>
      </c>
      <c r="I37">
        <v>8.1376749999999998</v>
      </c>
      <c r="J37">
        <v>41.151882999999998</v>
      </c>
      <c r="K37">
        <v>217.657347150975</v>
      </c>
      <c r="L37">
        <v>1.1377978040000001</v>
      </c>
      <c r="M37">
        <v>23.920879359800001</v>
      </c>
      <c r="N37">
        <v>149.72166355440001</v>
      </c>
      <c r="O37">
        <v>12.0199995132</v>
      </c>
      <c r="P37">
        <v>2.3643000000000001</v>
      </c>
      <c r="Q37">
        <v>26.058462885000001</v>
      </c>
      <c r="R37">
        <v>194.2574637015</v>
      </c>
      <c r="S37">
        <v>2096.4577339688699</v>
      </c>
    </row>
    <row r="38" spans="1:19" ht="15" x14ac:dyDescent="0.25">
      <c r="A38" t="s">
        <v>155</v>
      </c>
      <c r="B38">
        <v>3707.6581489999899</v>
      </c>
      <c r="C38">
        <v>2242.9218559999899</v>
      </c>
      <c r="D38">
        <v>220.69888</v>
      </c>
      <c r="E38">
        <v>29.437522999999999</v>
      </c>
      <c r="F38">
        <v>406.836297</v>
      </c>
      <c r="G38">
        <v>28.070153999999999</v>
      </c>
      <c r="H38">
        <v>2</v>
      </c>
      <c r="I38">
        <v>16.491261000000002</v>
      </c>
      <c r="J38">
        <v>125.700452</v>
      </c>
      <c r="K38">
        <v>229.78854484738699</v>
      </c>
      <c r="L38">
        <v>64.135094527999797</v>
      </c>
      <c r="M38">
        <v>8.5545441837999991</v>
      </c>
      <c r="N38">
        <v>300.00108540780002</v>
      </c>
      <c r="O38">
        <v>49.729084826399998</v>
      </c>
      <c r="P38">
        <v>4.7286000000000001</v>
      </c>
      <c r="Q38">
        <v>52.808315974199999</v>
      </c>
      <c r="R38">
        <v>593.36898366600099</v>
      </c>
      <c r="S38">
        <v>5010.7724024335803</v>
      </c>
    </row>
    <row r="39" spans="1:19" ht="15" x14ac:dyDescent="0.25">
      <c r="A39" t="s">
        <v>156</v>
      </c>
      <c r="B39">
        <v>12771.038026</v>
      </c>
      <c r="C39">
        <v>11946.310524</v>
      </c>
      <c r="D39">
        <v>1690.38906</v>
      </c>
      <c r="E39">
        <v>182.85041200000001</v>
      </c>
      <c r="F39">
        <v>1276.959652</v>
      </c>
      <c r="G39">
        <v>180.57732899999999</v>
      </c>
      <c r="H39">
        <v>25.394126</v>
      </c>
      <c r="I39">
        <v>144.40893199999999</v>
      </c>
      <c r="J39">
        <v>389.26200499999999</v>
      </c>
      <c r="K39">
        <v>1904.64531696513</v>
      </c>
      <c r="L39">
        <v>491.22706083599201</v>
      </c>
      <c r="M39">
        <v>53.1363297271999</v>
      </c>
      <c r="N39">
        <v>941.63004738478503</v>
      </c>
      <c r="O39">
        <v>319.91079605639999</v>
      </c>
      <c r="P39">
        <v>60.039332101799999</v>
      </c>
      <c r="Q39">
        <v>462.42628205040103</v>
      </c>
      <c r="R39">
        <v>1837.5112946024899</v>
      </c>
      <c r="S39">
        <v>18841.5644857242</v>
      </c>
    </row>
    <row r="40" spans="1:19" ht="15" x14ac:dyDescent="0.25">
      <c r="A40" t="s">
        <v>157</v>
      </c>
      <c r="B40">
        <v>1044.22173</v>
      </c>
      <c r="C40">
        <v>516.88380700000005</v>
      </c>
      <c r="D40">
        <v>26.55029</v>
      </c>
      <c r="E40">
        <v>5.9999989999999999</v>
      </c>
      <c r="F40">
        <v>92.79289</v>
      </c>
      <c r="G40">
        <v>12</v>
      </c>
      <c r="H40">
        <v>0</v>
      </c>
      <c r="I40">
        <v>10.16</v>
      </c>
      <c r="J40">
        <v>27.337689999999998</v>
      </c>
      <c r="K40">
        <v>43.354117288440797</v>
      </c>
      <c r="L40">
        <v>7.7155142740000002</v>
      </c>
      <c r="M40">
        <v>1.7435997094</v>
      </c>
      <c r="N40">
        <v>68.425477086000001</v>
      </c>
      <c r="O40">
        <v>21.2592</v>
      </c>
      <c r="P40">
        <v>0</v>
      </c>
      <c r="Q40">
        <v>32.534351999999998</v>
      </c>
      <c r="R40">
        <v>129.04756564499999</v>
      </c>
      <c r="S40">
        <v>1348.30155600284</v>
      </c>
    </row>
    <row r="41" spans="1:19" ht="15" x14ac:dyDescent="0.25">
      <c r="A41" t="s">
        <v>158</v>
      </c>
      <c r="B41">
        <v>2317.3665970000002</v>
      </c>
      <c r="C41">
        <v>2239.48623</v>
      </c>
      <c r="D41">
        <v>27.267123999999999</v>
      </c>
      <c r="E41">
        <v>40.929929999999999</v>
      </c>
      <c r="F41">
        <v>224.781406</v>
      </c>
      <c r="G41">
        <v>9.6919609999999992</v>
      </c>
      <c r="H41">
        <v>1</v>
      </c>
      <c r="I41">
        <v>9.9037269999999999</v>
      </c>
      <c r="J41">
        <v>53.633504000000002</v>
      </c>
      <c r="K41">
        <v>360.27830097577902</v>
      </c>
      <c r="L41">
        <v>7.9238262343999999</v>
      </c>
      <c r="M41">
        <v>11.894237658</v>
      </c>
      <c r="N41">
        <v>165.75380878440001</v>
      </c>
      <c r="O41">
        <v>17.170278107600002</v>
      </c>
      <c r="P41">
        <v>2.3643000000000001</v>
      </c>
      <c r="Q41">
        <v>31.713714599399999</v>
      </c>
      <c r="R41">
        <v>253.17695563199999</v>
      </c>
      <c r="S41">
        <v>3167.6420189915798</v>
      </c>
    </row>
    <row r="42" spans="1:19" ht="15" x14ac:dyDescent="0.25">
      <c r="A42" t="s">
        <v>160</v>
      </c>
      <c r="B42">
        <v>5429.54845199998</v>
      </c>
      <c r="C42">
        <v>1846.0254709999999</v>
      </c>
      <c r="D42">
        <v>135.863258</v>
      </c>
      <c r="E42">
        <v>93.387219999999999</v>
      </c>
      <c r="F42">
        <v>581.53329799999995</v>
      </c>
      <c r="G42">
        <v>23.889284</v>
      </c>
      <c r="H42">
        <v>4.4528720000000002</v>
      </c>
      <c r="I42">
        <v>34.592407999999999</v>
      </c>
      <c r="J42">
        <v>166.256845</v>
      </c>
      <c r="K42">
        <v>108.089578200923</v>
      </c>
      <c r="L42">
        <v>39.4818627748</v>
      </c>
      <c r="M42">
        <v>27.138326132</v>
      </c>
      <c r="N42">
        <v>428.82265394519698</v>
      </c>
      <c r="O42">
        <v>42.3222555344</v>
      </c>
      <c r="P42">
        <v>10.527925269600001</v>
      </c>
      <c r="Q42">
        <v>110.7718088976</v>
      </c>
      <c r="R42">
        <v>784.81543682250106</v>
      </c>
      <c r="S42">
        <v>6981.5182995770001</v>
      </c>
    </row>
    <row r="43" spans="1:19" ht="15" x14ac:dyDescent="0.25">
      <c r="A43" t="s">
        <v>162</v>
      </c>
      <c r="B43">
        <v>897.85449300000005</v>
      </c>
      <c r="C43">
        <v>588.09743900000001</v>
      </c>
      <c r="D43">
        <v>22.523385000000001</v>
      </c>
      <c r="E43">
        <v>31.415213000000001</v>
      </c>
      <c r="F43">
        <v>51.857782999999998</v>
      </c>
      <c r="G43">
        <v>4.7274260000000004</v>
      </c>
      <c r="H43">
        <v>0</v>
      </c>
      <c r="I43">
        <v>4.3003840000000002</v>
      </c>
      <c r="J43">
        <v>16.928774000000001</v>
      </c>
      <c r="K43">
        <v>64.0086937979829</v>
      </c>
      <c r="L43">
        <v>6.5452956809999998</v>
      </c>
      <c r="M43">
        <v>9.1292608978000107</v>
      </c>
      <c r="N43">
        <v>38.239929184200001</v>
      </c>
      <c r="O43">
        <v>8.3751079015999998</v>
      </c>
      <c r="P43">
        <v>0</v>
      </c>
      <c r="Q43">
        <v>13.770689644799999</v>
      </c>
      <c r="R43">
        <v>79.912277666999998</v>
      </c>
      <c r="S43">
        <v>1117.83574777438</v>
      </c>
    </row>
    <row r="44" spans="1:19" ht="15" x14ac:dyDescent="0.25">
      <c r="A44" t="s">
        <v>164</v>
      </c>
      <c r="B44">
        <v>2576.2033219999998</v>
      </c>
      <c r="C44">
        <v>2522.8673840000101</v>
      </c>
      <c r="D44">
        <v>443.35520100000002</v>
      </c>
      <c r="E44">
        <v>60.082875999999999</v>
      </c>
      <c r="F44">
        <v>221.14150100000001</v>
      </c>
      <c r="G44">
        <v>7.866797</v>
      </c>
      <c r="H44">
        <v>6.5851999999999994E-2</v>
      </c>
      <c r="I44">
        <v>7</v>
      </c>
      <c r="J44">
        <v>38.345382999999998</v>
      </c>
      <c r="K44">
        <v>406.49870949262402</v>
      </c>
      <c r="L44">
        <v>128.839021410599</v>
      </c>
      <c r="M44">
        <v>17.4600837656</v>
      </c>
      <c r="N44">
        <v>163.06974283740001</v>
      </c>
      <c r="O44">
        <v>13.9368175652</v>
      </c>
      <c r="P44">
        <v>0.1556938836</v>
      </c>
      <c r="Q44">
        <v>22.415400000000002</v>
      </c>
      <c r="R44">
        <v>181.00938045149999</v>
      </c>
      <c r="S44">
        <v>3509.5881714065199</v>
      </c>
    </row>
    <row r="45" spans="1:19" ht="15" x14ac:dyDescent="0.25">
      <c r="A45" t="s">
        <v>165</v>
      </c>
      <c r="B45">
        <v>1158.7649939999999</v>
      </c>
      <c r="C45">
        <v>1090.648565</v>
      </c>
      <c r="D45">
        <v>38.466987000000003</v>
      </c>
      <c r="E45">
        <v>9.2375000000000007</v>
      </c>
      <c r="F45">
        <v>167.22544400000001</v>
      </c>
      <c r="G45">
        <v>11.573763</v>
      </c>
      <c r="H45">
        <v>0.98790999999999995</v>
      </c>
      <c r="I45">
        <v>10.641837000000001</v>
      </c>
      <c r="J45">
        <v>44.782091000000001</v>
      </c>
      <c r="K45">
        <v>175.71559492556699</v>
      </c>
      <c r="L45">
        <v>11.1785064222</v>
      </c>
      <c r="M45">
        <v>2.6844174999999999</v>
      </c>
      <c r="N45">
        <v>123.3120424056</v>
      </c>
      <c r="O45">
        <v>20.504078530800001</v>
      </c>
      <c r="P45">
        <v>2.3357156130000001</v>
      </c>
      <c r="Q45">
        <v>34.077290441400002</v>
      </c>
      <c r="R45">
        <v>211.39386056550001</v>
      </c>
      <c r="S45">
        <v>1739.9665004040701</v>
      </c>
    </row>
    <row r="46" spans="1:19" ht="15" x14ac:dyDescent="0.25">
      <c r="A46" t="s">
        <v>166</v>
      </c>
      <c r="B46">
        <v>1941.5418549999899</v>
      </c>
      <c r="C46">
        <v>1831.4711299999899</v>
      </c>
      <c r="D46">
        <v>6.718934</v>
      </c>
      <c r="E46">
        <v>59.705849000000001</v>
      </c>
      <c r="F46">
        <v>291.22459900000001</v>
      </c>
      <c r="G46">
        <v>14.595976</v>
      </c>
      <c r="H46">
        <v>1.117111</v>
      </c>
      <c r="I46">
        <v>7.9062289999999997</v>
      </c>
      <c r="J46">
        <v>83.321358000000004</v>
      </c>
      <c r="K46">
        <v>294.610103969492</v>
      </c>
      <c r="L46">
        <v>1.9525222203999999</v>
      </c>
      <c r="M46">
        <v>17.350519719400001</v>
      </c>
      <c r="N46">
        <v>214.7490193026</v>
      </c>
      <c r="O46">
        <v>25.8582310816</v>
      </c>
      <c r="P46">
        <v>2.6411855373000002</v>
      </c>
      <c r="Q46">
        <v>25.3173265038</v>
      </c>
      <c r="R46">
        <v>393.31847043900001</v>
      </c>
      <c r="S46">
        <v>2917.33923377359</v>
      </c>
    </row>
    <row r="47" spans="1:19" ht="15" x14ac:dyDescent="0.25">
      <c r="A47" t="s">
        <v>168</v>
      </c>
      <c r="B47">
        <v>932.03959099999997</v>
      </c>
      <c r="C47">
        <v>888.25239799999997</v>
      </c>
      <c r="D47">
        <v>2</v>
      </c>
      <c r="E47">
        <v>29.25</v>
      </c>
      <c r="F47">
        <v>103.06786700000001</v>
      </c>
      <c r="G47">
        <v>9.5394520000000007</v>
      </c>
      <c r="H47">
        <v>1</v>
      </c>
      <c r="I47">
        <v>5</v>
      </c>
      <c r="J47">
        <v>25.000582999999999</v>
      </c>
      <c r="K47">
        <v>142.45609343248799</v>
      </c>
      <c r="L47">
        <v>0.58120000000000005</v>
      </c>
      <c r="M47">
        <v>8.5000500000000105</v>
      </c>
      <c r="N47">
        <v>76.002245125800002</v>
      </c>
      <c r="O47">
        <v>16.900093163200001</v>
      </c>
      <c r="P47">
        <v>2.3643000000000001</v>
      </c>
      <c r="Q47">
        <v>16.010999999999999</v>
      </c>
      <c r="R47">
        <v>118.0152520515</v>
      </c>
      <c r="S47">
        <v>1312.8698247729899</v>
      </c>
    </row>
    <row r="48" spans="1:19" ht="15" x14ac:dyDescent="0.25">
      <c r="A48" t="s">
        <v>169</v>
      </c>
      <c r="B48">
        <v>1717.4299229999999</v>
      </c>
      <c r="C48">
        <v>763.98585200000002</v>
      </c>
      <c r="D48">
        <v>11.877761</v>
      </c>
      <c r="E48">
        <v>66.315495999999996</v>
      </c>
      <c r="F48">
        <v>238.70114100000001</v>
      </c>
      <c r="G48">
        <v>4.701505</v>
      </c>
      <c r="H48">
        <v>1</v>
      </c>
      <c r="I48">
        <v>13</v>
      </c>
      <c r="J48">
        <v>42.520614000000002</v>
      </c>
      <c r="K48">
        <v>57.533764917498502</v>
      </c>
      <c r="L48">
        <v>3.4516773465999999</v>
      </c>
      <c r="M48">
        <v>19.271283137600001</v>
      </c>
      <c r="N48">
        <v>176.0182213734</v>
      </c>
      <c r="O48">
        <v>8.329186258</v>
      </c>
      <c r="P48">
        <v>2.3643000000000001</v>
      </c>
      <c r="Q48">
        <v>41.628599999999999</v>
      </c>
      <c r="R48">
        <v>200.718558387</v>
      </c>
      <c r="S48">
        <v>2226.7455144200999</v>
      </c>
    </row>
    <row r="49" spans="1:19" ht="15" x14ac:dyDescent="0.25">
      <c r="A49" t="s">
        <v>171</v>
      </c>
      <c r="B49">
        <v>5649.0407879999802</v>
      </c>
      <c r="C49">
        <v>5384.6013769999799</v>
      </c>
      <c r="D49">
        <v>136.63283999999999</v>
      </c>
      <c r="E49">
        <v>89.433295999999999</v>
      </c>
      <c r="F49">
        <v>664.83761200000004</v>
      </c>
      <c r="G49">
        <v>46.727051000000003</v>
      </c>
      <c r="H49">
        <v>1.9411769999999999</v>
      </c>
      <c r="I49">
        <v>36.358285000000002</v>
      </c>
      <c r="J49">
        <v>176.02227199999999</v>
      </c>
      <c r="K49">
        <v>866.88848327799201</v>
      </c>
      <c r="L49">
        <v>39.705503303999997</v>
      </c>
      <c r="M49">
        <v>25.989315817600001</v>
      </c>
      <c r="N49">
        <v>490.25125508879597</v>
      </c>
      <c r="O49">
        <v>82.781643551599998</v>
      </c>
      <c r="P49">
        <v>4.5895247810999997</v>
      </c>
      <c r="Q49">
        <v>116.42650022700001</v>
      </c>
      <c r="R49">
        <v>830.91313497600095</v>
      </c>
      <c r="S49">
        <v>8106.5861490240704</v>
      </c>
    </row>
    <row r="50" spans="1:19" ht="15" x14ac:dyDescent="0.25">
      <c r="A50" t="s">
        <v>173</v>
      </c>
      <c r="B50">
        <v>4307.8315359999897</v>
      </c>
      <c r="C50">
        <v>4022.547615</v>
      </c>
      <c r="D50">
        <v>34.013505000000002</v>
      </c>
      <c r="E50">
        <v>54.497369999999997</v>
      </c>
      <c r="F50">
        <v>553.20509700000002</v>
      </c>
      <c r="G50">
        <v>57.278142000000003</v>
      </c>
      <c r="H50">
        <v>5</v>
      </c>
      <c r="I50">
        <v>27.001034000000001</v>
      </c>
      <c r="J50">
        <v>193.585205</v>
      </c>
      <c r="K50">
        <v>647.71705030229998</v>
      </c>
      <c r="L50">
        <v>9.8843245530000008</v>
      </c>
      <c r="M50">
        <v>15.836935722</v>
      </c>
      <c r="N50">
        <v>407.93343852779702</v>
      </c>
      <c r="O50">
        <v>101.4739563672</v>
      </c>
      <c r="P50">
        <v>11.8215</v>
      </c>
      <c r="Q50">
        <v>86.462711074799998</v>
      </c>
      <c r="R50">
        <v>913.81896020250099</v>
      </c>
      <c r="S50">
        <v>6502.7804127495901</v>
      </c>
    </row>
    <row r="51" spans="1:19" ht="15" x14ac:dyDescent="0.25">
      <c r="A51" t="s">
        <v>174</v>
      </c>
      <c r="B51">
        <v>4203.6116009999996</v>
      </c>
      <c r="C51">
        <v>3916.6168899999898</v>
      </c>
      <c r="D51">
        <v>77.484819000000002</v>
      </c>
      <c r="E51">
        <v>153.467511</v>
      </c>
      <c r="F51">
        <v>475.73346500000002</v>
      </c>
      <c r="G51">
        <v>30.097612999999999</v>
      </c>
      <c r="H51">
        <v>2</v>
      </c>
      <c r="I51">
        <v>32.899005000000002</v>
      </c>
      <c r="J51">
        <v>120.914455</v>
      </c>
      <c r="K51">
        <v>614.62274223992904</v>
      </c>
      <c r="L51">
        <v>22.517088401399999</v>
      </c>
      <c r="M51">
        <v>44.5976586966</v>
      </c>
      <c r="N51">
        <v>350.80585709099898</v>
      </c>
      <c r="O51">
        <v>53.320931190800003</v>
      </c>
      <c r="P51">
        <v>4.7286000000000001</v>
      </c>
      <c r="Q51">
        <v>105.34919381100001</v>
      </c>
      <c r="R51">
        <v>570.77668482750096</v>
      </c>
      <c r="S51">
        <v>5970.3303572582299</v>
      </c>
    </row>
    <row r="52" spans="1:19" ht="15" x14ac:dyDescent="0.25">
      <c r="A52" t="s">
        <v>176</v>
      </c>
      <c r="B52">
        <v>1389.51743300001</v>
      </c>
      <c r="C52">
        <v>380.15760999999998</v>
      </c>
      <c r="D52">
        <v>41.477035999999998</v>
      </c>
      <c r="E52">
        <v>16.950755999999998</v>
      </c>
      <c r="F52">
        <v>146.34114199999999</v>
      </c>
      <c r="G52">
        <v>3.3160919999999998</v>
      </c>
      <c r="H52">
        <v>0</v>
      </c>
      <c r="I52">
        <v>15</v>
      </c>
      <c r="J52">
        <v>43.084767999999997</v>
      </c>
      <c r="K52">
        <v>17.879943462304499</v>
      </c>
      <c r="L52">
        <v>12.0532266616</v>
      </c>
      <c r="M52">
        <v>4.9258896936000003</v>
      </c>
      <c r="N52">
        <v>107.9119581108</v>
      </c>
      <c r="O52">
        <v>5.8747885872000003</v>
      </c>
      <c r="P52">
        <v>0</v>
      </c>
      <c r="Q52">
        <v>48.033000000000001</v>
      </c>
      <c r="R52">
        <v>203.38164734399999</v>
      </c>
      <c r="S52">
        <v>1789.57788685951</v>
      </c>
    </row>
    <row r="53" spans="1:19" ht="15" x14ac:dyDescent="0.25">
      <c r="A53" t="s">
        <v>177</v>
      </c>
      <c r="B53">
        <v>5222.1877020000002</v>
      </c>
      <c r="C53">
        <v>2380.2650060000001</v>
      </c>
      <c r="D53">
        <v>189.012507</v>
      </c>
      <c r="E53">
        <v>123.26877</v>
      </c>
      <c r="F53">
        <v>455.24293499999902</v>
      </c>
      <c r="G53">
        <v>46.684643999999999</v>
      </c>
      <c r="H53">
        <v>6.4004430000000001</v>
      </c>
      <c r="I53">
        <v>45.776221</v>
      </c>
      <c r="J53">
        <v>144.02034</v>
      </c>
      <c r="K53">
        <v>186.412397502299</v>
      </c>
      <c r="L53">
        <v>54.927034534199898</v>
      </c>
      <c r="M53">
        <v>35.8219045620001</v>
      </c>
      <c r="N53">
        <v>335.69614026899899</v>
      </c>
      <c r="O53">
        <v>82.706515310399993</v>
      </c>
      <c r="P53">
        <v>15.1325673849</v>
      </c>
      <c r="Q53">
        <v>146.5846148862</v>
      </c>
      <c r="R53">
        <v>679.84801497000103</v>
      </c>
      <c r="S53">
        <v>6759.3168914190001</v>
      </c>
    </row>
    <row r="54" spans="1:19" ht="15" x14ac:dyDescent="0.25">
      <c r="A54" t="s">
        <v>179</v>
      </c>
      <c r="B54">
        <v>1717.3240920000001</v>
      </c>
      <c r="C54">
        <v>1636.412744</v>
      </c>
      <c r="D54">
        <v>39.791794000000003</v>
      </c>
      <c r="E54">
        <v>68.632305000000002</v>
      </c>
      <c r="F54">
        <v>198.55386200000001</v>
      </c>
      <c r="G54">
        <v>17.575046</v>
      </c>
      <c r="H54">
        <v>3</v>
      </c>
      <c r="I54">
        <v>16.91883</v>
      </c>
      <c r="J54">
        <v>42.856349000000002</v>
      </c>
      <c r="K54">
        <v>263.56013283162201</v>
      </c>
      <c r="L54">
        <v>11.563495336400001</v>
      </c>
      <c r="M54">
        <v>19.944547833000001</v>
      </c>
      <c r="N54">
        <v>146.41361783880001</v>
      </c>
      <c r="O54">
        <v>31.1359514936</v>
      </c>
      <c r="P54">
        <v>7.0929000000000002</v>
      </c>
      <c r="Q54">
        <v>54.177477426000003</v>
      </c>
      <c r="R54">
        <v>202.30339545449999</v>
      </c>
      <c r="S54">
        <v>2453.5156102139199</v>
      </c>
    </row>
    <row r="55" spans="1:19" ht="15" x14ac:dyDescent="0.25">
      <c r="A55" t="s">
        <v>181</v>
      </c>
      <c r="B55">
        <v>2548.453227</v>
      </c>
      <c r="C55">
        <v>2400.1075700000001</v>
      </c>
      <c r="D55">
        <v>51.937624</v>
      </c>
      <c r="E55">
        <v>56.805145000000003</v>
      </c>
      <c r="F55">
        <v>398.00853799999999</v>
      </c>
      <c r="G55">
        <v>26.850548</v>
      </c>
      <c r="H55">
        <v>5</v>
      </c>
      <c r="I55">
        <v>12.626861</v>
      </c>
      <c r="J55">
        <v>86.671032999999994</v>
      </c>
      <c r="K55">
        <v>383.79752905265701</v>
      </c>
      <c r="L55">
        <v>15.0930735344</v>
      </c>
      <c r="M55">
        <v>16.507575137</v>
      </c>
      <c r="N55">
        <v>293.4914959212</v>
      </c>
      <c r="O55">
        <v>47.568430836799998</v>
      </c>
      <c r="P55">
        <v>11.8215</v>
      </c>
      <c r="Q55">
        <v>40.433734294200001</v>
      </c>
      <c r="R55">
        <v>409.13061127650002</v>
      </c>
      <c r="S55">
        <v>3766.2971770527602</v>
      </c>
    </row>
    <row r="56" spans="1:19" ht="15" x14ac:dyDescent="0.25">
      <c r="A56" t="s">
        <v>183</v>
      </c>
      <c r="B56">
        <v>3116.794398</v>
      </c>
      <c r="C56">
        <v>2960.0265850000001</v>
      </c>
      <c r="D56">
        <v>57.228743000000001</v>
      </c>
      <c r="E56">
        <v>134.78003100000001</v>
      </c>
      <c r="F56">
        <v>263.55517600000002</v>
      </c>
      <c r="G56">
        <v>27.333590999999998</v>
      </c>
      <c r="H56">
        <v>1</v>
      </c>
      <c r="I56">
        <v>23.899184999999999</v>
      </c>
      <c r="J56">
        <v>71.047375000000002</v>
      </c>
      <c r="K56">
        <v>471.82255666161598</v>
      </c>
      <c r="L56">
        <v>16.630672715799999</v>
      </c>
      <c r="M56">
        <v>39.167077008600003</v>
      </c>
      <c r="N56">
        <v>194.34558678240001</v>
      </c>
      <c r="O56">
        <v>48.424189815600002</v>
      </c>
      <c r="P56">
        <v>2.3643000000000001</v>
      </c>
      <c r="Q56">
        <v>76.529970207000005</v>
      </c>
      <c r="R56">
        <v>335.37913368749997</v>
      </c>
      <c r="S56">
        <v>4301.4578848785204</v>
      </c>
    </row>
    <row r="57" spans="1:19" ht="15" x14ac:dyDescent="0.25">
      <c r="A57" t="s">
        <v>185</v>
      </c>
      <c r="B57">
        <v>1548.5461</v>
      </c>
      <c r="C57">
        <v>1468.48388399999</v>
      </c>
      <c r="D57">
        <v>1</v>
      </c>
      <c r="E57">
        <v>61.900036999999998</v>
      </c>
      <c r="F57">
        <v>142.75649200000001</v>
      </c>
      <c r="G57">
        <v>0.79970699999999995</v>
      </c>
      <c r="H57">
        <v>0</v>
      </c>
      <c r="I57">
        <v>21.375900999999999</v>
      </c>
      <c r="J57">
        <v>57.886608000000003</v>
      </c>
      <c r="K57">
        <v>236.615775109607</v>
      </c>
      <c r="L57">
        <v>0.29060000000000002</v>
      </c>
      <c r="M57">
        <v>17.988150752199999</v>
      </c>
      <c r="N57">
        <v>105.2686372008</v>
      </c>
      <c r="O57">
        <v>1.4167609212000001</v>
      </c>
      <c r="P57">
        <v>0</v>
      </c>
      <c r="Q57">
        <v>68.4499101822</v>
      </c>
      <c r="R57">
        <v>273.25373306400002</v>
      </c>
      <c r="S57">
        <v>2251.8296672299998</v>
      </c>
    </row>
    <row r="58" spans="1:19" ht="15" x14ac:dyDescent="0.25">
      <c r="A58" t="s">
        <v>186</v>
      </c>
      <c r="B58">
        <v>1797.2588859999901</v>
      </c>
      <c r="C58">
        <v>1739.1103839999901</v>
      </c>
      <c r="D58">
        <v>7.975206</v>
      </c>
      <c r="E58">
        <v>11.635515</v>
      </c>
      <c r="F58">
        <v>160.43352400000001</v>
      </c>
      <c r="G58">
        <v>8.1438330000000008</v>
      </c>
      <c r="H58">
        <v>0.87</v>
      </c>
      <c r="I58">
        <v>14.777036000000001</v>
      </c>
      <c r="J58">
        <v>33.144970000000001</v>
      </c>
      <c r="K58">
        <v>279.87664283086201</v>
      </c>
      <c r="L58">
        <v>2.3175948636000001</v>
      </c>
      <c r="M58">
        <v>3.3812806590000002</v>
      </c>
      <c r="N58">
        <v>118.30368059760001</v>
      </c>
      <c r="O58">
        <v>14.427614542800001</v>
      </c>
      <c r="P58">
        <v>2.0569410000000001</v>
      </c>
      <c r="Q58">
        <v>47.319024679199998</v>
      </c>
      <c r="R58">
        <v>156.46083088500001</v>
      </c>
      <c r="S58">
        <v>2421.40249605805</v>
      </c>
    </row>
    <row r="59" spans="1:19" ht="15" x14ac:dyDescent="0.25">
      <c r="A59" t="s">
        <v>188</v>
      </c>
      <c r="B59">
        <v>2564.787155</v>
      </c>
      <c r="C59">
        <v>2424.892891</v>
      </c>
      <c r="D59">
        <v>0</v>
      </c>
      <c r="E59">
        <v>34.842103999999999</v>
      </c>
      <c r="F59">
        <v>330.80201599999998</v>
      </c>
      <c r="G59">
        <v>37.399428</v>
      </c>
      <c r="H59">
        <v>1.5465120000000001</v>
      </c>
      <c r="I59">
        <v>14.380423</v>
      </c>
      <c r="J59">
        <v>70.364410000000007</v>
      </c>
      <c r="K59">
        <v>388.04558146221001</v>
      </c>
      <c r="L59">
        <v>0</v>
      </c>
      <c r="M59">
        <v>10.1251154224</v>
      </c>
      <c r="N59">
        <v>243.93340659840101</v>
      </c>
      <c r="O59">
        <v>66.2568266448</v>
      </c>
      <c r="P59">
        <v>3.6564183215999999</v>
      </c>
      <c r="Q59">
        <v>46.048990530600001</v>
      </c>
      <c r="R59">
        <v>332.15519740500002</v>
      </c>
      <c r="S59">
        <v>3655.00869138502</v>
      </c>
    </row>
    <row r="60" spans="1:19" ht="15" x14ac:dyDescent="0.25">
      <c r="A60" t="s">
        <v>189</v>
      </c>
      <c r="B60">
        <v>1922.4210660000001</v>
      </c>
      <c r="C60">
        <v>1815.471914</v>
      </c>
      <c r="D60">
        <v>32.746436000000003</v>
      </c>
      <c r="E60">
        <v>42.679222000000003</v>
      </c>
      <c r="F60">
        <v>238.463019</v>
      </c>
      <c r="G60">
        <v>33.516880999999998</v>
      </c>
      <c r="H60">
        <v>0</v>
      </c>
      <c r="I60">
        <v>5.0083339999999996</v>
      </c>
      <c r="J60">
        <v>46.936765999999999</v>
      </c>
      <c r="K60">
        <v>288.54081133328799</v>
      </c>
      <c r="L60">
        <v>9.5161143016</v>
      </c>
      <c r="M60">
        <v>12.402581913200001</v>
      </c>
      <c r="N60">
        <v>175.84263021059999</v>
      </c>
      <c r="O60">
        <v>59.378506379599997</v>
      </c>
      <c r="P60">
        <v>0</v>
      </c>
      <c r="Q60">
        <v>16.037687134799999</v>
      </c>
      <c r="R60">
        <v>221.56500390299999</v>
      </c>
      <c r="S60">
        <v>2705.70440117609</v>
      </c>
    </row>
    <row r="61" spans="1:19" ht="15" x14ac:dyDescent="0.25">
      <c r="A61" t="s">
        <v>190</v>
      </c>
      <c r="B61">
        <v>1478.802993</v>
      </c>
      <c r="C61">
        <v>921.01834699999995</v>
      </c>
      <c r="D61">
        <v>8.3222489999999993</v>
      </c>
      <c r="E61">
        <v>37.061396000000002</v>
      </c>
      <c r="F61">
        <v>143.651892</v>
      </c>
      <c r="G61">
        <v>12.072474</v>
      </c>
      <c r="H61">
        <v>2</v>
      </c>
      <c r="I61">
        <v>23.412178000000001</v>
      </c>
      <c r="J61">
        <v>26.849774</v>
      </c>
      <c r="K61">
        <v>97.026501246879107</v>
      </c>
      <c r="L61">
        <v>2.4184455593999998</v>
      </c>
      <c r="M61">
        <v>10.7700416776</v>
      </c>
      <c r="N61">
        <v>105.9289051608</v>
      </c>
      <c r="O61">
        <v>21.387594938399999</v>
      </c>
      <c r="P61">
        <v>4.7286000000000001</v>
      </c>
      <c r="Q61">
        <v>74.970476391600002</v>
      </c>
      <c r="R61">
        <v>126.744358167</v>
      </c>
      <c r="S61">
        <v>1922.77791614168</v>
      </c>
    </row>
    <row r="62" spans="1:19" ht="15" x14ac:dyDescent="0.25">
      <c r="A62" t="s">
        <v>192</v>
      </c>
      <c r="B62">
        <v>1124.907841</v>
      </c>
      <c r="C62">
        <v>75.932779999999994</v>
      </c>
      <c r="D62">
        <v>5.9769449999999997</v>
      </c>
      <c r="E62">
        <v>21.425287000000001</v>
      </c>
      <c r="F62">
        <v>102.67668500000001</v>
      </c>
      <c r="G62">
        <v>7.9524020000000002</v>
      </c>
      <c r="H62">
        <v>2.42</v>
      </c>
      <c r="I62">
        <v>0</v>
      </c>
      <c r="J62">
        <v>19.988472999999999</v>
      </c>
      <c r="K62">
        <v>0.89101179560780697</v>
      </c>
      <c r="L62">
        <v>1.7369002170000001</v>
      </c>
      <c r="M62">
        <v>6.2261884022</v>
      </c>
      <c r="N62">
        <v>75.713787518999993</v>
      </c>
      <c r="O62">
        <v>14.0884753832</v>
      </c>
      <c r="P62">
        <v>5.7216060000000004</v>
      </c>
      <c r="Q62">
        <v>0</v>
      </c>
      <c r="R62">
        <v>94.355586796500006</v>
      </c>
      <c r="S62">
        <v>1323.64139711351</v>
      </c>
    </row>
    <row r="63" spans="1:19" ht="15" x14ac:dyDescent="0.25">
      <c r="A63" t="s">
        <v>193</v>
      </c>
      <c r="B63">
        <v>3975.28186800001</v>
      </c>
      <c r="C63">
        <v>3786.60031600001</v>
      </c>
      <c r="D63">
        <v>744.04892400000006</v>
      </c>
      <c r="E63">
        <v>30.715900999999999</v>
      </c>
      <c r="F63">
        <v>339.46650699999998</v>
      </c>
      <c r="G63">
        <v>31.010553999999999</v>
      </c>
      <c r="H63">
        <v>3.3813719999999998</v>
      </c>
      <c r="I63">
        <v>30.701001000000002</v>
      </c>
      <c r="J63">
        <v>117.02879900000001</v>
      </c>
      <c r="K63">
        <v>609.00863262314704</v>
      </c>
      <c r="L63">
        <v>216.22061731440201</v>
      </c>
      <c r="M63">
        <v>8.9260408305999999</v>
      </c>
      <c r="N63">
        <v>250.32260226180099</v>
      </c>
      <c r="O63">
        <v>54.938297466400002</v>
      </c>
      <c r="P63">
        <v>7.9945778195999999</v>
      </c>
      <c r="Q63">
        <v>98.310745402199998</v>
      </c>
      <c r="R63">
        <v>552.43444567950098</v>
      </c>
      <c r="S63">
        <v>5773.4378273976699</v>
      </c>
    </row>
    <row r="64" spans="1:19" ht="15" x14ac:dyDescent="0.25">
      <c r="A64" t="s">
        <v>194</v>
      </c>
      <c r="B64">
        <v>2223.7508539999999</v>
      </c>
      <c r="C64">
        <v>1177.4688900000001</v>
      </c>
      <c r="D64">
        <v>18.392481</v>
      </c>
      <c r="E64">
        <v>46.976906999999997</v>
      </c>
      <c r="F64">
        <v>150.98351099999999</v>
      </c>
      <c r="G64">
        <v>11.126148000000001</v>
      </c>
      <c r="H64">
        <v>1.427899</v>
      </c>
      <c r="I64">
        <v>21.90024</v>
      </c>
      <c r="J64">
        <v>52.958623000000003</v>
      </c>
      <c r="K64">
        <v>106.111510611296</v>
      </c>
      <c r="L64">
        <v>5.3448549785999999</v>
      </c>
      <c r="M64">
        <v>13.6514891742</v>
      </c>
      <c r="N64">
        <v>111.3352410114</v>
      </c>
      <c r="O64">
        <v>19.711083796800001</v>
      </c>
      <c r="P64">
        <v>3.3759816056999998</v>
      </c>
      <c r="Q64">
        <v>70.128948527999995</v>
      </c>
      <c r="R64">
        <v>249.99117987150001</v>
      </c>
      <c r="S64">
        <v>2803.4011435775001</v>
      </c>
    </row>
    <row r="65" spans="1:19" ht="15" x14ac:dyDescent="0.25">
      <c r="A65" t="s">
        <v>196</v>
      </c>
      <c r="B65">
        <v>8682.5236110000005</v>
      </c>
      <c r="C65">
        <v>8296.2150600000004</v>
      </c>
      <c r="D65">
        <v>746.988966</v>
      </c>
      <c r="E65">
        <v>350.03278899999998</v>
      </c>
      <c r="F65">
        <v>1048.6277500000001</v>
      </c>
      <c r="G65">
        <v>70.518187999999995</v>
      </c>
      <c r="H65">
        <v>6.8040789999999998</v>
      </c>
      <c r="I65">
        <v>63.836115999999997</v>
      </c>
      <c r="J65">
        <v>245.07958400000001</v>
      </c>
      <c r="K65">
        <v>1336.7506176828099</v>
      </c>
      <c r="L65">
        <v>217.074993519602</v>
      </c>
      <c r="M65">
        <v>101.7195284834</v>
      </c>
      <c r="N65">
        <v>773.25810284999</v>
      </c>
      <c r="O65">
        <v>124.9300218608</v>
      </c>
      <c r="P65">
        <v>16.086883979700001</v>
      </c>
      <c r="Q65">
        <v>204.41601065520001</v>
      </c>
      <c r="R65">
        <v>1156.898176272</v>
      </c>
      <c r="S65">
        <v>12613.6579463035</v>
      </c>
    </row>
    <row r="66" spans="1:19" ht="15" x14ac:dyDescent="0.25">
      <c r="A66" t="s">
        <v>198</v>
      </c>
      <c r="B66">
        <v>1527.0803570000101</v>
      </c>
      <c r="C66">
        <v>719.40668600000004</v>
      </c>
      <c r="D66">
        <v>0.88</v>
      </c>
      <c r="E66">
        <v>25.953399999999998</v>
      </c>
      <c r="F66">
        <v>225.373706</v>
      </c>
      <c r="G66">
        <v>21.907945000000002</v>
      </c>
      <c r="H66">
        <v>0</v>
      </c>
      <c r="I66">
        <v>9.6914029999999993</v>
      </c>
      <c r="J66">
        <v>18.066403999999999</v>
      </c>
      <c r="K66">
        <v>57.349039344830999</v>
      </c>
      <c r="L66">
        <v>0.25572800000000001</v>
      </c>
      <c r="M66">
        <v>7.5420580399999997</v>
      </c>
      <c r="N66">
        <v>166.19057080440001</v>
      </c>
      <c r="O66">
        <v>38.812115362</v>
      </c>
      <c r="P66">
        <v>0</v>
      </c>
      <c r="Q66">
        <v>31.033810686599999</v>
      </c>
      <c r="R66">
        <v>85.282460082</v>
      </c>
      <c r="S66">
        <v>1913.54613931984</v>
      </c>
    </row>
    <row r="67" spans="1:19" ht="15" x14ac:dyDescent="0.25">
      <c r="A67" t="s">
        <v>200</v>
      </c>
      <c r="B67">
        <v>2099.88651199999</v>
      </c>
      <c r="C67">
        <v>2021.059679</v>
      </c>
      <c r="D67">
        <v>11.734375</v>
      </c>
      <c r="E67">
        <v>57.595851000000003</v>
      </c>
      <c r="F67">
        <v>170.15463700000001</v>
      </c>
      <c r="G67">
        <v>22.155740999999999</v>
      </c>
      <c r="H67">
        <v>0</v>
      </c>
      <c r="I67">
        <v>13.135460999999999</v>
      </c>
      <c r="J67">
        <v>43.492697</v>
      </c>
      <c r="K67">
        <v>325.64526596961002</v>
      </c>
      <c r="L67">
        <v>3.410009375</v>
      </c>
      <c r="M67">
        <v>16.7373543006</v>
      </c>
      <c r="N67">
        <v>125.4720293238</v>
      </c>
      <c r="O67">
        <v>39.251110755600003</v>
      </c>
      <c r="P67">
        <v>0</v>
      </c>
      <c r="Q67">
        <v>42.062373214200001</v>
      </c>
      <c r="R67">
        <v>205.3072761885</v>
      </c>
      <c r="S67">
        <v>2857.7719311272999</v>
      </c>
    </row>
    <row r="68" spans="1:19" ht="15" x14ac:dyDescent="0.25">
      <c r="A68" t="s">
        <v>202</v>
      </c>
      <c r="B68">
        <v>1131.475334</v>
      </c>
      <c r="C68">
        <v>385.18113399999999</v>
      </c>
      <c r="D68">
        <v>5.5489189999999997</v>
      </c>
      <c r="E68">
        <v>12.303259000000001</v>
      </c>
      <c r="F68">
        <v>63.755408000000003</v>
      </c>
      <c r="G68">
        <v>2.9499650000000002</v>
      </c>
      <c r="H68">
        <v>0</v>
      </c>
      <c r="I68">
        <v>5.1808940000000003</v>
      </c>
      <c r="J68">
        <v>13</v>
      </c>
      <c r="K68">
        <v>21.8361453307079</v>
      </c>
      <c r="L68">
        <v>1.6125158613999999</v>
      </c>
      <c r="M68">
        <v>3.5753270653999998</v>
      </c>
      <c r="N68">
        <v>47.013237859199997</v>
      </c>
      <c r="O68">
        <v>5.2261579940000003</v>
      </c>
      <c r="P68">
        <v>0</v>
      </c>
      <c r="Q68">
        <v>16.590258766800002</v>
      </c>
      <c r="R68">
        <v>61.366500000000002</v>
      </c>
      <c r="S68">
        <v>1288.6954768775099</v>
      </c>
    </row>
    <row r="69" spans="1:19" ht="15" x14ac:dyDescent="0.25">
      <c r="A69" t="s">
        <v>204</v>
      </c>
      <c r="B69">
        <v>1226.2252129999999</v>
      </c>
      <c r="C69">
        <v>1169.781622</v>
      </c>
      <c r="D69">
        <v>4</v>
      </c>
      <c r="E69">
        <v>31.524424</v>
      </c>
      <c r="F69">
        <v>85.061648000000005</v>
      </c>
      <c r="G69">
        <v>6.3238690000000002</v>
      </c>
      <c r="H69">
        <v>1.87</v>
      </c>
      <c r="I69">
        <v>10.8</v>
      </c>
      <c r="J69">
        <v>36.611280000000001</v>
      </c>
      <c r="K69">
        <v>188.35721079940899</v>
      </c>
      <c r="L69">
        <v>1.1624000000000001</v>
      </c>
      <c r="M69">
        <v>9.1609976143999994</v>
      </c>
      <c r="N69">
        <v>62.724459235200101</v>
      </c>
      <c r="O69">
        <v>11.203366320400001</v>
      </c>
      <c r="P69">
        <v>4.4212410000000002</v>
      </c>
      <c r="Q69">
        <v>34.583759999999998</v>
      </c>
      <c r="R69">
        <v>172.82354724000001</v>
      </c>
      <c r="S69">
        <v>1710.6621952094099</v>
      </c>
    </row>
    <row r="70" spans="1:19" ht="15" x14ac:dyDescent="0.25">
      <c r="A70" t="s">
        <v>206</v>
      </c>
      <c r="B70">
        <v>2154.10490599999</v>
      </c>
      <c r="C70">
        <v>2087.4763439999801</v>
      </c>
      <c r="D70">
        <v>6.6168560000000003</v>
      </c>
      <c r="E70">
        <v>36.537990000000001</v>
      </c>
      <c r="F70">
        <v>196.99465599999999</v>
      </c>
      <c r="G70">
        <v>0.85148000000000001</v>
      </c>
      <c r="H70">
        <v>0</v>
      </c>
      <c r="I70">
        <v>22.94116</v>
      </c>
      <c r="J70">
        <v>41.667732999999998</v>
      </c>
      <c r="K70">
        <v>336.17118736007899</v>
      </c>
      <c r="L70">
        <v>1.9228583535999999</v>
      </c>
      <c r="M70">
        <v>10.617939893999999</v>
      </c>
      <c r="N70">
        <v>145.2638593344</v>
      </c>
      <c r="O70">
        <v>1.5084819679999999</v>
      </c>
      <c r="P70">
        <v>0</v>
      </c>
      <c r="Q70">
        <v>73.462182552000002</v>
      </c>
      <c r="R70">
        <v>196.69253362649999</v>
      </c>
      <c r="S70">
        <v>2919.7439490885699</v>
      </c>
    </row>
    <row r="71" spans="1:19" ht="15" x14ac:dyDescent="0.25">
      <c r="A71" t="s">
        <v>208</v>
      </c>
      <c r="B71">
        <v>3024.50529399999</v>
      </c>
      <c r="C71">
        <v>1326.7863930000001</v>
      </c>
      <c r="D71">
        <v>67.284439000000006</v>
      </c>
      <c r="E71">
        <v>29.567965999999998</v>
      </c>
      <c r="F71">
        <v>379.015064</v>
      </c>
      <c r="G71">
        <v>47.625239000000001</v>
      </c>
      <c r="H71">
        <v>4.9882419999999996</v>
      </c>
      <c r="I71">
        <v>28.162227999999999</v>
      </c>
      <c r="J71">
        <v>96.224596000000005</v>
      </c>
      <c r="K71">
        <v>102.53810809642199</v>
      </c>
      <c r="L71">
        <v>19.552857973399998</v>
      </c>
      <c r="M71">
        <v>8.5924509195999992</v>
      </c>
      <c r="N71">
        <v>279.48570819359998</v>
      </c>
      <c r="O71">
        <v>84.372873412400097</v>
      </c>
      <c r="P71">
        <v>11.7937005606</v>
      </c>
      <c r="Q71">
        <v>90.181086501600006</v>
      </c>
      <c r="R71">
        <v>454.22820541800002</v>
      </c>
      <c r="S71">
        <v>4075.25028507561</v>
      </c>
    </row>
    <row r="72" spans="1:19" ht="15" x14ac:dyDescent="0.25">
      <c r="A72" t="s">
        <v>210</v>
      </c>
      <c r="B72">
        <v>1754.16440500001</v>
      </c>
      <c r="C72">
        <v>1019.815251</v>
      </c>
      <c r="D72">
        <v>29.549364000000001</v>
      </c>
      <c r="E72">
        <v>49.235159000000003</v>
      </c>
      <c r="F72">
        <v>242.69289499999999</v>
      </c>
      <c r="G72">
        <v>12.475304</v>
      </c>
      <c r="H72">
        <v>1</v>
      </c>
      <c r="I72">
        <v>13.070119</v>
      </c>
      <c r="J72">
        <v>73.936216999999999</v>
      </c>
      <c r="K72">
        <v>102.409063201482</v>
      </c>
      <c r="L72">
        <v>8.5870451784000004</v>
      </c>
      <c r="M72">
        <v>14.3077372054</v>
      </c>
      <c r="N72">
        <v>178.961740773</v>
      </c>
      <c r="O72">
        <v>22.101248566399999</v>
      </c>
      <c r="P72">
        <v>2.3643000000000001</v>
      </c>
      <c r="Q72">
        <v>41.853135061800003</v>
      </c>
      <c r="R72">
        <v>349.01591234850002</v>
      </c>
      <c r="S72">
        <v>2473.7645873349902</v>
      </c>
    </row>
    <row r="73" spans="1:19" ht="15" x14ac:dyDescent="0.25">
      <c r="A73" t="s">
        <v>212</v>
      </c>
      <c r="B73">
        <v>7565.0557310000004</v>
      </c>
      <c r="C73">
        <v>3634.1508229999999</v>
      </c>
      <c r="D73">
        <v>208.369428</v>
      </c>
      <c r="E73">
        <v>198.69977600000001</v>
      </c>
      <c r="F73">
        <v>694.25290900000005</v>
      </c>
      <c r="G73">
        <v>77.993260000000006</v>
      </c>
      <c r="H73">
        <v>6.3413750000000002</v>
      </c>
      <c r="I73">
        <v>38.554707000000001</v>
      </c>
      <c r="J73">
        <v>219.13147900000001</v>
      </c>
      <c r="K73">
        <v>296.66194694377498</v>
      </c>
      <c r="L73">
        <v>60.5521557767999</v>
      </c>
      <c r="M73">
        <v>57.742154905599897</v>
      </c>
      <c r="N73">
        <v>511.94209509659402</v>
      </c>
      <c r="O73">
        <v>138.17285941599999</v>
      </c>
      <c r="P73">
        <v>14.9929129125</v>
      </c>
      <c r="Q73">
        <v>123.4598827554</v>
      </c>
      <c r="R73">
        <v>1034.4101466195</v>
      </c>
      <c r="S73">
        <v>9802.9898854261701</v>
      </c>
    </row>
    <row r="74" spans="1:19" ht="15" x14ac:dyDescent="0.25">
      <c r="A74" t="s">
        <v>213</v>
      </c>
      <c r="B74">
        <v>4314.4836079999995</v>
      </c>
      <c r="C74">
        <v>1675.0336030000001</v>
      </c>
      <c r="D74">
        <v>209.52149700000001</v>
      </c>
      <c r="E74">
        <v>50.508048000000002</v>
      </c>
      <c r="F74">
        <v>445.59409499999998</v>
      </c>
      <c r="G74">
        <v>43.900936000000002</v>
      </c>
      <c r="H74">
        <v>6</v>
      </c>
      <c r="I74">
        <v>17.878305999999998</v>
      </c>
      <c r="J74">
        <v>117.991283</v>
      </c>
      <c r="K74">
        <v>111.000307959005</v>
      </c>
      <c r="L74">
        <v>60.886947028199899</v>
      </c>
      <c r="M74">
        <v>14.6776387488</v>
      </c>
      <c r="N74">
        <v>328.58108565299898</v>
      </c>
      <c r="O74">
        <v>77.774898217599997</v>
      </c>
      <c r="P74">
        <v>14.1858</v>
      </c>
      <c r="Q74">
        <v>57.249911473200001</v>
      </c>
      <c r="R74">
        <v>556.97785140150097</v>
      </c>
      <c r="S74">
        <v>5535.8180484813101</v>
      </c>
    </row>
    <row r="75" spans="1:19" ht="15" x14ac:dyDescent="0.25">
      <c r="A75" t="s">
        <v>214</v>
      </c>
      <c r="B75">
        <v>6075.03129299999</v>
      </c>
      <c r="C75">
        <v>5668.5089559999897</v>
      </c>
      <c r="D75">
        <v>22.376735</v>
      </c>
      <c r="E75">
        <v>175.03426999999999</v>
      </c>
      <c r="F75">
        <v>605.75221399999998</v>
      </c>
      <c r="G75">
        <v>76.403118000000006</v>
      </c>
      <c r="H75">
        <v>9.1674679999999995</v>
      </c>
      <c r="I75">
        <v>56.597251</v>
      </c>
      <c r="J75">
        <v>195.759738</v>
      </c>
      <c r="K75">
        <v>899.81099381886702</v>
      </c>
      <c r="L75">
        <v>6.5026791910000004</v>
      </c>
      <c r="M75">
        <v>50.864958861999902</v>
      </c>
      <c r="N75">
        <v>446.68168260359602</v>
      </c>
      <c r="O75">
        <v>135.3557638488</v>
      </c>
      <c r="P75">
        <v>21.6746445924</v>
      </c>
      <c r="Q75">
        <v>181.23571715220001</v>
      </c>
      <c r="R75">
        <v>924.08384322900099</v>
      </c>
      <c r="S75">
        <v>8741.2415762978599</v>
      </c>
    </row>
    <row r="76" spans="1:19" ht="15" x14ac:dyDescent="0.25">
      <c r="A76" t="s">
        <v>216</v>
      </c>
      <c r="B76">
        <v>4836.5988319999797</v>
      </c>
      <c r="C76">
        <v>1477.937537</v>
      </c>
      <c r="D76">
        <v>117.356848</v>
      </c>
      <c r="E76">
        <v>53.251348</v>
      </c>
      <c r="F76">
        <v>549.747028</v>
      </c>
      <c r="G76">
        <v>49.120967</v>
      </c>
      <c r="H76">
        <v>7.4645289999999997</v>
      </c>
      <c r="I76">
        <v>24.498401000000001</v>
      </c>
      <c r="J76">
        <v>125.984664</v>
      </c>
      <c r="K76">
        <v>77.249830112071905</v>
      </c>
      <c r="L76">
        <v>34.103900028799998</v>
      </c>
      <c r="M76">
        <v>15.4748417288</v>
      </c>
      <c r="N76">
        <v>405.38345844719697</v>
      </c>
      <c r="O76">
        <v>87.022705137200006</v>
      </c>
      <c r="P76">
        <v>17.6483859147</v>
      </c>
      <c r="Q76">
        <v>78.448779682199998</v>
      </c>
      <c r="R76">
        <v>594.71060641200097</v>
      </c>
      <c r="S76">
        <v>6146.6413394629599</v>
      </c>
    </row>
    <row r="77" spans="1:19" ht="15" x14ac:dyDescent="0.25">
      <c r="A77" t="s">
        <v>217</v>
      </c>
      <c r="B77">
        <v>3356.9945709999902</v>
      </c>
      <c r="C77">
        <v>3183.889615</v>
      </c>
      <c r="D77">
        <v>120.226242</v>
      </c>
      <c r="E77">
        <v>206.50289900000001</v>
      </c>
      <c r="F77">
        <v>382.05423999999999</v>
      </c>
      <c r="G77">
        <v>36.916066000000001</v>
      </c>
      <c r="H77">
        <v>0.39867799999999998</v>
      </c>
      <c r="I77">
        <v>9.1444240000000008</v>
      </c>
      <c r="J77">
        <v>92.877999000000003</v>
      </c>
      <c r="K77">
        <v>507.857480244351</v>
      </c>
      <c r="L77">
        <v>34.937745925199998</v>
      </c>
      <c r="M77">
        <v>60.009742449399901</v>
      </c>
      <c r="N77">
        <v>281.72679657600003</v>
      </c>
      <c r="O77">
        <v>65.400502525600004</v>
      </c>
      <c r="P77">
        <v>0.94259439540000001</v>
      </c>
      <c r="Q77">
        <v>29.282274532799999</v>
      </c>
      <c r="R77">
        <v>438.43059427949999</v>
      </c>
      <c r="S77">
        <v>4775.5823019282498</v>
      </c>
    </row>
    <row r="78" spans="1:19" ht="15" x14ac:dyDescent="0.25">
      <c r="A78" t="s">
        <v>218</v>
      </c>
      <c r="B78">
        <v>410.73945700000002</v>
      </c>
      <c r="C78">
        <v>388.97168499999998</v>
      </c>
      <c r="D78">
        <v>61.270142</v>
      </c>
      <c r="E78">
        <v>2.4558179999999998</v>
      </c>
      <c r="F78">
        <v>48.460343000000002</v>
      </c>
      <c r="G78">
        <v>7.3889899999999997</v>
      </c>
      <c r="H78">
        <v>1.182857</v>
      </c>
      <c r="I78">
        <v>2.6543960000000002</v>
      </c>
      <c r="J78">
        <v>8.5577450000000006</v>
      </c>
      <c r="K78">
        <v>62.1913840676118</v>
      </c>
      <c r="L78">
        <v>17.8051032652</v>
      </c>
      <c r="M78">
        <v>0.71366071080000004</v>
      </c>
      <c r="N78">
        <v>35.734656928200003</v>
      </c>
      <c r="O78">
        <v>13.090334684</v>
      </c>
      <c r="P78">
        <v>2.7966288051000001</v>
      </c>
      <c r="Q78">
        <v>8.4999068712000003</v>
      </c>
      <c r="R78">
        <v>40.396835272499999</v>
      </c>
      <c r="S78">
        <v>591.967967604612</v>
      </c>
    </row>
    <row r="79" spans="1:19" ht="15" x14ac:dyDescent="0.25">
      <c r="A79" t="s">
        <v>219</v>
      </c>
      <c r="B79">
        <v>3350.4097710000001</v>
      </c>
      <c r="C79">
        <v>3131.856507</v>
      </c>
      <c r="D79">
        <v>2</v>
      </c>
      <c r="E79">
        <v>59.002845999999998</v>
      </c>
      <c r="F79">
        <v>506.62288599999999</v>
      </c>
      <c r="G79">
        <v>34.679698999999999</v>
      </c>
      <c r="H79">
        <v>1</v>
      </c>
      <c r="I79">
        <v>64.077620999999994</v>
      </c>
      <c r="J79">
        <v>118.79594400000001</v>
      </c>
      <c r="K79">
        <v>504.633835624639</v>
      </c>
      <c r="L79">
        <v>0.58120000000000005</v>
      </c>
      <c r="M79">
        <v>17.1462270476</v>
      </c>
      <c r="N79">
        <v>373.58371613639798</v>
      </c>
      <c r="O79">
        <v>61.438554748400001</v>
      </c>
      <c r="P79">
        <v>2.3643000000000001</v>
      </c>
      <c r="Q79">
        <v>205.18935796619999</v>
      </c>
      <c r="R79">
        <v>560.77625365200095</v>
      </c>
      <c r="S79">
        <v>5076.1232161752396</v>
      </c>
    </row>
    <row r="80" spans="1:19" ht="15" x14ac:dyDescent="0.25">
      <c r="A80" t="s">
        <v>221</v>
      </c>
      <c r="B80">
        <v>2033.63266999999</v>
      </c>
      <c r="C80">
        <v>971.12026699999797</v>
      </c>
      <c r="D80">
        <v>21.892071999999999</v>
      </c>
      <c r="E80">
        <v>35.58117</v>
      </c>
      <c r="F80">
        <v>249.68016800000001</v>
      </c>
      <c r="G80">
        <v>21.225012</v>
      </c>
      <c r="H80">
        <v>2.811591</v>
      </c>
      <c r="I80">
        <v>7.8583980000000002</v>
      </c>
      <c r="J80">
        <v>42.100015999999997</v>
      </c>
      <c r="K80">
        <v>78.599665585396707</v>
      </c>
      <c r="L80">
        <v>6.3618361231999998</v>
      </c>
      <c r="M80">
        <v>10.339888002</v>
      </c>
      <c r="N80">
        <v>184.1141558832</v>
      </c>
      <c r="O80">
        <v>37.602231259200003</v>
      </c>
      <c r="P80">
        <v>6.6474446013000001</v>
      </c>
      <c r="Q80">
        <v>25.1641620756</v>
      </c>
      <c r="R80">
        <v>198.73312552799999</v>
      </c>
      <c r="S80">
        <v>2581.1951790578901</v>
      </c>
    </row>
    <row r="81" spans="1:19" ht="15" x14ac:dyDescent="0.25">
      <c r="A81" t="s">
        <v>223</v>
      </c>
      <c r="B81">
        <v>6069.8863449999899</v>
      </c>
      <c r="C81">
        <v>5679.7008970000097</v>
      </c>
      <c r="D81">
        <v>388.96369600000003</v>
      </c>
      <c r="E81">
        <v>85.789862999999997</v>
      </c>
      <c r="F81">
        <v>717.66301499999997</v>
      </c>
      <c r="G81">
        <v>76.441850000000002</v>
      </c>
      <c r="H81">
        <v>7.2155690000000003</v>
      </c>
      <c r="I81">
        <v>49.275849999999998</v>
      </c>
      <c r="J81">
        <v>256.27780100000001</v>
      </c>
      <c r="K81">
        <v>914.879767269642</v>
      </c>
      <c r="L81">
        <v>113.0328500576</v>
      </c>
      <c r="M81">
        <v>24.930534187799999</v>
      </c>
      <c r="N81">
        <v>529.20470726099404</v>
      </c>
      <c r="O81">
        <v>135.42438146000001</v>
      </c>
      <c r="P81">
        <v>17.059769786699999</v>
      </c>
      <c r="Q81">
        <v>157.79112687</v>
      </c>
      <c r="R81">
        <v>1209.7593596204999</v>
      </c>
      <c r="S81">
        <v>9171.9688415132296</v>
      </c>
    </row>
    <row r="82" spans="1:19" ht="15" x14ac:dyDescent="0.25">
      <c r="A82" t="s">
        <v>224</v>
      </c>
      <c r="B82">
        <v>3935.02921499999</v>
      </c>
      <c r="C82">
        <v>414.93290500000001</v>
      </c>
      <c r="D82">
        <v>77.934472999999997</v>
      </c>
      <c r="E82">
        <v>46.491486000000002</v>
      </c>
      <c r="F82">
        <v>332.12643000000003</v>
      </c>
      <c r="G82">
        <v>20.802802</v>
      </c>
      <c r="H82">
        <v>1</v>
      </c>
      <c r="I82">
        <v>23.959327999999999</v>
      </c>
      <c r="J82">
        <v>87.761076000000003</v>
      </c>
      <c r="K82">
        <v>7.5903107592732901</v>
      </c>
      <c r="L82">
        <v>22.647757853800002</v>
      </c>
      <c r="M82">
        <v>13.510425831599999</v>
      </c>
      <c r="N82">
        <v>244.91002948200099</v>
      </c>
      <c r="O82">
        <v>36.854244023200003</v>
      </c>
      <c r="P82">
        <v>2.3643000000000001</v>
      </c>
      <c r="Q82">
        <v>76.722560121599997</v>
      </c>
      <c r="R82">
        <v>414.27615925800001</v>
      </c>
      <c r="S82">
        <v>4753.9050023294703</v>
      </c>
    </row>
    <row r="83" spans="1:19" ht="15" x14ac:dyDescent="0.25">
      <c r="A83" t="s">
        <v>225</v>
      </c>
      <c r="B83">
        <v>1738.49134</v>
      </c>
      <c r="C83">
        <v>152.261662</v>
      </c>
      <c r="D83">
        <v>32.787317000000002</v>
      </c>
      <c r="E83">
        <v>14.624283999999999</v>
      </c>
      <c r="F83">
        <v>94.084117000000006</v>
      </c>
      <c r="G83">
        <v>0</v>
      </c>
      <c r="H83">
        <v>1.5</v>
      </c>
      <c r="I83">
        <v>6.8655460000000001</v>
      </c>
      <c r="J83">
        <v>17.349640000000001</v>
      </c>
      <c r="K83">
        <v>2.2611868637292498</v>
      </c>
      <c r="L83">
        <v>9.5279943201999995</v>
      </c>
      <c r="M83">
        <v>4.2498169303999997</v>
      </c>
      <c r="N83">
        <v>69.377627875800002</v>
      </c>
      <c r="O83">
        <v>0</v>
      </c>
      <c r="P83">
        <v>3.5464500000000001</v>
      </c>
      <c r="Q83">
        <v>21.9848514012</v>
      </c>
      <c r="R83">
        <v>81.898975620000002</v>
      </c>
      <c r="S83">
        <v>1931.33824301133</v>
      </c>
    </row>
    <row r="84" spans="1:19" ht="15" x14ac:dyDescent="0.25">
      <c r="A84" t="s">
        <v>226</v>
      </c>
      <c r="B84">
        <v>2939.7209809999999</v>
      </c>
      <c r="C84">
        <v>2677.3223069999999</v>
      </c>
      <c r="D84">
        <v>17.598307999999999</v>
      </c>
      <c r="E84">
        <v>89.674826999999993</v>
      </c>
      <c r="F84">
        <v>547.53336100000001</v>
      </c>
      <c r="G84">
        <v>48.313279000000001</v>
      </c>
      <c r="H84">
        <v>12.518481</v>
      </c>
      <c r="I84">
        <v>55.046646000000003</v>
      </c>
      <c r="J84">
        <v>133.29188199999999</v>
      </c>
      <c r="K84">
        <v>429.45290890373099</v>
      </c>
      <c r="L84">
        <v>5.1140683048</v>
      </c>
      <c r="M84">
        <v>26.0595047262</v>
      </c>
      <c r="N84">
        <v>403.75110040139703</v>
      </c>
      <c r="O84">
        <v>85.591805076399993</v>
      </c>
      <c r="P84">
        <v>29.5974446283</v>
      </c>
      <c r="Q84">
        <v>176.27036982120001</v>
      </c>
      <c r="R84">
        <v>629.20432898100103</v>
      </c>
      <c r="S84">
        <v>4724.7625118430296</v>
      </c>
    </row>
    <row r="85" spans="1:19" ht="15" x14ac:dyDescent="0.25">
      <c r="A85" t="s">
        <v>228</v>
      </c>
      <c r="B85">
        <v>2886.527763</v>
      </c>
      <c r="C85">
        <v>2709.1647760000001</v>
      </c>
      <c r="D85">
        <v>22.036949</v>
      </c>
      <c r="E85">
        <v>25.319998999999999</v>
      </c>
      <c r="F85">
        <v>350.26402400000001</v>
      </c>
      <c r="G85">
        <v>45.488419</v>
      </c>
      <c r="H85">
        <v>1</v>
      </c>
      <c r="I85">
        <v>19.137142999999998</v>
      </c>
      <c r="J85">
        <v>111.62313899999999</v>
      </c>
      <c r="K85">
        <v>436.50853106186702</v>
      </c>
      <c r="L85">
        <v>6.4039373794000003</v>
      </c>
      <c r="M85">
        <v>7.3579917094000002</v>
      </c>
      <c r="N85">
        <v>258.284691297601</v>
      </c>
      <c r="O85">
        <v>80.587283100400001</v>
      </c>
      <c r="P85">
        <v>2.3643000000000001</v>
      </c>
      <c r="Q85">
        <v>61.280959314599997</v>
      </c>
      <c r="R85">
        <v>526.91702764950003</v>
      </c>
      <c r="S85">
        <v>4266.2324845127696</v>
      </c>
    </row>
    <row r="86" spans="1:19" ht="15" x14ac:dyDescent="0.25">
      <c r="A86" t="s">
        <v>229</v>
      </c>
      <c r="B86">
        <v>1497.312786</v>
      </c>
      <c r="C86">
        <v>176.522683</v>
      </c>
      <c r="D86">
        <v>5.8927719999999999</v>
      </c>
      <c r="E86">
        <v>19.579999999999998</v>
      </c>
      <c r="F86">
        <v>85.057023000000001</v>
      </c>
      <c r="G86">
        <v>4.5736049999999997</v>
      </c>
      <c r="H86">
        <v>1</v>
      </c>
      <c r="I86">
        <v>0.89845399999999997</v>
      </c>
      <c r="J86">
        <v>20.114440999999999</v>
      </c>
      <c r="K86">
        <v>3.4979865198590501</v>
      </c>
      <c r="L86">
        <v>1.7124395431999999</v>
      </c>
      <c r="M86">
        <v>5.6899480000000002</v>
      </c>
      <c r="N86">
        <v>62.721048760199999</v>
      </c>
      <c r="O86">
        <v>8.102598618</v>
      </c>
      <c r="P86">
        <v>2.3643000000000001</v>
      </c>
      <c r="Q86">
        <v>2.8770293988</v>
      </c>
      <c r="R86">
        <v>94.950218740500006</v>
      </c>
      <c r="S86">
        <v>1679.22835558056</v>
      </c>
    </row>
    <row r="87" spans="1:19" ht="15" x14ac:dyDescent="0.25">
      <c r="A87" t="s">
        <v>230</v>
      </c>
      <c r="B87">
        <v>2034.1183820000001</v>
      </c>
      <c r="C87">
        <v>1097.701182</v>
      </c>
      <c r="D87">
        <v>12.221323</v>
      </c>
      <c r="E87">
        <v>59.394184000000003</v>
      </c>
      <c r="F87">
        <v>214.184933</v>
      </c>
      <c r="G87">
        <v>17.976969</v>
      </c>
      <c r="H87">
        <v>2.0242179999999999</v>
      </c>
      <c r="I87">
        <v>5.3759290000000002</v>
      </c>
      <c r="J87">
        <v>32.350723000000002</v>
      </c>
      <c r="K87">
        <v>99.118243919319397</v>
      </c>
      <c r="L87">
        <v>3.5515164638000001</v>
      </c>
      <c r="M87">
        <v>17.2599498704</v>
      </c>
      <c r="N87">
        <v>157.93996959419999</v>
      </c>
      <c r="O87">
        <v>31.847998280399999</v>
      </c>
      <c r="P87">
        <v>4.7858586173999997</v>
      </c>
      <c r="Q87">
        <v>17.214799843800002</v>
      </c>
      <c r="R87">
        <v>152.71158792150001</v>
      </c>
      <c r="S87">
        <v>2518.5483065108201</v>
      </c>
    </row>
    <row r="88" spans="1:19" ht="15" x14ac:dyDescent="0.25">
      <c r="A88" t="s">
        <v>231</v>
      </c>
      <c r="B88">
        <v>3979.9946690000002</v>
      </c>
      <c r="C88">
        <v>3785.8494449999998</v>
      </c>
      <c r="D88">
        <v>103.359728</v>
      </c>
      <c r="E88">
        <v>148.55534299999999</v>
      </c>
      <c r="F88">
        <v>462.14120700000001</v>
      </c>
      <c r="G88">
        <v>25.704768999999999</v>
      </c>
      <c r="H88">
        <v>15.983829999999999</v>
      </c>
      <c r="I88">
        <v>27.429456999999999</v>
      </c>
      <c r="J88">
        <v>121.670075</v>
      </c>
      <c r="K88">
        <v>609.16524996168005</v>
      </c>
      <c r="L88">
        <v>30.0363369568</v>
      </c>
      <c r="M88">
        <v>43.1701826758</v>
      </c>
      <c r="N88">
        <v>340.78292604179899</v>
      </c>
      <c r="O88">
        <v>45.538568760399997</v>
      </c>
      <c r="P88">
        <v>37.790569269000002</v>
      </c>
      <c r="Q88">
        <v>87.834607205400005</v>
      </c>
      <c r="R88">
        <v>574.34358903750103</v>
      </c>
      <c r="S88">
        <v>5748.6566989083803</v>
      </c>
    </row>
    <row r="89" spans="1:19" ht="15" x14ac:dyDescent="0.25">
      <c r="A89" t="s">
        <v>233</v>
      </c>
      <c r="B89">
        <v>1261.5914290000001</v>
      </c>
      <c r="C89">
        <v>806.98781299999996</v>
      </c>
      <c r="D89">
        <v>0</v>
      </c>
      <c r="E89">
        <v>20.116564</v>
      </c>
      <c r="F89">
        <v>186.79550599999999</v>
      </c>
      <c r="G89">
        <v>3.2065440000000001</v>
      </c>
      <c r="H89">
        <v>0</v>
      </c>
      <c r="I89">
        <v>6.8098150000000004</v>
      </c>
      <c r="J89">
        <v>29.359918</v>
      </c>
      <c r="K89">
        <v>86.268761481998396</v>
      </c>
      <c r="L89">
        <v>0</v>
      </c>
      <c r="M89">
        <v>5.8458734983999996</v>
      </c>
      <c r="N89">
        <v>137.74300612440001</v>
      </c>
      <c r="O89">
        <v>5.6807133503999996</v>
      </c>
      <c r="P89">
        <v>0</v>
      </c>
      <c r="Q89">
        <v>21.806389592999999</v>
      </c>
      <c r="R89">
        <v>138.593492919</v>
      </c>
      <c r="S89">
        <v>1657.5296659671999</v>
      </c>
    </row>
    <row r="90" spans="1:19" ht="15" x14ac:dyDescent="0.25">
      <c r="A90" t="s">
        <v>234</v>
      </c>
      <c r="B90">
        <v>4059.0120299999999</v>
      </c>
      <c r="C90">
        <v>3932.7735499999999</v>
      </c>
      <c r="D90">
        <v>154.66403399999999</v>
      </c>
      <c r="E90">
        <v>63.930081000000001</v>
      </c>
      <c r="F90">
        <v>420.177505</v>
      </c>
      <c r="G90">
        <v>29.158494000000001</v>
      </c>
      <c r="H90">
        <v>4</v>
      </c>
      <c r="I90">
        <v>28.371314000000002</v>
      </c>
      <c r="J90">
        <v>64.708672000000007</v>
      </c>
      <c r="K90">
        <v>633.68503529578595</v>
      </c>
      <c r="L90">
        <v>44.945368280399997</v>
      </c>
      <c r="M90">
        <v>18.578081538599999</v>
      </c>
      <c r="N90">
        <v>309.83889218699898</v>
      </c>
      <c r="O90">
        <v>51.657187970400003</v>
      </c>
      <c r="P90">
        <v>9.4572000000000003</v>
      </c>
      <c r="Q90">
        <v>90.850621690799997</v>
      </c>
      <c r="R90">
        <v>305.45728617600003</v>
      </c>
      <c r="S90">
        <v>5523.4817031389803</v>
      </c>
    </row>
    <row r="91" spans="1:19" ht="15" x14ac:dyDescent="0.25">
      <c r="A91" t="s">
        <v>235</v>
      </c>
      <c r="B91">
        <v>2053.353885</v>
      </c>
      <c r="C91">
        <v>878.54035299999998</v>
      </c>
      <c r="D91">
        <v>19.859009</v>
      </c>
      <c r="E91">
        <v>51.702381000000003</v>
      </c>
      <c r="F91">
        <v>168.98201399999999</v>
      </c>
      <c r="G91">
        <v>13.622903000000001</v>
      </c>
      <c r="H91">
        <v>4</v>
      </c>
      <c r="I91">
        <v>13.029412000000001</v>
      </c>
      <c r="J91">
        <v>52.686208000000001</v>
      </c>
      <c r="K91">
        <v>63.6158716251729</v>
      </c>
      <c r="L91">
        <v>5.7710280153999998</v>
      </c>
      <c r="M91">
        <v>15.0247119186</v>
      </c>
      <c r="N91">
        <v>124.6073371236</v>
      </c>
      <c r="O91">
        <v>24.1343349548</v>
      </c>
      <c r="P91">
        <v>9.4572000000000003</v>
      </c>
      <c r="Q91">
        <v>41.722783106400001</v>
      </c>
      <c r="R91">
        <v>248.70524486400001</v>
      </c>
      <c r="S91">
        <v>2586.3923966079701</v>
      </c>
    </row>
    <row r="92" spans="1:19" ht="15" x14ac:dyDescent="0.25">
      <c r="A92" t="s">
        <v>237</v>
      </c>
      <c r="B92">
        <v>3959.7835960000102</v>
      </c>
      <c r="C92">
        <v>1351.292424</v>
      </c>
      <c r="D92">
        <v>129.34553700000001</v>
      </c>
      <c r="E92">
        <v>60.871757000000002</v>
      </c>
      <c r="F92">
        <v>371.19678299999998</v>
      </c>
      <c r="G92">
        <v>28.892433</v>
      </c>
      <c r="H92">
        <v>2.2264710000000001</v>
      </c>
      <c r="I92">
        <v>37.397629999999999</v>
      </c>
      <c r="J92">
        <v>128.902512</v>
      </c>
      <c r="K92">
        <v>78.927868351157201</v>
      </c>
      <c r="L92">
        <v>37.587813052199998</v>
      </c>
      <c r="M92">
        <v>17.689332584199999</v>
      </c>
      <c r="N92">
        <v>273.72050778419998</v>
      </c>
      <c r="O92">
        <v>51.185834302799996</v>
      </c>
      <c r="P92">
        <v>5.2640453853000002</v>
      </c>
      <c r="Q92">
        <v>119.754690786</v>
      </c>
      <c r="R92">
        <v>608.48430789600104</v>
      </c>
      <c r="S92">
        <v>5152.39799614187</v>
      </c>
    </row>
    <row r="93" spans="1:19" ht="15" x14ac:dyDescent="0.25">
      <c r="A93" t="s">
        <v>238</v>
      </c>
      <c r="B93">
        <v>5734.7368180000303</v>
      </c>
      <c r="C93">
        <v>1336.583846</v>
      </c>
      <c r="D93">
        <v>38.431731999999997</v>
      </c>
      <c r="E93">
        <v>107.435059</v>
      </c>
      <c r="F93">
        <v>496.80303199999997</v>
      </c>
      <c r="G93">
        <v>43.467748999999998</v>
      </c>
      <c r="H93">
        <v>0</v>
      </c>
      <c r="I93">
        <v>39.877974000000002</v>
      </c>
      <c r="J93">
        <v>140.11169699999999</v>
      </c>
      <c r="K93">
        <v>53.731924503577403</v>
      </c>
      <c r="L93">
        <v>11.168261319200001</v>
      </c>
      <c r="M93">
        <v>31.220628145400099</v>
      </c>
      <c r="N93">
        <v>366.34255579679802</v>
      </c>
      <c r="O93">
        <v>77.007464128400002</v>
      </c>
      <c r="P93">
        <v>0</v>
      </c>
      <c r="Q93">
        <v>127.69724834279999</v>
      </c>
      <c r="R93">
        <v>661.39726568850097</v>
      </c>
      <c r="S93">
        <v>7063.3021659247097</v>
      </c>
    </row>
    <row r="94" spans="1:19" ht="15" x14ac:dyDescent="0.25">
      <c r="A94" t="s">
        <v>239</v>
      </c>
      <c r="B94">
        <v>4747.6417149999897</v>
      </c>
      <c r="C94">
        <v>2306.9535989999899</v>
      </c>
      <c r="D94">
        <v>178.90018000000001</v>
      </c>
      <c r="E94">
        <v>112.11803399999999</v>
      </c>
      <c r="F94">
        <v>500.39700699999997</v>
      </c>
      <c r="G94">
        <v>38.115243</v>
      </c>
      <c r="H94">
        <v>1</v>
      </c>
      <c r="I94">
        <v>35.437223000000003</v>
      </c>
      <c r="J94">
        <v>131.904878</v>
      </c>
      <c r="K94">
        <v>188.50439051087901</v>
      </c>
      <c r="L94">
        <v>51.988392307999902</v>
      </c>
      <c r="M94">
        <v>32.581500680400097</v>
      </c>
      <c r="N94">
        <v>368.99275296179798</v>
      </c>
      <c r="O94">
        <v>67.524964498800003</v>
      </c>
      <c r="P94">
        <v>2.3643000000000001</v>
      </c>
      <c r="Q94">
        <v>113.4770754906</v>
      </c>
      <c r="R94">
        <v>622.65697659900104</v>
      </c>
      <c r="S94">
        <v>6195.7320680494704</v>
      </c>
    </row>
    <row r="95" spans="1:19" ht="15" x14ac:dyDescent="0.25">
      <c r="A95" t="s">
        <v>240</v>
      </c>
      <c r="B95">
        <v>5642.7309399999403</v>
      </c>
      <c r="C95">
        <v>5310.6675379999297</v>
      </c>
      <c r="D95">
        <v>589.55820300000096</v>
      </c>
      <c r="E95">
        <v>99.854774000000006</v>
      </c>
      <c r="F95">
        <v>728.38003100000003</v>
      </c>
      <c r="G95">
        <v>56.612388000000003</v>
      </c>
      <c r="H95">
        <v>2.9354550000000001</v>
      </c>
      <c r="I95">
        <v>66.834154999999996</v>
      </c>
      <c r="J95">
        <v>205.63761500000001</v>
      </c>
      <c r="K95">
        <v>855.69748371787205</v>
      </c>
      <c r="L95">
        <v>171.325613791801</v>
      </c>
      <c r="M95">
        <v>29.0177973244</v>
      </c>
      <c r="N95">
        <v>537.10743485939497</v>
      </c>
      <c r="O95">
        <v>100.2945065808</v>
      </c>
      <c r="P95">
        <v>6.9402962564999999</v>
      </c>
      <c r="Q95">
        <v>214.01633114099999</v>
      </c>
      <c r="R95">
        <v>970.71236160750198</v>
      </c>
      <c r="S95">
        <v>8527.8427652792107</v>
      </c>
    </row>
    <row r="96" spans="1:19" ht="15" x14ac:dyDescent="0.25">
      <c r="A96" t="s">
        <v>241</v>
      </c>
      <c r="B96">
        <v>2630.4634299999998</v>
      </c>
      <c r="C96">
        <v>2465.2986000000001</v>
      </c>
      <c r="D96">
        <v>220.46248399999999</v>
      </c>
      <c r="E96">
        <v>29.231470000000002</v>
      </c>
      <c r="F96">
        <v>452.647175</v>
      </c>
      <c r="G96">
        <v>42.805951999999998</v>
      </c>
      <c r="H96">
        <v>4</v>
      </c>
      <c r="I96">
        <v>30.006281999999999</v>
      </c>
      <c r="J96">
        <v>86.226883000000001</v>
      </c>
      <c r="K96">
        <v>396.84523831592998</v>
      </c>
      <c r="L96">
        <v>64.066397850399795</v>
      </c>
      <c r="M96">
        <v>8.4946651820000092</v>
      </c>
      <c r="N96">
        <v>333.782026844999</v>
      </c>
      <c r="O96">
        <v>75.835024563199994</v>
      </c>
      <c r="P96">
        <v>9.4572000000000003</v>
      </c>
      <c r="Q96">
        <v>96.086116220400001</v>
      </c>
      <c r="R96">
        <v>407.03400120150002</v>
      </c>
      <c r="S96">
        <v>4022.0641001784302</v>
      </c>
    </row>
    <row r="97" spans="1:19" ht="15" x14ac:dyDescent="0.25">
      <c r="A97" t="s">
        <v>242</v>
      </c>
      <c r="B97">
        <v>3313.9131340000099</v>
      </c>
      <c r="C97">
        <v>3146.4695099999999</v>
      </c>
      <c r="D97">
        <v>15.648573000000001</v>
      </c>
      <c r="E97">
        <v>103.172838</v>
      </c>
      <c r="F97">
        <v>334.12951900000002</v>
      </c>
      <c r="G97">
        <v>24.005496000000001</v>
      </c>
      <c r="H97">
        <v>2</v>
      </c>
      <c r="I97">
        <v>27.586942000000001</v>
      </c>
      <c r="J97">
        <v>92.223813000000007</v>
      </c>
      <c r="K97">
        <v>502.12054182540697</v>
      </c>
      <c r="L97">
        <v>4.5474753137999997</v>
      </c>
      <c r="M97">
        <v>29.9820267228001</v>
      </c>
      <c r="N97">
        <v>246.38710731060101</v>
      </c>
      <c r="O97">
        <v>42.528136713599999</v>
      </c>
      <c r="P97">
        <v>4.7286000000000001</v>
      </c>
      <c r="Q97">
        <v>88.338905672400003</v>
      </c>
      <c r="R97">
        <v>435.34250926649997</v>
      </c>
      <c r="S97">
        <v>4667.8884368251202</v>
      </c>
    </row>
    <row r="98" spans="1:19" ht="15" x14ac:dyDescent="0.25">
      <c r="A98" t="s">
        <v>244</v>
      </c>
      <c r="B98">
        <v>1656.636555</v>
      </c>
      <c r="C98">
        <v>653.50063</v>
      </c>
      <c r="D98">
        <v>17.753724999999999</v>
      </c>
      <c r="E98">
        <v>36.209992</v>
      </c>
      <c r="F98">
        <v>129.410933</v>
      </c>
      <c r="G98">
        <v>10.455449</v>
      </c>
      <c r="H98">
        <v>4</v>
      </c>
      <c r="I98">
        <v>11.710442</v>
      </c>
      <c r="J98">
        <v>33.191510999999998</v>
      </c>
      <c r="K98">
        <v>43.776840664682197</v>
      </c>
      <c r="L98">
        <v>5.1592324850000004</v>
      </c>
      <c r="M98">
        <v>10.5226236752</v>
      </c>
      <c r="N98">
        <v>95.427621994199797</v>
      </c>
      <c r="O98">
        <v>18.522873448399999</v>
      </c>
      <c r="P98">
        <v>9.4572000000000003</v>
      </c>
      <c r="Q98">
        <v>37.499177372399998</v>
      </c>
      <c r="R98">
        <v>156.6805276755</v>
      </c>
      <c r="S98">
        <v>2033.68265231538</v>
      </c>
    </row>
    <row r="99" spans="1:19" ht="15" x14ac:dyDescent="0.25">
      <c r="A99" t="s">
        <v>246</v>
      </c>
      <c r="B99">
        <v>965.98904100000004</v>
      </c>
      <c r="C99">
        <v>927.19832299999996</v>
      </c>
      <c r="D99">
        <v>0</v>
      </c>
      <c r="E99">
        <v>25.214328999999999</v>
      </c>
      <c r="F99">
        <v>177.66576900000001</v>
      </c>
      <c r="G99">
        <v>5.1006799999999997</v>
      </c>
      <c r="H99">
        <v>0</v>
      </c>
      <c r="I99">
        <v>1.0306979999999999</v>
      </c>
      <c r="J99">
        <v>31.134145</v>
      </c>
      <c r="K99">
        <v>149.14312455787899</v>
      </c>
      <c r="L99">
        <v>0</v>
      </c>
      <c r="M99">
        <v>7.3272840074000003</v>
      </c>
      <c r="N99">
        <v>131.0107380606</v>
      </c>
      <c r="O99">
        <v>9.0363646880000008</v>
      </c>
      <c r="P99">
        <v>0</v>
      </c>
      <c r="Q99">
        <v>3.3005011355999998</v>
      </c>
      <c r="R99">
        <v>146.9687314725</v>
      </c>
      <c r="S99">
        <v>1412.7757849219799</v>
      </c>
    </row>
    <row r="100" spans="1:19" ht="15" x14ac:dyDescent="0.25">
      <c r="A100" t="s">
        <v>247</v>
      </c>
      <c r="B100">
        <v>5619.7374370000198</v>
      </c>
      <c r="C100">
        <v>5281.3458479999999</v>
      </c>
      <c r="D100">
        <v>18.632843000000001</v>
      </c>
      <c r="E100">
        <v>326.87622399999998</v>
      </c>
      <c r="F100">
        <v>875.95511100000101</v>
      </c>
      <c r="G100">
        <v>80.553815</v>
      </c>
      <c r="H100">
        <v>9</v>
      </c>
      <c r="I100">
        <v>60.741616</v>
      </c>
      <c r="J100">
        <v>167.14241000000001</v>
      </c>
      <c r="K100">
        <v>844.79115691644597</v>
      </c>
      <c r="L100">
        <v>5.4147041757999999</v>
      </c>
      <c r="M100">
        <v>94.990230694399699</v>
      </c>
      <c r="N100">
        <v>645.92929885139097</v>
      </c>
      <c r="O100">
        <v>142.70913865399999</v>
      </c>
      <c r="P100">
        <v>21.278700000000001</v>
      </c>
      <c r="Q100">
        <v>194.5068027552</v>
      </c>
      <c r="R100">
        <v>788.99574640500202</v>
      </c>
      <c r="S100">
        <v>8358.35321545226</v>
      </c>
    </row>
    <row r="101" spans="1:19" ht="15" x14ac:dyDescent="0.25">
      <c r="A101" t="s">
        <v>248</v>
      </c>
      <c r="B101">
        <v>370.98783400000002</v>
      </c>
      <c r="C101">
        <v>353.29579799999999</v>
      </c>
      <c r="D101">
        <v>0</v>
      </c>
      <c r="E101">
        <v>3</v>
      </c>
      <c r="F101">
        <v>27.691199999999998</v>
      </c>
      <c r="G101">
        <v>2.413087</v>
      </c>
      <c r="H101">
        <v>0</v>
      </c>
      <c r="I101">
        <v>3.1168990000000001</v>
      </c>
      <c r="J101">
        <v>12.018698000000001</v>
      </c>
      <c r="K101">
        <v>56.750861498935897</v>
      </c>
      <c r="L101">
        <v>0</v>
      </c>
      <c r="M101">
        <v>0.87180000000000002</v>
      </c>
      <c r="N101">
        <v>20.419490880000001</v>
      </c>
      <c r="O101">
        <v>4.2750249291999998</v>
      </c>
      <c r="P101">
        <v>0</v>
      </c>
      <c r="Q101">
        <v>9.9809339777999995</v>
      </c>
      <c r="R101">
        <v>56.734263908999999</v>
      </c>
      <c r="S101">
        <v>520.020209194936</v>
      </c>
    </row>
    <row r="102" spans="1:19" ht="15" x14ac:dyDescent="0.25">
      <c r="A102" t="s">
        <v>250</v>
      </c>
      <c r="B102">
        <v>1725.8342190000001</v>
      </c>
      <c r="C102">
        <v>1667.18136</v>
      </c>
      <c r="D102">
        <v>0</v>
      </c>
      <c r="E102">
        <v>42</v>
      </c>
      <c r="F102">
        <v>199.027265</v>
      </c>
      <c r="G102">
        <v>10.553005000000001</v>
      </c>
      <c r="H102">
        <v>0</v>
      </c>
      <c r="I102">
        <v>10.86642</v>
      </c>
      <c r="J102">
        <v>37.233434000000003</v>
      </c>
      <c r="K102">
        <v>268.63175962828001</v>
      </c>
      <c r="L102">
        <v>0</v>
      </c>
      <c r="M102">
        <v>12.2052</v>
      </c>
      <c r="N102">
        <v>146.762705211</v>
      </c>
      <c r="O102">
        <v>18.695703657999999</v>
      </c>
      <c r="P102">
        <v>0</v>
      </c>
      <c r="Q102">
        <v>34.796450124000003</v>
      </c>
      <c r="R102">
        <v>175.76042519699999</v>
      </c>
      <c r="S102">
        <v>2382.6864628182798</v>
      </c>
    </row>
    <row r="103" spans="1:19" ht="15" x14ac:dyDescent="0.25">
      <c r="A103" t="s">
        <v>252</v>
      </c>
      <c r="B103">
        <v>2946.1708659999999</v>
      </c>
      <c r="C103">
        <v>2630.6004790000002</v>
      </c>
      <c r="D103">
        <v>343.51960700000001</v>
      </c>
      <c r="E103">
        <v>59.925001000000002</v>
      </c>
      <c r="F103">
        <v>273.50087300000001</v>
      </c>
      <c r="G103">
        <v>9.2071249999999996</v>
      </c>
      <c r="H103">
        <v>2.5160849999999999</v>
      </c>
      <c r="I103">
        <v>21.675325000000001</v>
      </c>
      <c r="J103">
        <v>51.892586000000001</v>
      </c>
      <c r="K103">
        <v>418.53082433603299</v>
      </c>
      <c r="L103">
        <v>99.826797794199706</v>
      </c>
      <c r="M103">
        <v>17.414205290600002</v>
      </c>
      <c r="N103">
        <v>201.6795437502</v>
      </c>
      <c r="O103">
        <v>16.31134265</v>
      </c>
      <c r="P103">
        <v>5.9487797655000003</v>
      </c>
      <c r="Q103">
        <v>69.408725715000003</v>
      </c>
      <c r="R103">
        <v>244.958952213</v>
      </c>
      <c r="S103">
        <v>4020.2500375145401</v>
      </c>
    </row>
    <row r="104" spans="1:19" ht="15" x14ac:dyDescent="0.25">
      <c r="A104" t="s">
        <v>253</v>
      </c>
      <c r="B104">
        <v>1871.0415539999999</v>
      </c>
      <c r="C104">
        <v>1791.40823</v>
      </c>
      <c r="D104">
        <v>5.8909089999999997</v>
      </c>
      <c r="E104">
        <v>28.798787999999998</v>
      </c>
      <c r="F104">
        <v>167.27516199999999</v>
      </c>
      <c r="G104">
        <v>23.274885000000001</v>
      </c>
      <c r="H104">
        <v>1</v>
      </c>
      <c r="I104">
        <v>17.539394000000001</v>
      </c>
      <c r="J104">
        <v>37.358440000000002</v>
      </c>
      <c r="K104">
        <v>288.57728957972898</v>
      </c>
      <c r="L104">
        <v>1.7118981553999999</v>
      </c>
      <c r="M104">
        <v>8.3689277927999992</v>
      </c>
      <c r="N104">
        <v>123.3487044588</v>
      </c>
      <c r="O104">
        <v>41.233786266000003</v>
      </c>
      <c r="P104">
        <v>2.3643000000000001</v>
      </c>
      <c r="Q104">
        <v>56.164647466799998</v>
      </c>
      <c r="R104">
        <v>176.35051601999999</v>
      </c>
      <c r="S104">
        <v>2569.1616237395301</v>
      </c>
    </row>
    <row r="105" spans="1:19" ht="15" x14ac:dyDescent="0.25">
      <c r="A105" t="s">
        <v>254</v>
      </c>
      <c r="B105">
        <v>4265.7339179999999</v>
      </c>
      <c r="C105">
        <v>1178.0924</v>
      </c>
      <c r="D105">
        <v>37.876888000000001</v>
      </c>
      <c r="E105">
        <v>66.142013000000006</v>
      </c>
      <c r="F105">
        <v>361.40229299999999</v>
      </c>
      <c r="G105">
        <v>22.467455999999999</v>
      </c>
      <c r="H105">
        <v>5</v>
      </c>
      <c r="I105">
        <v>23.602618</v>
      </c>
      <c r="J105">
        <v>69.792899000000006</v>
      </c>
      <c r="K105">
        <v>54.8144310813624</v>
      </c>
      <c r="L105">
        <v>11.007023652799999</v>
      </c>
      <c r="M105">
        <v>19.220868977799999</v>
      </c>
      <c r="N105">
        <v>266.498050858201</v>
      </c>
      <c r="O105">
        <v>39.803345049599997</v>
      </c>
      <c r="P105">
        <v>11.8215</v>
      </c>
      <c r="Q105">
        <v>75.580303359599995</v>
      </c>
      <c r="R105">
        <v>329.45737972950002</v>
      </c>
      <c r="S105">
        <v>5073.9368207088601</v>
      </c>
    </row>
    <row r="106" spans="1:19" ht="15" x14ac:dyDescent="0.25">
      <c r="A106" t="s">
        <v>255</v>
      </c>
      <c r="B106">
        <v>1298.7370129999999</v>
      </c>
      <c r="C106">
        <v>1200.738212</v>
      </c>
      <c r="D106">
        <v>32.803761999999999</v>
      </c>
      <c r="E106">
        <v>16.220997000000001</v>
      </c>
      <c r="F106">
        <v>204.48303100000001</v>
      </c>
      <c r="G106">
        <v>16.560164</v>
      </c>
      <c r="H106">
        <v>0.92004300000000006</v>
      </c>
      <c r="I106">
        <v>11.473877</v>
      </c>
      <c r="J106">
        <v>41.508332000000003</v>
      </c>
      <c r="K106">
        <v>189.12052214923301</v>
      </c>
      <c r="L106">
        <v>9.5327732372000007</v>
      </c>
      <c r="M106">
        <v>4.7138217282000001</v>
      </c>
      <c r="N106">
        <v>150.78578705940001</v>
      </c>
      <c r="O106">
        <v>29.337986542399999</v>
      </c>
      <c r="P106">
        <v>2.1752576649000002</v>
      </c>
      <c r="Q106">
        <v>36.7416489294</v>
      </c>
      <c r="R106">
        <v>195.940081206</v>
      </c>
      <c r="S106">
        <v>1917.0848915167301</v>
      </c>
    </row>
    <row r="107" spans="1:19" ht="15" x14ac:dyDescent="0.25">
      <c r="A107" t="s">
        <v>256</v>
      </c>
      <c r="B107">
        <v>3429.5402519999998</v>
      </c>
      <c r="C107">
        <v>3270.538094</v>
      </c>
      <c r="D107">
        <v>197.58604099999999</v>
      </c>
      <c r="E107">
        <v>54.690744000000002</v>
      </c>
      <c r="F107">
        <v>280.24177400000002</v>
      </c>
      <c r="G107">
        <v>23.128799999999998</v>
      </c>
      <c r="H107">
        <v>2.137867</v>
      </c>
      <c r="I107">
        <v>17.111725</v>
      </c>
      <c r="J107">
        <v>116.04891499999999</v>
      </c>
      <c r="K107">
        <v>526.891171179205</v>
      </c>
      <c r="L107">
        <v>57.418503514599898</v>
      </c>
      <c r="M107">
        <v>15.8931302064</v>
      </c>
      <c r="N107">
        <v>206.65028414759999</v>
      </c>
      <c r="O107">
        <v>40.974982079999997</v>
      </c>
      <c r="P107">
        <v>5.0545589481000004</v>
      </c>
      <c r="Q107">
        <v>54.795165795000003</v>
      </c>
      <c r="R107">
        <v>547.80890325750102</v>
      </c>
      <c r="S107">
        <v>4885.0269511284096</v>
      </c>
    </row>
    <row r="108" spans="1:19" ht="15" x14ac:dyDescent="0.25">
      <c r="A108" t="s">
        <v>257</v>
      </c>
      <c r="B108">
        <v>4433.7527319999999</v>
      </c>
      <c r="C108">
        <v>1222.1299770000001</v>
      </c>
      <c r="D108">
        <v>53.617652999999997</v>
      </c>
      <c r="E108">
        <v>55.278804000000001</v>
      </c>
      <c r="F108">
        <v>373.44300099999998</v>
      </c>
      <c r="G108">
        <v>20.095656000000002</v>
      </c>
      <c r="H108">
        <v>0</v>
      </c>
      <c r="I108">
        <v>22.985074999999998</v>
      </c>
      <c r="J108">
        <v>96.668908000000002</v>
      </c>
      <c r="K108">
        <v>56.663926728357502</v>
      </c>
      <c r="L108">
        <v>15.5812899618</v>
      </c>
      <c r="M108">
        <v>16.0640204424</v>
      </c>
      <c r="N108">
        <v>275.37686893739999</v>
      </c>
      <c r="O108">
        <v>35.6014641696</v>
      </c>
      <c r="P108">
        <v>0</v>
      </c>
      <c r="Q108">
        <v>73.602807165000002</v>
      </c>
      <c r="R108">
        <v>456.32558021400001</v>
      </c>
      <c r="S108">
        <v>5362.9686896185603</v>
      </c>
    </row>
    <row r="109" spans="1:19" ht="15" x14ac:dyDescent="0.25">
      <c r="A109" t="s">
        <v>258</v>
      </c>
      <c r="B109">
        <v>4050.6500160000001</v>
      </c>
      <c r="C109">
        <v>1219.979861</v>
      </c>
      <c r="D109">
        <v>204.962828</v>
      </c>
      <c r="E109">
        <v>48.119919000000003</v>
      </c>
      <c r="F109">
        <v>225.96691899999999</v>
      </c>
      <c r="G109">
        <v>18.582253999999999</v>
      </c>
      <c r="H109">
        <v>4.6494249999999999</v>
      </c>
      <c r="I109">
        <v>20.391589</v>
      </c>
      <c r="J109">
        <v>93.709209999999999</v>
      </c>
      <c r="K109">
        <v>62.043602664782803</v>
      </c>
      <c r="L109">
        <v>59.562197816799902</v>
      </c>
      <c r="M109">
        <v>13.9836484614</v>
      </c>
      <c r="N109">
        <v>166.62800607060001</v>
      </c>
      <c r="O109">
        <v>32.920321186400002</v>
      </c>
      <c r="P109">
        <v>10.992635527499999</v>
      </c>
      <c r="Q109">
        <v>65.297946295800003</v>
      </c>
      <c r="R109">
        <v>442.35432580499997</v>
      </c>
      <c r="S109">
        <v>4904.4326998282904</v>
      </c>
    </row>
    <row r="110" spans="1:19" ht="15" x14ac:dyDescent="0.25">
      <c r="A110" t="s">
        <v>259</v>
      </c>
      <c r="B110">
        <v>2063.7239509999999</v>
      </c>
      <c r="C110">
        <v>1892.8907349999999</v>
      </c>
      <c r="D110">
        <v>13.965481</v>
      </c>
      <c r="E110">
        <v>50.885635999999998</v>
      </c>
      <c r="F110">
        <v>256.74176599999998</v>
      </c>
      <c r="G110">
        <v>18.355027</v>
      </c>
      <c r="H110">
        <v>1</v>
      </c>
      <c r="I110">
        <v>12.93</v>
      </c>
      <c r="J110">
        <v>44.436065999999997</v>
      </c>
      <c r="K110">
        <v>289.857100019906</v>
      </c>
      <c r="L110">
        <v>4.0583687786000002</v>
      </c>
      <c r="M110">
        <v>14.7873658216</v>
      </c>
      <c r="N110">
        <v>189.32137824840001</v>
      </c>
      <c r="O110">
        <v>32.517765833200002</v>
      </c>
      <c r="P110">
        <v>2.3643000000000001</v>
      </c>
      <c r="Q110">
        <v>41.404446</v>
      </c>
      <c r="R110">
        <v>209.760449553</v>
      </c>
      <c r="S110">
        <v>2847.79512525471</v>
      </c>
    </row>
    <row r="111" spans="1:19" ht="15" x14ac:dyDescent="0.25">
      <c r="A111" t="s">
        <v>260</v>
      </c>
      <c r="B111">
        <v>2378.3126379999999</v>
      </c>
      <c r="C111">
        <v>2285.442446</v>
      </c>
      <c r="D111">
        <v>73.049822000000006</v>
      </c>
      <c r="E111">
        <v>70.966459</v>
      </c>
      <c r="F111">
        <v>220.37016700000001</v>
      </c>
      <c r="G111">
        <v>7.7564190000000002</v>
      </c>
      <c r="H111">
        <v>3.0935250000000001</v>
      </c>
      <c r="I111">
        <v>27.754508999999999</v>
      </c>
      <c r="J111">
        <v>54.265739000000004</v>
      </c>
      <c r="K111">
        <v>368.25173345156998</v>
      </c>
      <c r="L111">
        <v>21.228278273200001</v>
      </c>
      <c r="M111">
        <v>20.622852985400002</v>
      </c>
      <c r="N111">
        <v>162.50096114580001</v>
      </c>
      <c r="O111">
        <v>13.741271900399999</v>
      </c>
      <c r="P111">
        <v>7.3140211575</v>
      </c>
      <c r="Q111">
        <v>88.875488719800003</v>
      </c>
      <c r="R111">
        <v>256.16142094949998</v>
      </c>
      <c r="S111">
        <v>3317.00866658317</v>
      </c>
    </row>
    <row r="112" spans="1:19" ht="15" x14ac:dyDescent="0.25">
      <c r="A112" t="s">
        <v>261</v>
      </c>
      <c r="B112">
        <v>1689.9782789999999</v>
      </c>
      <c r="C112">
        <v>1366.3515609999999</v>
      </c>
      <c r="D112">
        <v>85.098983000000004</v>
      </c>
      <c r="E112">
        <v>44.225574000000002</v>
      </c>
      <c r="F112">
        <v>150.19037900000001</v>
      </c>
      <c r="G112">
        <v>16.531442999999999</v>
      </c>
      <c r="H112">
        <v>0.17554600000000001</v>
      </c>
      <c r="I112">
        <v>16.082394000000001</v>
      </c>
      <c r="J112">
        <v>65.237455999999995</v>
      </c>
      <c r="K112">
        <v>188.97251053298999</v>
      </c>
      <c r="L112">
        <v>24.729764459799998</v>
      </c>
      <c r="M112">
        <v>12.851951804400001</v>
      </c>
      <c r="N112">
        <v>110.75038547459999</v>
      </c>
      <c r="O112">
        <v>29.287104418799998</v>
      </c>
      <c r="P112">
        <v>0.41504340779999999</v>
      </c>
      <c r="Q112">
        <v>51.499042066800001</v>
      </c>
      <c r="R112">
        <v>307.95341104800002</v>
      </c>
      <c r="S112">
        <v>2416.4374922131901</v>
      </c>
    </row>
    <row r="113" spans="1:19" ht="15" x14ac:dyDescent="0.25">
      <c r="A113" t="s">
        <v>262</v>
      </c>
      <c r="B113">
        <v>1965.418625</v>
      </c>
      <c r="C113">
        <v>118.252441</v>
      </c>
      <c r="D113">
        <v>19.891590000000001</v>
      </c>
      <c r="E113">
        <v>56.426901000000001</v>
      </c>
      <c r="F113">
        <v>104.10338400000001</v>
      </c>
      <c r="G113">
        <v>11.590058000000001</v>
      </c>
      <c r="H113">
        <v>3</v>
      </c>
      <c r="I113">
        <v>1</v>
      </c>
      <c r="J113">
        <v>29.662336</v>
      </c>
      <c r="K113">
        <v>1.22396596525873</v>
      </c>
      <c r="L113">
        <v>5.7804960540000003</v>
      </c>
      <c r="M113">
        <v>16.397657430599999</v>
      </c>
      <c r="N113">
        <v>76.765835361599997</v>
      </c>
      <c r="O113">
        <v>20.532946752800001</v>
      </c>
      <c r="P113">
        <v>7.0929000000000002</v>
      </c>
      <c r="Q113">
        <v>3.2021999999999999</v>
      </c>
      <c r="R113">
        <v>140.02105708799999</v>
      </c>
      <c r="S113">
        <v>2236.4356836522602</v>
      </c>
    </row>
    <row r="114" spans="1:19" ht="15" x14ac:dyDescent="0.25">
      <c r="A114" t="s">
        <v>263</v>
      </c>
      <c r="B114">
        <v>750.84638800000005</v>
      </c>
      <c r="C114">
        <v>496.13333599999999</v>
      </c>
      <c r="D114">
        <v>12.113095</v>
      </c>
      <c r="E114">
        <v>7.75</v>
      </c>
      <c r="F114">
        <v>79.667857999999995</v>
      </c>
      <c r="G114">
        <v>15.166667</v>
      </c>
      <c r="H114">
        <v>0</v>
      </c>
      <c r="I114">
        <v>2</v>
      </c>
      <c r="J114">
        <v>20.511904999999999</v>
      </c>
      <c r="K114">
        <v>56.2220483763776</v>
      </c>
      <c r="L114">
        <v>3.5200654070000001</v>
      </c>
      <c r="M114">
        <v>2.2521499999999999</v>
      </c>
      <c r="N114">
        <v>58.747078489200099</v>
      </c>
      <c r="O114">
        <v>26.869267257200001</v>
      </c>
      <c r="P114">
        <v>0</v>
      </c>
      <c r="Q114">
        <v>6.4043999999999999</v>
      </c>
      <c r="R114">
        <v>96.826447552499999</v>
      </c>
      <c r="S114">
        <v>1001.68784508228</v>
      </c>
    </row>
    <row r="115" spans="1:19" ht="15" x14ac:dyDescent="0.25">
      <c r="A115" t="s">
        <v>264</v>
      </c>
      <c r="B115">
        <v>3320.6461479999998</v>
      </c>
      <c r="C115">
        <v>1594.577319</v>
      </c>
      <c r="D115">
        <v>24.278320999999998</v>
      </c>
      <c r="E115">
        <v>46.640557999999999</v>
      </c>
      <c r="F115">
        <v>262.81353100000001</v>
      </c>
      <c r="G115">
        <v>48.402701</v>
      </c>
      <c r="H115">
        <v>3</v>
      </c>
      <c r="I115">
        <v>13.587756000000001</v>
      </c>
      <c r="J115">
        <v>67.442143000000002</v>
      </c>
      <c r="K115">
        <v>130.20160513470401</v>
      </c>
      <c r="L115">
        <v>7.0552800826000004</v>
      </c>
      <c r="M115">
        <v>13.553746154800001</v>
      </c>
      <c r="N115">
        <v>193.7986977594</v>
      </c>
      <c r="O115">
        <v>85.7502250916001</v>
      </c>
      <c r="P115">
        <v>7.0929000000000002</v>
      </c>
      <c r="Q115">
        <v>43.510712263199999</v>
      </c>
      <c r="R115">
        <v>318.36063603150001</v>
      </c>
      <c r="S115">
        <v>4119.9699505178096</v>
      </c>
    </row>
    <row r="116" spans="1:19" ht="15" x14ac:dyDescent="0.25">
      <c r="A116" t="s">
        <v>265</v>
      </c>
      <c r="B116">
        <v>1411.8256759999999</v>
      </c>
      <c r="C116">
        <v>670.66528000000005</v>
      </c>
      <c r="D116">
        <v>63.571268000000003</v>
      </c>
      <c r="E116">
        <v>36.716417</v>
      </c>
      <c r="F116">
        <v>120.577027</v>
      </c>
      <c r="G116">
        <v>10.472564</v>
      </c>
      <c r="H116">
        <v>2.2316479999999999</v>
      </c>
      <c r="I116">
        <v>8</v>
      </c>
      <c r="J116">
        <v>15.752822999999999</v>
      </c>
      <c r="K116">
        <v>53.3975298558899</v>
      </c>
      <c r="L116">
        <v>18.473810480800001</v>
      </c>
      <c r="M116">
        <v>10.6697907802</v>
      </c>
      <c r="N116">
        <v>88.913499709799893</v>
      </c>
      <c r="O116">
        <v>18.553194382400001</v>
      </c>
      <c r="P116">
        <v>5.2762853663999998</v>
      </c>
      <c r="Q116">
        <v>25.617599999999999</v>
      </c>
      <c r="R116">
        <v>74.361200971499997</v>
      </c>
      <c r="S116">
        <v>1707.0885875469901</v>
      </c>
    </row>
    <row r="117" spans="1:19" ht="15" x14ac:dyDescent="0.25">
      <c r="A117" t="s">
        <v>267</v>
      </c>
      <c r="B117">
        <v>2651.279481</v>
      </c>
      <c r="C117">
        <v>2538.2380029999999</v>
      </c>
      <c r="D117">
        <v>700.272965</v>
      </c>
      <c r="E117">
        <v>84.329342999999994</v>
      </c>
      <c r="F117">
        <v>277.93807600000002</v>
      </c>
      <c r="G117">
        <v>39.119323000000001</v>
      </c>
      <c r="H117">
        <v>1</v>
      </c>
      <c r="I117">
        <v>11.610777000000001</v>
      </c>
      <c r="J117">
        <v>61.311377999999998</v>
      </c>
      <c r="K117">
        <v>408.98450370226601</v>
      </c>
      <c r="L117">
        <v>203.49932362900199</v>
      </c>
      <c r="M117">
        <v>24.506107075799999</v>
      </c>
      <c r="N117">
        <v>204.95153724240001</v>
      </c>
      <c r="O117">
        <v>69.303792626800004</v>
      </c>
      <c r="P117">
        <v>2.3643000000000001</v>
      </c>
      <c r="Q117">
        <v>37.180030109400001</v>
      </c>
      <c r="R117">
        <v>289.42035984900002</v>
      </c>
      <c r="S117">
        <v>3891.4894352346701</v>
      </c>
    </row>
    <row r="118" spans="1:19" ht="15" x14ac:dyDescent="0.25">
      <c r="A118" t="s">
        <v>269</v>
      </c>
      <c r="B118">
        <v>8940.6810270000205</v>
      </c>
      <c r="C118">
        <v>8457.3926600000195</v>
      </c>
      <c r="D118">
        <v>668.26539500000001</v>
      </c>
      <c r="E118">
        <v>143.54179600000001</v>
      </c>
      <c r="F118">
        <v>932.07211700000005</v>
      </c>
      <c r="G118">
        <v>67.361294999999998</v>
      </c>
      <c r="H118">
        <v>8</v>
      </c>
      <c r="I118">
        <v>88.580715999999995</v>
      </c>
      <c r="J118">
        <v>318.66635600000001</v>
      </c>
      <c r="K118">
        <v>1362.6300840649601</v>
      </c>
      <c r="L118">
        <v>194.197923787002</v>
      </c>
      <c r="M118">
        <v>41.713245917599998</v>
      </c>
      <c r="N118">
        <v>687.30997907579001</v>
      </c>
      <c r="O118">
        <v>119.337270222</v>
      </c>
      <c r="P118">
        <v>18.914400000000001</v>
      </c>
      <c r="Q118">
        <v>283.65316877520002</v>
      </c>
      <c r="R118">
        <v>1504.26453349799</v>
      </c>
      <c r="S118">
        <v>13152.701632340601</v>
      </c>
    </row>
    <row r="119" spans="1:19" ht="15" x14ac:dyDescent="0.25">
      <c r="A119" t="s">
        <v>270</v>
      </c>
      <c r="B119">
        <v>2861.3293610000001</v>
      </c>
      <c r="C119">
        <v>2731.8925749999698</v>
      </c>
      <c r="D119">
        <v>21.960789999999999</v>
      </c>
      <c r="E119">
        <v>54.999715000000002</v>
      </c>
      <c r="F119">
        <v>374.47659199999998</v>
      </c>
      <c r="G119">
        <v>38.627417000000001</v>
      </c>
      <c r="H119">
        <v>2</v>
      </c>
      <c r="I119">
        <v>18.159497000000002</v>
      </c>
      <c r="J119">
        <v>70.021381000000005</v>
      </c>
      <c r="K119">
        <v>440.09124136777899</v>
      </c>
      <c r="L119">
        <v>6.3818055740000004</v>
      </c>
      <c r="M119">
        <v>15.982917178999999</v>
      </c>
      <c r="N119">
        <v>276.13903894080102</v>
      </c>
      <c r="O119">
        <v>68.432331957200006</v>
      </c>
      <c r="P119">
        <v>4.7286000000000001</v>
      </c>
      <c r="Q119">
        <v>58.150341293399997</v>
      </c>
      <c r="R119">
        <v>330.53592901050001</v>
      </c>
      <c r="S119">
        <v>4061.77156632268</v>
      </c>
    </row>
    <row r="120" spans="1:19" ht="15" x14ac:dyDescent="0.25">
      <c r="A120" t="s">
        <v>272</v>
      </c>
      <c r="B120">
        <v>1364.4096609999999</v>
      </c>
      <c r="C120">
        <v>1294.8451259999999</v>
      </c>
      <c r="D120">
        <v>2.15815</v>
      </c>
      <c r="E120">
        <v>27.486632</v>
      </c>
      <c r="F120">
        <v>168.94911200000001</v>
      </c>
      <c r="G120">
        <v>7.7569559999999997</v>
      </c>
      <c r="H120">
        <v>0.92319600000000002</v>
      </c>
      <c r="I120">
        <v>22.348009000000001</v>
      </c>
      <c r="J120">
        <v>20.981825000000001</v>
      </c>
      <c r="K120">
        <v>205.63821574541799</v>
      </c>
      <c r="L120">
        <v>0.62715838999999995</v>
      </c>
      <c r="M120">
        <v>7.9876152592000098</v>
      </c>
      <c r="N120">
        <v>124.5830751888</v>
      </c>
      <c r="O120">
        <v>13.7422232496</v>
      </c>
      <c r="P120">
        <v>2.1827123028000002</v>
      </c>
      <c r="Q120">
        <v>71.562794419799999</v>
      </c>
      <c r="R120">
        <v>99.044704912499995</v>
      </c>
      <c r="S120">
        <v>1889.7781604681199</v>
      </c>
    </row>
    <row r="121" spans="1:19" ht="15" x14ac:dyDescent="0.25">
      <c r="A121" t="s">
        <v>274</v>
      </c>
      <c r="B121">
        <v>1563.614407</v>
      </c>
      <c r="C121">
        <v>1453.6062400000001</v>
      </c>
      <c r="D121">
        <v>33.810251999999998</v>
      </c>
      <c r="E121">
        <v>36.648873999999999</v>
      </c>
      <c r="F121">
        <v>231.05719099999999</v>
      </c>
      <c r="G121">
        <v>28.433823</v>
      </c>
      <c r="H121">
        <v>0</v>
      </c>
      <c r="I121">
        <v>9.6319440000000007</v>
      </c>
      <c r="J121">
        <v>68.656424000000001</v>
      </c>
      <c r="K121">
        <v>233.50160627183101</v>
      </c>
      <c r="L121">
        <v>9.8252592312000004</v>
      </c>
      <c r="M121">
        <v>10.650162784400001</v>
      </c>
      <c r="N121">
        <v>170.38157264340001</v>
      </c>
      <c r="O121">
        <v>50.373360826800003</v>
      </c>
      <c r="P121">
        <v>0</v>
      </c>
      <c r="Q121">
        <v>30.843411076799999</v>
      </c>
      <c r="R121">
        <v>324.09264949200002</v>
      </c>
      <c r="S121">
        <v>2393.2824293264298</v>
      </c>
    </row>
    <row r="122" spans="1:19" ht="15" x14ac:dyDescent="0.25">
      <c r="A122" t="s">
        <v>275</v>
      </c>
      <c r="B122">
        <v>5699.0030769999603</v>
      </c>
      <c r="C122">
        <v>3941.46628100003</v>
      </c>
      <c r="D122">
        <v>1107.675729</v>
      </c>
      <c r="E122">
        <v>49.665089999999999</v>
      </c>
      <c r="F122">
        <v>501.70242400000001</v>
      </c>
      <c r="G122">
        <v>37.658701000000001</v>
      </c>
      <c r="H122">
        <v>6.8081899999999997</v>
      </c>
      <c r="I122">
        <v>46.963233000000002</v>
      </c>
      <c r="J122">
        <v>132.70022599999999</v>
      </c>
      <c r="K122">
        <v>457.29739704592703</v>
      </c>
      <c r="L122">
        <v>321.89056684740098</v>
      </c>
      <c r="M122">
        <v>14.432675154</v>
      </c>
      <c r="N122">
        <v>369.95536745759802</v>
      </c>
      <c r="O122">
        <v>66.716154691599996</v>
      </c>
      <c r="P122">
        <v>16.096603617</v>
      </c>
      <c r="Q122">
        <v>150.3856647126</v>
      </c>
      <c r="R122">
        <v>626.411416833001</v>
      </c>
      <c r="S122">
        <v>7722.18892335908</v>
      </c>
    </row>
    <row r="123" spans="1:19" ht="15" x14ac:dyDescent="0.25">
      <c r="A123" t="s">
        <v>276</v>
      </c>
      <c r="B123">
        <v>1860.4113580000001</v>
      </c>
      <c r="C123">
        <v>1711.0995720000001</v>
      </c>
      <c r="D123">
        <v>10.208301000000001</v>
      </c>
      <c r="E123">
        <v>48.326794999999997</v>
      </c>
      <c r="F123">
        <v>224.45201399999999</v>
      </c>
      <c r="G123">
        <v>41.508256000000003</v>
      </c>
      <c r="H123">
        <v>2</v>
      </c>
      <c r="I123">
        <v>23.988738000000001</v>
      </c>
      <c r="J123">
        <v>81.814791999999997</v>
      </c>
      <c r="K123">
        <v>275.70827023015499</v>
      </c>
      <c r="L123">
        <v>2.9665322706000001</v>
      </c>
      <c r="M123">
        <v>14.043766627</v>
      </c>
      <c r="N123">
        <v>165.5109151236</v>
      </c>
      <c r="O123">
        <v>73.536026329600006</v>
      </c>
      <c r="P123">
        <v>4.7286000000000001</v>
      </c>
      <c r="Q123">
        <v>76.816736823599996</v>
      </c>
      <c r="R123">
        <v>386.20672563599999</v>
      </c>
      <c r="S123">
        <v>2859.9289310405602</v>
      </c>
    </row>
    <row r="124" spans="1:19" ht="15" x14ac:dyDescent="0.25">
      <c r="A124" t="s">
        <v>277</v>
      </c>
      <c r="B124">
        <v>1382.366166</v>
      </c>
      <c r="C124">
        <v>775.11187600000096</v>
      </c>
      <c r="D124">
        <v>33.797733999999998</v>
      </c>
      <c r="E124">
        <v>17.151515</v>
      </c>
      <c r="F124">
        <v>126.513147</v>
      </c>
      <c r="G124">
        <v>10.767574</v>
      </c>
      <c r="H124">
        <v>0</v>
      </c>
      <c r="I124">
        <v>5</v>
      </c>
      <c r="J124">
        <v>29.160627999999999</v>
      </c>
      <c r="K124">
        <v>72.773161797724001</v>
      </c>
      <c r="L124">
        <v>9.8216215003999991</v>
      </c>
      <c r="M124">
        <v>4.9842302590000003</v>
      </c>
      <c r="N124">
        <v>93.290794597799902</v>
      </c>
      <c r="O124">
        <v>19.075834098400001</v>
      </c>
      <c r="P124">
        <v>0</v>
      </c>
      <c r="Q124">
        <v>16.010999999999999</v>
      </c>
      <c r="R124">
        <v>137.652744474</v>
      </c>
      <c r="S124">
        <v>1735.9755527273201</v>
      </c>
    </row>
    <row r="125" spans="1:19" ht="15" x14ac:dyDescent="0.25">
      <c r="A125" t="s">
        <v>278</v>
      </c>
      <c r="B125">
        <v>2596.105638</v>
      </c>
      <c r="C125">
        <v>318.09843499999999</v>
      </c>
      <c r="D125">
        <v>68.705145000000002</v>
      </c>
      <c r="E125">
        <v>20.142858</v>
      </c>
      <c r="F125">
        <v>191.159975</v>
      </c>
      <c r="G125">
        <v>9.1688539999999996</v>
      </c>
      <c r="H125">
        <v>1</v>
      </c>
      <c r="I125">
        <v>13.603073</v>
      </c>
      <c r="J125">
        <v>62.067064999999999</v>
      </c>
      <c r="K125">
        <v>6.8021957752514997</v>
      </c>
      <c r="L125">
        <v>19.965715137</v>
      </c>
      <c r="M125">
        <v>5.8535145348000004</v>
      </c>
      <c r="N125">
        <v>140.96136556499999</v>
      </c>
      <c r="O125">
        <v>16.243541746399998</v>
      </c>
      <c r="P125">
        <v>2.3643000000000001</v>
      </c>
      <c r="Q125">
        <v>43.559760360600002</v>
      </c>
      <c r="R125">
        <v>292.98758033249999</v>
      </c>
      <c r="S125">
        <v>3124.8436114515498</v>
      </c>
    </row>
    <row r="126" spans="1:19" ht="15" x14ac:dyDescent="0.25">
      <c r="A126" t="s">
        <v>279</v>
      </c>
      <c r="B126">
        <v>735.67104200000006</v>
      </c>
      <c r="C126">
        <v>710.52660800000001</v>
      </c>
      <c r="D126">
        <v>44.415796999999998</v>
      </c>
      <c r="E126">
        <v>10.824242999999999</v>
      </c>
      <c r="F126">
        <v>86.114419999999996</v>
      </c>
      <c r="G126">
        <v>8.3504950000000004</v>
      </c>
      <c r="H126">
        <v>1</v>
      </c>
      <c r="I126">
        <v>3</v>
      </c>
      <c r="J126">
        <v>12.793939</v>
      </c>
      <c r="K126">
        <v>114.486652471779</v>
      </c>
      <c r="L126">
        <v>12.907230608200001</v>
      </c>
      <c r="M126">
        <v>3.1455250158000001</v>
      </c>
      <c r="N126">
        <v>63.500773308000099</v>
      </c>
      <c r="O126">
        <v>14.793736942000001</v>
      </c>
      <c r="P126">
        <v>2.3643000000000001</v>
      </c>
      <c r="Q126">
        <v>9.6066000000000003</v>
      </c>
      <c r="R126">
        <v>60.3937890495</v>
      </c>
      <c r="S126">
        <v>1016.86964939528</v>
      </c>
    </row>
    <row r="127" spans="1:19" ht="15" x14ac:dyDescent="0.25">
      <c r="A127" t="s">
        <v>280</v>
      </c>
      <c r="B127">
        <v>1932.7445009999999</v>
      </c>
      <c r="C127">
        <v>895.856449</v>
      </c>
      <c r="D127">
        <v>20.635622000000001</v>
      </c>
      <c r="E127">
        <v>30.732558000000001</v>
      </c>
      <c r="F127">
        <v>169.79692399999999</v>
      </c>
      <c r="G127">
        <v>9.3010640000000002</v>
      </c>
      <c r="H127">
        <v>3</v>
      </c>
      <c r="I127">
        <v>14.975291</v>
      </c>
      <c r="J127">
        <v>32.735148000000002</v>
      </c>
      <c r="K127">
        <v>70.105445893357995</v>
      </c>
      <c r="L127">
        <v>5.9967117531999996</v>
      </c>
      <c r="M127">
        <v>8.9308813548000003</v>
      </c>
      <c r="N127">
        <v>125.2082517576</v>
      </c>
      <c r="O127">
        <v>16.4777649824</v>
      </c>
      <c r="P127">
        <v>7.0929000000000002</v>
      </c>
      <c r="Q127">
        <v>47.953876840200003</v>
      </c>
      <c r="R127">
        <v>154.526266134</v>
      </c>
      <c r="S127">
        <v>2369.03659971555</v>
      </c>
    </row>
    <row r="128" spans="1:19" ht="15" x14ac:dyDescent="0.25">
      <c r="A128" t="s">
        <v>282</v>
      </c>
      <c r="B128">
        <v>1890.7668470000001</v>
      </c>
      <c r="C128">
        <v>1830.2262430000001</v>
      </c>
      <c r="D128">
        <v>89.721245999999994</v>
      </c>
      <c r="E128">
        <v>9</v>
      </c>
      <c r="F128">
        <v>168.06903</v>
      </c>
      <c r="G128">
        <v>14.742025</v>
      </c>
      <c r="H128">
        <v>0</v>
      </c>
      <c r="I128">
        <v>10</v>
      </c>
      <c r="J128">
        <v>35.798578999999997</v>
      </c>
      <c r="K128">
        <v>294.903066919455</v>
      </c>
      <c r="L128">
        <v>26.072994087600001</v>
      </c>
      <c r="M128">
        <v>2.6154000000000002</v>
      </c>
      <c r="N128">
        <v>123.93410272200001</v>
      </c>
      <c r="O128">
        <v>26.116971490000001</v>
      </c>
      <c r="P128">
        <v>0</v>
      </c>
      <c r="Q128">
        <v>32.021999999999998</v>
      </c>
      <c r="R128">
        <v>168.98719216949999</v>
      </c>
      <c r="S128">
        <v>2565.41857438855</v>
      </c>
    </row>
    <row r="129" spans="1:19" ht="15" x14ac:dyDescent="0.25">
      <c r="A129" t="s">
        <v>283</v>
      </c>
      <c r="B129">
        <v>3082.0432169999999</v>
      </c>
      <c r="C129">
        <v>2915.0567500000002</v>
      </c>
      <c r="D129">
        <v>42.411096999999998</v>
      </c>
      <c r="E129">
        <v>47.816903000000003</v>
      </c>
      <c r="F129">
        <v>330.25400400000001</v>
      </c>
      <c r="G129">
        <v>19.397590000000001</v>
      </c>
      <c r="H129">
        <v>3</v>
      </c>
      <c r="I129">
        <v>38.633155000000002</v>
      </c>
      <c r="J129">
        <v>88.272991000000005</v>
      </c>
      <c r="K129">
        <v>466.59754098882303</v>
      </c>
      <c r="L129">
        <v>12.3246647882</v>
      </c>
      <c r="M129">
        <v>13.8955920118</v>
      </c>
      <c r="N129">
        <v>243.529302549601</v>
      </c>
      <c r="O129">
        <v>34.364770444000001</v>
      </c>
      <c r="P129">
        <v>7.0929000000000002</v>
      </c>
      <c r="Q129">
        <v>123.711088941</v>
      </c>
      <c r="R129">
        <v>416.69265401550001</v>
      </c>
      <c r="S129">
        <v>4400.2517307389198</v>
      </c>
    </row>
    <row r="130" spans="1:19" ht="15" x14ac:dyDescent="0.25">
      <c r="A130" t="s">
        <v>284</v>
      </c>
      <c r="B130">
        <v>4341.4214400000001</v>
      </c>
      <c r="C130">
        <v>1629.32</v>
      </c>
      <c r="D130">
        <v>33.314607000000002</v>
      </c>
      <c r="E130">
        <v>42.075923000000003</v>
      </c>
      <c r="F130">
        <v>453.88668999999999</v>
      </c>
      <c r="G130">
        <v>32.702247</v>
      </c>
      <c r="H130">
        <v>0</v>
      </c>
      <c r="I130">
        <v>22.056180000000001</v>
      </c>
      <c r="J130">
        <v>117.025504</v>
      </c>
      <c r="K130">
        <v>104.57477843968</v>
      </c>
      <c r="L130">
        <v>9.6812247942000003</v>
      </c>
      <c r="M130">
        <v>12.2272632238</v>
      </c>
      <c r="N130">
        <v>334.69604520599898</v>
      </c>
      <c r="O130">
        <v>57.935300785199999</v>
      </c>
      <c r="P130">
        <v>0</v>
      </c>
      <c r="Q130">
        <v>70.628299596000005</v>
      </c>
      <c r="R130">
        <v>552.41889163200096</v>
      </c>
      <c r="S130">
        <v>5483.5832436768796</v>
      </c>
    </row>
    <row r="131" spans="1:19" ht="15" x14ac:dyDescent="0.25">
      <c r="A131" t="s">
        <v>285</v>
      </c>
      <c r="B131">
        <v>1449.2074279999999</v>
      </c>
      <c r="C131">
        <v>688.62187600000004</v>
      </c>
      <c r="D131">
        <v>20.893436999999999</v>
      </c>
      <c r="E131">
        <v>28.559909000000001</v>
      </c>
      <c r="F131">
        <v>149.428134</v>
      </c>
      <c r="G131">
        <v>15.491579</v>
      </c>
      <c r="H131">
        <v>0</v>
      </c>
      <c r="I131">
        <v>5</v>
      </c>
      <c r="J131">
        <v>49.080902999999999</v>
      </c>
      <c r="K131">
        <v>55.338813181933197</v>
      </c>
      <c r="L131">
        <v>6.0716327922</v>
      </c>
      <c r="M131">
        <v>8.2995095554000002</v>
      </c>
      <c r="N131">
        <v>110.18830601160001</v>
      </c>
      <c r="O131">
        <v>27.4448813564</v>
      </c>
      <c r="P131">
        <v>0</v>
      </c>
      <c r="Q131">
        <v>16.010999999999999</v>
      </c>
      <c r="R131">
        <v>231.6864026115</v>
      </c>
      <c r="S131">
        <v>1904.2479735090301</v>
      </c>
    </row>
    <row r="132" spans="1:19" ht="15" x14ac:dyDescent="0.25">
      <c r="A132" t="s">
        <v>286</v>
      </c>
      <c r="B132">
        <v>1727.237674</v>
      </c>
      <c r="C132">
        <v>893.43427399999996</v>
      </c>
      <c r="D132">
        <v>11.862197999999999</v>
      </c>
      <c r="E132">
        <v>47.033065000000001</v>
      </c>
      <c r="F132">
        <v>204.177358</v>
      </c>
      <c r="G132">
        <v>2.9856760000000002</v>
      </c>
      <c r="H132">
        <v>3.5317690000000002</v>
      </c>
      <c r="I132">
        <v>13.93164</v>
      </c>
      <c r="J132">
        <v>33.587425000000003</v>
      </c>
      <c r="K132">
        <v>77.481985376075102</v>
      </c>
      <c r="L132">
        <v>3.4471547388000001</v>
      </c>
      <c r="M132">
        <v>13.667808688999999</v>
      </c>
      <c r="N132">
        <v>150.56038378919999</v>
      </c>
      <c r="O132">
        <v>5.2894236016000002</v>
      </c>
      <c r="P132">
        <v>8.3501614466999996</v>
      </c>
      <c r="Q132">
        <v>44.611897608</v>
      </c>
      <c r="R132">
        <v>158.5494397125</v>
      </c>
      <c r="S132">
        <v>2189.1959289618799</v>
      </c>
    </row>
    <row r="133" spans="1:19" ht="15" x14ac:dyDescent="0.25">
      <c r="A133" t="s">
        <v>287</v>
      </c>
      <c r="B133">
        <v>2965.7970340000002</v>
      </c>
      <c r="C133">
        <v>1810.882488</v>
      </c>
      <c r="D133">
        <v>75.514741000000001</v>
      </c>
      <c r="E133">
        <v>114.528026</v>
      </c>
      <c r="F133">
        <v>365.005336</v>
      </c>
      <c r="G133">
        <v>16.260947999999999</v>
      </c>
      <c r="H133">
        <v>8.0493760000000005</v>
      </c>
      <c r="I133">
        <v>37.172218000000001</v>
      </c>
      <c r="J133">
        <v>92.300280999999998</v>
      </c>
      <c r="K133">
        <v>190.691203006694</v>
      </c>
      <c r="L133">
        <v>21.944583734599998</v>
      </c>
      <c r="M133">
        <v>33.2818443556001</v>
      </c>
      <c r="N133">
        <v>269.1549347664</v>
      </c>
      <c r="O133">
        <v>28.807895476799999</v>
      </c>
      <c r="P133">
        <v>19.031139676799999</v>
      </c>
      <c r="Q133">
        <v>119.03287647960001</v>
      </c>
      <c r="R133">
        <v>435.70347646049999</v>
      </c>
      <c r="S133">
        <v>4083.4449879569902</v>
      </c>
    </row>
    <row r="134" spans="1:19" ht="15" x14ac:dyDescent="0.25">
      <c r="A134" t="s">
        <v>289</v>
      </c>
      <c r="B134">
        <v>3109.9277539999898</v>
      </c>
      <c r="C134">
        <v>2940.3210019999901</v>
      </c>
      <c r="D134">
        <v>56.538770999999997</v>
      </c>
      <c r="E134">
        <v>70.554218000000006</v>
      </c>
      <c r="F134">
        <v>380.719314</v>
      </c>
      <c r="G134">
        <v>31.344100000000001</v>
      </c>
      <c r="H134">
        <v>0</v>
      </c>
      <c r="I134">
        <v>31.070862999999999</v>
      </c>
      <c r="J134">
        <v>107.191789</v>
      </c>
      <c r="K134">
        <v>473.77185445455501</v>
      </c>
      <c r="L134">
        <v>16.430166852599999</v>
      </c>
      <c r="M134">
        <v>20.503055750800002</v>
      </c>
      <c r="N134">
        <v>280.74242214359998</v>
      </c>
      <c r="O134">
        <v>55.529207560000003</v>
      </c>
      <c r="P134">
        <v>0</v>
      </c>
      <c r="Q134">
        <v>99.495117498599996</v>
      </c>
      <c r="R134">
        <v>505.99883997450002</v>
      </c>
      <c r="S134">
        <v>4562.3984182346503</v>
      </c>
    </row>
    <row r="135" spans="1:19" ht="15" x14ac:dyDescent="0.25">
      <c r="A135" t="s">
        <v>290</v>
      </c>
      <c r="B135">
        <v>21952.099015999898</v>
      </c>
      <c r="C135">
        <v>13952.950951999999</v>
      </c>
      <c r="D135">
        <v>3195.5178139999998</v>
      </c>
      <c r="E135">
        <v>455.82598200000001</v>
      </c>
      <c r="F135">
        <v>2933.0745109999998</v>
      </c>
      <c r="G135">
        <v>174.29125500000001</v>
      </c>
      <c r="H135">
        <v>14.941635</v>
      </c>
      <c r="I135">
        <v>133.970473</v>
      </c>
      <c r="J135">
        <v>645.68068200000005</v>
      </c>
      <c r="K135">
        <v>1500.61251109204</v>
      </c>
      <c r="L135">
        <v>928.61747674844196</v>
      </c>
      <c r="M135">
        <v>132.4630303692</v>
      </c>
      <c r="N135">
        <v>2162.8491444113602</v>
      </c>
      <c r="O135">
        <v>308.77438735800001</v>
      </c>
      <c r="P135">
        <v>35.326507630499997</v>
      </c>
      <c r="Q135">
        <v>429.00024864059998</v>
      </c>
      <c r="R135">
        <v>3047.9356593809598</v>
      </c>
      <c r="S135">
        <v>30497.677981631001</v>
      </c>
    </row>
    <row r="136" spans="1:19" ht="15" x14ac:dyDescent="0.25">
      <c r="A136" t="s">
        <v>291</v>
      </c>
      <c r="B136">
        <v>7163.3063629999897</v>
      </c>
      <c r="C136">
        <v>6850.2853269999896</v>
      </c>
      <c r="D136">
        <v>795.06148599999995</v>
      </c>
      <c r="E136">
        <v>157.48090500000001</v>
      </c>
      <c r="F136">
        <v>768.43236300000001</v>
      </c>
      <c r="G136">
        <v>26.388672</v>
      </c>
      <c r="H136">
        <v>17.435396999999998</v>
      </c>
      <c r="I136">
        <v>54.207962999999999</v>
      </c>
      <c r="J136">
        <v>214.98900399999999</v>
      </c>
      <c r="K136">
        <v>1103.7816553730199</v>
      </c>
      <c r="L136">
        <v>231.044867831603</v>
      </c>
      <c r="M136">
        <v>45.763950993000002</v>
      </c>
      <c r="N136">
        <v>566.642024476193</v>
      </c>
      <c r="O136">
        <v>46.750171315199999</v>
      </c>
      <c r="P136">
        <v>41.222509127099997</v>
      </c>
      <c r="Q136">
        <v>173.5847391186</v>
      </c>
      <c r="R136">
        <v>1014.8555933820001</v>
      </c>
      <c r="S136">
        <v>10386.9518746167</v>
      </c>
    </row>
    <row r="137" spans="1:19" ht="15" x14ac:dyDescent="0.25">
      <c r="A137" t="s">
        <v>293</v>
      </c>
      <c r="B137">
        <v>2825.2430239999899</v>
      </c>
      <c r="C137">
        <v>2710.8233409999998</v>
      </c>
      <c r="D137">
        <v>2.1404480000000001</v>
      </c>
      <c r="E137">
        <v>62.471910999999999</v>
      </c>
      <c r="F137">
        <v>274.61734100000001</v>
      </c>
      <c r="G137">
        <v>19.117978000000001</v>
      </c>
      <c r="H137">
        <v>2</v>
      </c>
      <c r="I137">
        <v>30.168541000000001</v>
      </c>
      <c r="J137">
        <v>56.814607000000002</v>
      </c>
      <c r="K137">
        <v>435.81618543117003</v>
      </c>
      <c r="L137">
        <v>0.62201418880000003</v>
      </c>
      <c r="M137">
        <v>18.154337336600001</v>
      </c>
      <c r="N137">
        <v>202.5028272534</v>
      </c>
      <c r="O137">
        <v>33.869409824800002</v>
      </c>
      <c r="P137">
        <v>4.7286000000000001</v>
      </c>
      <c r="Q137">
        <v>96.605701990200004</v>
      </c>
      <c r="R137">
        <v>268.19335234350001</v>
      </c>
      <c r="S137">
        <v>3885.7354523684598</v>
      </c>
    </row>
    <row r="138" spans="1:19" ht="15" x14ac:dyDescent="0.25">
      <c r="A138" t="s">
        <v>295</v>
      </c>
      <c r="B138">
        <v>4748.4612889999999</v>
      </c>
      <c r="C138">
        <v>1782.5643909999999</v>
      </c>
      <c r="D138">
        <v>123.547544</v>
      </c>
      <c r="E138">
        <v>45.575415</v>
      </c>
      <c r="F138">
        <v>481.64437700000002</v>
      </c>
      <c r="G138">
        <v>39.588315999999999</v>
      </c>
      <c r="H138">
        <v>4.975155</v>
      </c>
      <c r="I138">
        <v>43</v>
      </c>
      <c r="J138">
        <v>106.29717100000001</v>
      </c>
      <c r="K138">
        <v>113.46490506858299</v>
      </c>
      <c r="L138">
        <v>35.9029162864</v>
      </c>
      <c r="M138">
        <v>13.244215599</v>
      </c>
      <c r="N138">
        <v>355.16456359979799</v>
      </c>
      <c r="O138">
        <v>70.134660625600006</v>
      </c>
      <c r="P138">
        <v>11.7627589665</v>
      </c>
      <c r="Q138">
        <v>137.69460000000001</v>
      </c>
      <c r="R138">
        <v>501.77579570550103</v>
      </c>
      <c r="S138">
        <v>5987.6057048513803</v>
      </c>
    </row>
    <row r="139" spans="1:19" ht="15" x14ac:dyDescent="0.25">
      <c r="A139" t="s">
        <v>296</v>
      </c>
      <c r="B139">
        <v>5513.0558019999899</v>
      </c>
      <c r="C139">
        <v>1317.593024</v>
      </c>
      <c r="D139">
        <v>206.82322099999999</v>
      </c>
      <c r="E139">
        <v>58.069060999999998</v>
      </c>
      <c r="F139">
        <v>374.67353900000001</v>
      </c>
      <c r="G139">
        <v>19.936816</v>
      </c>
      <c r="H139">
        <v>1.784942</v>
      </c>
      <c r="I139">
        <v>28.568163999999999</v>
      </c>
      <c r="J139">
        <v>115.24527500000001</v>
      </c>
      <c r="K139">
        <v>52.3309733183142</v>
      </c>
      <c r="L139">
        <v>60.102828022599901</v>
      </c>
      <c r="M139">
        <v>16.8748691266</v>
      </c>
      <c r="N139">
        <v>276.28426765860002</v>
      </c>
      <c r="O139">
        <v>35.320063225600002</v>
      </c>
      <c r="P139">
        <v>4.2201383706</v>
      </c>
      <c r="Q139">
        <v>91.480974760799995</v>
      </c>
      <c r="R139">
        <v>544.01532063750096</v>
      </c>
      <c r="S139">
        <v>6593.6852371206096</v>
      </c>
    </row>
    <row r="140" spans="1:19" ht="15" x14ac:dyDescent="0.25">
      <c r="A140" t="s">
        <v>297</v>
      </c>
      <c r="B140">
        <v>1580.379788</v>
      </c>
      <c r="C140">
        <v>1530.2491640000001</v>
      </c>
      <c r="D140">
        <v>22.989592999999999</v>
      </c>
      <c r="E140">
        <v>13.272741999999999</v>
      </c>
      <c r="F140">
        <v>169.01389800000001</v>
      </c>
      <c r="G140">
        <v>7</v>
      </c>
      <c r="H140">
        <v>0</v>
      </c>
      <c r="I140">
        <v>8.9999900000000004</v>
      </c>
      <c r="J140">
        <v>28.446448</v>
      </c>
      <c r="K140">
        <v>245.52511671755599</v>
      </c>
      <c r="L140">
        <v>6.6807757258000002</v>
      </c>
      <c r="M140">
        <v>3.8570588252000002</v>
      </c>
      <c r="N140">
        <v>124.6308483852</v>
      </c>
      <c r="O140">
        <v>12.401199999999999</v>
      </c>
      <c r="P140">
        <v>0</v>
      </c>
      <c r="Q140">
        <v>28.819767978000002</v>
      </c>
      <c r="R140">
        <v>134.281457784</v>
      </c>
      <c r="S140">
        <v>2136.5760134157499</v>
      </c>
    </row>
    <row r="141" spans="1:19" ht="15" x14ac:dyDescent="0.25">
      <c r="A141" t="s">
        <v>298</v>
      </c>
      <c r="B141">
        <v>5913.3089299999901</v>
      </c>
      <c r="C141">
        <v>995.68658700000003</v>
      </c>
      <c r="D141">
        <v>341.95941800000003</v>
      </c>
      <c r="E141">
        <v>55.500650999999998</v>
      </c>
      <c r="F141">
        <v>289.87852299999997</v>
      </c>
      <c r="G141">
        <v>41.282640000000001</v>
      </c>
      <c r="H141">
        <v>7</v>
      </c>
      <c r="I141">
        <v>39.479171999999998</v>
      </c>
      <c r="J141">
        <v>143.92525800000001</v>
      </c>
      <c r="K141">
        <v>29.847120839219901</v>
      </c>
      <c r="L141">
        <v>99.373406870799698</v>
      </c>
      <c r="M141">
        <v>16.128489180599999</v>
      </c>
      <c r="N141">
        <v>213.75642286019999</v>
      </c>
      <c r="O141">
        <v>73.136325024000001</v>
      </c>
      <c r="P141">
        <v>16.5501</v>
      </c>
      <c r="Q141">
        <v>126.4202045784</v>
      </c>
      <c r="R141">
        <v>679.399180389001</v>
      </c>
      <c r="S141">
        <v>7167.9201797422202</v>
      </c>
    </row>
    <row r="142" spans="1:19" ht="15" x14ac:dyDescent="0.25">
      <c r="A142" t="s">
        <v>299</v>
      </c>
      <c r="B142">
        <v>7733.9791160000004</v>
      </c>
      <c r="C142">
        <v>2299.0306919999998</v>
      </c>
      <c r="D142">
        <v>205.76791399999999</v>
      </c>
      <c r="E142">
        <v>91.304387000000006</v>
      </c>
      <c r="F142">
        <v>619.47039199999995</v>
      </c>
      <c r="G142">
        <v>88.495885000000001</v>
      </c>
      <c r="H142">
        <v>8.6190470000000001</v>
      </c>
      <c r="I142">
        <v>25.465009999999999</v>
      </c>
      <c r="J142">
        <v>226.53690800000001</v>
      </c>
      <c r="K142">
        <v>117.428994635866</v>
      </c>
      <c r="L142">
        <v>59.796155808399902</v>
      </c>
      <c r="M142">
        <v>26.5330548622</v>
      </c>
      <c r="N142">
        <v>456.79746706079601</v>
      </c>
      <c r="O142">
        <v>156.77930986600001</v>
      </c>
      <c r="P142">
        <v>20.378012822100001</v>
      </c>
      <c r="Q142">
        <v>81.544055021999995</v>
      </c>
      <c r="R142">
        <v>1069.3674742139999</v>
      </c>
      <c r="S142">
        <v>9722.6036402913596</v>
      </c>
    </row>
    <row r="143" spans="1:19" ht="15" x14ac:dyDescent="0.25">
      <c r="A143" t="s">
        <v>300</v>
      </c>
      <c r="B143">
        <v>2421.1574259999902</v>
      </c>
      <c r="C143">
        <v>831.16446699999904</v>
      </c>
      <c r="D143">
        <v>103.16299600000001</v>
      </c>
      <c r="E143">
        <v>29.362069000000002</v>
      </c>
      <c r="F143">
        <v>274.12312400000002</v>
      </c>
      <c r="G143">
        <v>21.704854000000001</v>
      </c>
      <c r="H143">
        <v>3</v>
      </c>
      <c r="I143">
        <v>15</v>
      </c>
      <c r="J143">
        <v>52.595640000000003</v>
      </c>
      <c r="K143">
        <v>49.020433216475098</v>
      </c>
      <c r="L143">
        <v>29.979166637599999</v>
      </c>
      <c r="M143">
        <v>8.5326172513999996</v>
      </c>
      <c r="N143">
        <v>202.13839163759999</v>
      </c>
      <c r="O143">
        <v>38.452319346400003</v>
      </c>
      <c r="P143">
        <v>7.0929000000000002</v>
      </c>
      <c r="Q143">
        <v>48.033000000000001</v>
      </c>
      <c r="R143">
        <v>248.27771862</v>
      </c>
      <c r="S143">
        <v>3052.6839727094698</v>
      </c>
    </row>
    <row r="144" spans="1:19" ht="15" x14ac:dyDescent="0.25">
      <c r="A144" t="s">
        <v>301</v>
      </c>
      <c r="B144">
        <v>2302.3470790000001</v>
      </c>
      <c r="C144">
        <v>2058.4339890000001</v>
      </c>
      <c r="D144">
        <v>9.7280750000000005</v>
      </c>
      <c r="E144">
        <v>68.279021</v>
      </c>
      <c r="F144">
        <v>203.29519999999999</v>
      </c>
      <c r="G144">
        <v>16.077931</v>
      </c>
      <c r="H144">
        <v>7.6103889999999996</v>
      </c>
      <c r="I144">
        <v>14.142182</v>
      </c>
      <c r="J144">
        <v>88.755842000000001</v>
      </c>
      <c r="K144">
        <v>313.17813227420203</v>
      </c>
      <c r="L144">
        <v>2.8269785949999999</v>
      </c>
      <c r="M144">
        <v>19.841883502599998</v>
      </c>
      <c r="N144">
        <v>149.90988048</v>
      </c>
      <c r="O144">
        <v>28.483662559599999</v>
      </c>
      <c r="P144">
        <v>17.993242712699999</v>
      </c>
      <c r="Q144">
        <v>45.286095200399998</v>
      </c>
      <c r="R144">
        <v>418.97195216099999</v>
      </c>
      <c r="S144">
        <v>3298.8389064855</v>
      </c>
    </row>
    <row r="145" spans="1:19" ht="15" x14ac:dyDescent="0.25">
      <c r="A145" t="s">
        <v>302</v>
      </c>
      <c r="B145">
        <v>21159.753153000001</v>
      </c>
      <c r="C145">
        <v>19830.176297999998</v>
      </c>
      <c r="D145">
        <v>368.11117200000001</v>
      </c>
      <c r="E145">
        <v>240.8417</v>
      </c>
      <c r="F145">
        <v>2957.1956089999999</v>
      </c>
      <c r="G145">
        <v>332.51480900000001</v>
      </c>
      <c r="H145">
        <v>6.7705869999999999</v>
      </c>
      <c r="I145">
        <v>202.52775800000001</v>
      </c>
      <c r="J145">
        <v>605.10076799999899</v>
      </c>
      <c r="K145">
        <v>3161.3941445187602</v>
      </c>
      <c r="L145">
        <v>106.97310658320001</v>
      </c>
      <c r="M145">
        <v>69.988598019999799</v>
      </c>
      <c r="N145">
        <v>2180.63604207655</v>
      </c>
      <c r="O145">
        <v>589.08323562439898</v>
      </c>
      <c r="P145">
        <v>16.007698844099998</v>
      </c>
      <c r="Q145">
        <v>648.53438666759905</v>
      </c>
      <c r="R145">
        <v>2856.3781753439698</v>
      </c>
      <c r="S145">
        <v>30788.7485406786</v>
      </c>
    </row>
    <row r="146" spans="1:19" ht="15" x14ac:dyDescent="0.25">
      <c r="A146" t="s">
        <v>303</v>
      </c>
      <c r="B146">
        <v>830.47742399999902</v>
      </c>
      <c r="C146">
        <v>786.35253999999895</v>
      </c>
      <c r="D146">
        <v>0.59604699999999999</v>
      </c>
      <c r="E146">
        <v>18.963415000000001</v>
      </c>
      <c r="F146">
        <v>111.217736</v>
      </c>
      <c r="G146">
        <v>5.460693</v>
      </c>
      <c r="H146">
        <v>1</v>
      </c>
      <c r="I146">
        <v>8.0470419999999994</v>
      </c>
      <c r="J146">
        <v>27.551435000000001</v>
      </c>
      <c r="K146">
        <v>126.22181643040599</v>
      </c>
      <c r="L146">
        <v>0.1732112582</v>
      </c>
      <c r="M146">
        <v>5.5107683989999998</v>
      </c>
      <c r="N146">
        <v>82.011958526399894</v>
      </c>
      <c r="O146">
        <v>9.6741637187999991</v>
      </c>
      <c r="P146">
        <v>2.3643000000000001</v>
      </c>
      <c r="Q146">
        <v>25.768237892399998</v>
      </c>
      <c r="R146">
        <v>130.05654891750001</v>
      </c>
      <c r="S146">
        <v>1212.2584291427099</v>
      </c>
    </row>
    <row r="147" spans="1:19" ht="15" x14ac:dyDescent="0.25">
      <c r="A147" t="s">
        <v>304</v>
      </c>
      <c r="B147">
        <v>3807.2581300000202</v>
      </c>
      <c r="C147">
        <v>1528.27004499999</v>
      </c>
      <c r="D147">
        <v>88.486286000000007</v>
      </c>
      <c r="E147">
        <v>63.149701999999998</v>
      </c>
      <c r="F147">
        <v>388.67663800000003</v>
      </c>
      <c r="G147">
        <v>21.608346999999998</v>
      </c>
      <c r="H147">
        <v>5</v>
      </c>
      <c r="I147">
        <v>26.182898999999999</v>
      </c>
      <c r="J147">
        <v>71.36591</v>
      </c>
      <c r="K147">
        <v>103.149631535892</v>
      </c>
      <c r="L147">
        <v>25.714114711600001</v>
      </c>
      <c r="M147">
        <v>18.351303401199999</v>
      </c>
      <c r="N147">
        <v>286.61015286119999</v>
      </c>
      <c r="O147">
        <v>38.281347545199999</v>
      </c>
      <c r="P147">
        <v>11.8215</v>
      </c>
      <c r="Q147">
        <v>83.8428791778</v>
      </c>
      <c r="R147">
        <v>336.88277815499998</v>
      </c>
      <c r="S147">
        <v>4711.9118373879101</v>
      </c>
    </row>
    <row r="148" spans="1:19" ht="15" x14ac:dyDescent="0.25">
      <c r="A148" t="s">
        <v>305</v>
      </c>
      <c r="B148">
        <v>6630.9300670000002</v>
      </c>
      <c r="C148">
        <v>402.83078999999998</v>
      </c>
      <c r="D148">
        <v>130.044858</v>
      </c>
      <c r="E148">
        <v>150.75079400000001</v>
      </c>
      <c r="F148">
        <v>787.529855</v>
      </c>
      <c r="G148">
        <v>29.417607</v>
      </c>
      <c r="H148">
        <v>4</v>
      </c>
      <c r="I148">
        <v>36.954790000000003</v>
      </c>
      <c r="J148">
        <v>166.98778300000001</v>
      </c>
      <c r="K148">
        <v>4.3938393945348801</v>
      </c>
      <c r="L148">
        <v>37.791035734799998</v>
      </c>
      <c r="M148">
        <v>43.808180736399997</v>
      </c>
      <c r="N148">
        <v>580.72451507699202</v>
      </c>
      <c r="O148">
        <v>52.1162325612</v>
      </c>
      <c r="P148">
        <v>9.4572000000000003</v>
      </c>
      <c r="Q148">
        <v>118.336628538</v>
      </c>
      <c r="R148">
        <v>788.26582965150101</v>
      </c>
      <c r="S148">
        <v>8265.8235286934305</v>
      </c>
    </row>
    <row r="149" spans="1:19" ht="15" x14ac:dyDescent="0.25">
      <c r="A149" t="s">
        <v>306</v>
      </c>
      <c r="B149">
        <v>1688.288078</v>
      </c>
      <c r="C149">
        <v>950.23246900000004</v>
      </c>
      <c r="D149">
        <v>2.9297569999999999</v>
      </c>
      <c r="E149">
        <v>32.734442000000001</v>
      </c>
      <c r="F149">
        <v>219.663399</v>
      </c>
      <c r="G149">
        <v>22.009920000000001</v>
      </c>
      <c r="H149">
        <v>2</v>
      </c>
      <c r="I149">
        <v>17.625836</v>
      </c>
      <c r="J149">
        <v>46.217956999999998</v>
      </c>
      <c r="K149">
        <v>91.864068367796193</v>
      </c>
      <c r="L149">
        <v>0.85138738420000004</v>
      </c>
      <c r="M149">
        <v>9.5126288452000001</v>
      </c>
      <c r="N149">
        <v>161.97979042259999</v>
      </c>
      <c r="O149">
        <v>38.992774271999998</v>
      </c>
      <c r="P149">
        <v>4.7286000000000001</v>
      </c>
      <c r="Q149">
        <v>56.441452039200001</v>
      </c>
      <c r="R149">
        <v>218.1718660185</v>
      </c>
      <c r="S149">
        <v>2270.8306453494902</v>
      </c>
    </row>
    <row r="150" spans="1:19" ht="15" x14ac:dyDescent="0.25">
      <c r="A150" t="s">
        <v>308</v>
      </c>
      <c r="B150">
        <v>2854.2841120000098</v>
      </c>
      <c r="C150">
        <v>1269.81967499999</v>
      </c>
      <c r="D150">
        <v>50.370120999999997</v>
      </c>
      <c r="E150">
        <v>61.475275000000003</v>
      </c>
      <c r="F150">
        <v>275.00611700000002</v>
      </c>
      <c r="G150">
        <v>24.370808</v>
      </c>
      <c r="H150">
        <v>3</v>
      </c>
      <c r="I150">
        <v>25.034182000000001</v>
      </c>
      <c r="J150">
        <v>57.284320999999998</v>
      </c>
      <c r="K150">
        <v>95.722528054779104</v>
      </c>
      <c r="L150">
        <v>14.6375571626</v>
      </c>
      <c r="M150">
        <v>17.864714915</v>
      </c>
      <c r="N150">
        <v>202.78951067579999</v>
      </c>
      <c r="O150">
        <v>43.175323452800001</v>
      </c>
      <c r="P150">
        <v>7.0929000000000002</v>
      </c>
      <c r="Q150">
        <v>80.164457600399999</v>
      </c>
      <c r="R150">
        <v>270.4106372805</v>
      </c>
      <c r="S150">
        <v>3586.1417411418902</v>
      </c>
    </row>
    <row r="151" spans="1:19" ht="15" x14ac:dyDescent="0.25">
      <c r="A151" t="s">
        <v>309</v>
      </c>
      <c r="B151">
        <v>1923.6584789999899</v>
      </c>
      <c r="C151">
        <v>912.96878100000094</v>
      </c>
      <c r="D151">
        <v>21.601451999999998</v>
      </c>
      <c r="E151">
        <v>67.291439999999994</v>
      </c>
      <c r="F151">
        <v>191.08812699999999</v>
      </c>
      <c r="G151">
        <v>7.7528410000000001</v>
      </c>
      <c r="H151">
        <v>1</v>
      </c>
      <c r="I151">
        <v>19.602892000000001</v>
      </c>
      <c r="J151">
        <v>44.30997</v>
      </c>
      <c r="K151">
        <v>72.812240035198599</v>
      </c>
      <c r="L151">
        <v>6.2773819511999998</v>
      </c>
      <c r="M151">
        <v>19.554892464000002</v>
      </c>
      <c r="N151">
        <v>140.9083848498</v>
      </c>
      <c r="O151">
        <v>13.734933115600001</v>
      </c>
      <c r="P151">
        <v>2.3643000000000001</v>
      </c>
      <c r="Q151">
        <v>62.772380762399997</v>
      </c>
      <c r="R151">
        <v>209.16521338499999</v>
      </c>
      <c r="S151">
        <v>2451.2482055631899</v>
      </c>
    </row>
    <row r="152" spans="1:19" ht="15" x14ac:dyDescent="0.25">
      <c r="A152" t="s">
        <v>311</v>
      </c>
      <c r="B152">
        <v>4070.2796929999799</v>
      </c>
      <c r="C152">
        <v>1212.1676660000001</v>
      </c>
      <c r="D152">
        <v>33.211165000000001</v>
      </c>
      <c r="E152">
        <v>89.280253000000002</v>
      </c>
      <c r="F152">
        <v>322.58294000000001</v>
      </c>
      <c r="G152">
        <v>41.070197</v>
      </c>
      <c r="H152">
        <v>0</v>
      </c>
      <c r="I152">
        <v>26.702753000000001</v>
      </c>
      <c r="J152">
        <v>91.891977999999995</v>
      </c>
      <c r="K152">
        <v>61.874883435372901</v>
      </c>
      <c r="L152">
        <v>9.6511645490000006</v>
      </c>
      <c r="M152">
        <v>25.944841521800001</v>
      </c>
      <c r="N152">
        <v>237.872659956001</v>
      </c>
      <c r="O152">
        <v>72.759961005199997</v>
      </c>
      <c r="P152">
        <v>0</v>
      </c>
      <c r="Q152">
        <v>85.507555656600005</v>
      </c>
      <c r="R152">
        <v>433.77608214899999</v>
      </c>
      <c r="S152">
        <v>4997.6668412729496</v>
      </c>
    </row>
    <row r="153" spans="1:19" ht="15" x14ac:dyDescent="0.25">
      <c r="A153" t="s">
        <v>312</v>
      </c>
      <c r="B153">
        <v>2706.5546989999998</v>
      </c>
      <c r="C153">
        <v>1010.95498</v>
      </c>
      <c r="D153">
        <v>4.8263590000000001</v>
      </c>
      <c r="E153">
        <v>52.21114</v>
      </c>
      <c r="F153">
        <v>259.291538</v>
      </c>
      <c r="G153">
        <v>29.288779999999999</v>
      </c>
      <c r="H153">
        <v>3.9253900000000002</v>
      </c>
      <c r="I153">
        <v>28.361416999999999</v>
      </c>
      <c r="J153">
        <v>49.943033</v>
      </c>
      <c r="K153">
        <v>63.852729511159801</v>
      </c>
      <c r="L153">
        <v>1.4025399253999999</v>
      </c>
      <c r="M153">
        <v>15.172557284</v>
      </c>
      <c r="N153">
        <v>191.20158012120001</v>
      </c>
      <c r="O153">
        <v>51.888002647999997</v>
      </c>
      <c r="P153">
        <v>9.2807995769999998</v>
      </c>
      <c r="Q153">
        <v>90.818929517399994</v>
      </c>
      <c r="R153">
        <v>235.75608727650001</v>
      </c>
      <c r="S153">
        <v>3365.9279248606599</v>
      </c>
    </row>
    <row r="154" spans="1:19" ht="15" x14ac:dyDescent="0.25">
      <c r="A154" t="s">
        <v>313</v>
      </c>
      <c r="B154">
        <v>4650.9295099999899</v>
      </c>
      <c r="C154">
        <v>4409.1895830000003</v>
      </c>
      <c r="D154">
        <v>44.329082</v>
      </c>
      <c r="E154">
        <v>91.910926000000003</v>
      </c>
      <c r="F154">
        <v>542.23921600000006</v>
      </c>
      <c r="G154">
        <v>50.731186999999998</v>
      </c>
      <c r="H154">
        <v>16.613081000000001</v>
      </c>
      <c r="I154">
        <v>34.364100000000001</v>
      </c>
      <c r="J154">
        <v>132.551087</v>
      </c>
      <c r="K154">
        <v>705.46847573484604</v>
      </c>
      <c r="L154">
        <v>12.882031229200001</v>
      </c>
      <c r="M154">
        <v>26.709315095600001</v>
      </c>
      <c r="N154">
        <v>399.84719787839703</v>
      </c>
      <c r="O154">
        <v>89.875370889200099</v>
      </c>
      <c r="P154">
        <v>39.278307408300002</v>
      </c>
      <c r="Q154">
        <v>110.04072102000001</v>
      </c>
      <c r="R154">
        <v>625.70740618350101</v>
      </c>
      <c r="S154">
        <v>6660.7383354390404</v>
      </c>
    </row>
    <row r="155" spans="1:19" ht="15" x14ac:dyDescent="0.25">
      <c r="A155" t="s">
        <v>314</v>
      </c>
      <c r="B155">
        <v>1858.7555809999999</v>
      </c>
      <c r="C155">
        <v>1749.1557479999999</v>
      </c>
      <c r="D155">
        <v>20.098517000000001</v>
      </c>
      <c r="E155">
        <v>13.597633</v>
      </c>
      <c r="F155">
        <v>271.082179</v>
      </c>
      <c r="G155">
        <v>41.199513000000003</v>
      </c>
      <c r="H155">
        <v>0</v>
      </c>
      <c r="I155">
        <v>13.438406000000001</v>
      </c>
      <c r="J155">
        <v>54.801200000000001</v>
      </c>
      <c r="K155">
        <v>281.81586628009597</v>
      </c>
      <c r="L155">
        <v>5.8406290401999996</v>
      </c>
      <c r="M155">
        <v>3.9514721497999998</v>
      </c>
      <c r="N155">
        <v>199.89599879459999</v>
      </c>
      <c r="O155">
        <v>72.9890572308</v>
      </c>
      <c r="P155">
        <v>0</v>
      </c>
      <c r="Q155">
        <v>43.0324636932</v>
      </c>
      <c r="R155">
        <v>258.68906459999999</v>
      </c>
      <c r="S155">
        <v>2724.9701327887001</v>
      </c>
    </row>
    <row r="156" spans="1:19" ht="15" x14ac:dyDescent="0.25">
      <c r="A156" t="s">
        <v>315</v>
      </c>
      <c r="B156">
        <v>1754.674458</v>
      </c>
      <c r="C156">
        <v>1688.2294399999901</v>
      </c>
      <c r="D156">
        <v>7.6886970000000003</v>
      </c>
      <c r="E156">
        <v>22</v>
      </c>
      <c r="F156">
        <v>212.06997000000001</v>
      </c>
      <c r="G156">
        <v>6.1057379999999997</v>
      </c>
      <c r="H156">
        <v>0.83456300000000005</v>
      </c>
      <c r="I156">
        <v>15.405832999999999</v>
      </c>
      <c r="J156">
        <v>40.296526</v>
      </c>
      <c r="K156">
        <v>271.209514345591</v>
      </c>
      <c r="L156">
        <v>2.2343353482000001</v>
      </c>
      <c r="M156">
        <v>6.3932000000000002</v>
      </c>
      <c r="N156">
        <v>156.380395878</v>
      </c>
      <c r="O156">
        <v>10.8169254408</v>
      </c>
      <c r="P156">
        <v>1.9731573009000001</v>
      </c>
      <c r="Q156">
        <v>49.332558432600003</v>
      </c>
      <c r="R156">
        <v>190.21975098300001</v>
      </c>
      <c r="S156">
        <v>2443.2342957290898</v>
      </c>
    </row>
    <row r="157" spans="1:19" ht="15" x14ac:dyDescent="0.25">
      <c r="A157" t="s">
        <v>317</v>
      </c>
      <c r="B157">
        <v>1194.789636</v>
      </c>
      <c r="C157">
        <v>1134.66995</v>
      </c>
      <c r="D157">
        <v>0.62</v>
      </c>
      <c r="E157">
        <v>18.924192999999999</v>
      </c>
      <c r="F157">
        <v>135.31539699999999</v>
      </c>
      <c r="G157">
        <v>5.8736689999999996</v>
      </c>
      <c r="H157">
        <v>0.93739600000000001</v>
      </c>
      <c r="I157">
        <v>15.133808</v>
      </c>
      <c r="J157">
        <v>38.174813</v>
      </c>
      <c r="K157">
        <v>182.82857077158599</v>
      </c>
      <c r="L157">
        <v>0.180172</v>
      </c>
      <c r="M157">
        <v>5.4993704858000001</v>
      </c>
      <c r="N157">
        <v>99.781573747799897</v>
      </c>
      <c r="O157">
        <v>10.4057920004</v>
      </c>
      <c r="P157">
        <v>2.2162853627999999</v>
      </c>
      <c r="Q157">
        <v>48.4614799776</v>
      </c>
      <c r="R157">
        <v>180.2042047665</v>
      </c>
      <c r="S157">
        <v>1724.36708511249</v>
      </c>
    </row>
    <row r="158" spans="1:19" ht="15" x14ac:dyDescent="0.25">
      <c r="A158" t="s">
        <v>318</v>
      </c>
      <c r="B158">
        <v>642.493515</v>
      </c>
      <c r="C158">
        <v>625.43234299999995</v>
      </c>
      <c r="D158">
        <v>0</v>
      </c>
      <c r="E158">
        <v>16.50001</v>
      </c>
      <c r="F158">
        <v>72.926862</v>
      </c>
      <c r="G158">
        <v>3.8996819999999999</v>
      </c>
      <c r="H158">
        <v>0</v>
      </c>
      <c r="I158">
        <v>2</v>
      </c>
      <c r="J158">
        <v>11.079181</v>
      </c>
      <c r="K158">
        <v>100.762563205031</v>
      </c>
      <c r="L158">
        <v>0</v>
      </c>
      <c r="M158">
        <v>4.7949029059999999</v>
      </c>
      <c r="N158">
        <v>53.776268038799998</v>
      </c>
      <c r="O158">
        <v>6.9086766311999996</v>
      </c>
      <c r="P158">
        <v>0</v>
      </c>
      <c r="Q158">
        <v>6.4043999999999999</v>
      </c>
      <c r="R158">
        <v>52.299273910499998</v>
      </c>
      <c r="S158">
        <v>867.43959969153104</v>
      </c>
    </row>
    <row r="159" spans="1:19" ht="15" x14ac:dyDescent="0.25">
      <c r="A159" t="s">
        <v>319</v>
      </c>
      <c r="B159">
        <v>14254.513763999999</v>
      </c>
      <c r="C159">
        <v>5695.4756939999997</v>
      </c>
      <c r="D159">
        <v>1282.984385</v>
      </c>
      <c r="E159">
        <v>297.60002100000003</v>
      </c>
      <c r="F159">
        <v>1419.3597110000001</v>
      </c>
      <c r="G159">
        <v>105.37049399999999</v>
      </c>
      <c r="H159">
        <v>11.984602000000001</v>
      </c>
      <c r="I159">
        <v>97.669752000000003</v>
      </c>
      <c r="J159">
        <v>411.006798</v>
      </c>
      <c r="K159">
        <v>388.22444357009698</v>
      </c>
      <c r="L159">
        <v>372.83526228099902</v>
      </c>
      <c r="M159">
        <v>86.482566102599804</v>
      </c>
      <c r="N159">
        <v>1046.63585089138</v>
      </c>
      <c r="O159">
        <v>186.67436717039999</v>
      </c>
      <c r="P159">
        <v>28.335194508600001</v>
      </c>
      <c r="Q159">
        <v>312.75807985440002</v>
      </c>
      <c r="R159">
        <v>1940.15758995899</v>
      </c>
      <c r="S159">
        <v>18616.617118337399</v>
      </c>
    </row>
    <row r="160" spans="1:19" ht="15" x14ac:dyDescent="0.25">
      <c r="A160" t="s">
        <v>320</v>
      </c>
      <c r="B160">
        <v>3141.3590009999998</v>
      </c>
      <c r="C160">
        <v>2890.6002629999998</v>
      </c>
      <c r="D160">
        <v>244.99375900000001</v>
      </c>
      <c r="E160">
        <v>46.90625</v>
      </c>
      <c r="F160">
        <v>412.15443499999998</v>
      </c>
      <c r="G160">
        <v>36.566617000000001</v>
      </c>
      <c r="H160">
        <v>4</v>
      </c>
      <c r="I160">
        <v>24.428204999999998</v>
      </c>
      <c r="J160">
        <v>104.92353799999999</v>
      </c>
      <c r="K160">
        <v>451.64023822634601</v>
      </c>
      <c r="L160">
        <v>71.195186365399806</v>
      </c>
      <c r="M160">
        <v>13.630956250000001</v>
      </c>
      <c r="N160">
        <v>303.92268036899998</v>
      </c>
      <c r="O160">
        <v>64.781418677199994</v>
      </c>
      <c r="P160">
        <v>9.4572000000000003</v>
      </c>
      <c r="Q160">
        <v>78.223998050999995</v>
      </c>
      <c r="R160">
        <v>495.291561129</v>
      </c>
      <c r="S160">
        <v>4629.50224006794</v>
      </c>
    </row>
    <row r="161" spans="1:19" ht="15" x14ac:dyDescent="0.25">
      <c r="A161" t="s">
        <v>321</v>
      </c>
      <c r="B161">
        <v>3157.5143830000002</v>
      </c>
      <c r="C161">
        <v>697.13280799999995</v>
      </c>
      <c r="D161">
        <v>131.06844899999999</v>
      </c>
      <c r="E161">
        <v>51.131489999999999</v>
      </c>
      <c r="F161">
        <v>220.40906000000001</v>
      </c>
      <c r="G161">
        <v>15.389074000000001</v>
      </c>
      <c r="H161">
        <v>3</v>
      </c>
      <c r="I161">
        <v>13.935295</v>
      </c>
      <c r="J161">
        <v>102.631952</v>
      </c>
      <c r="K161">
        <v>26.327354198730301</v>
      </c>
      <c r="L161">
        <v>38.088491279400003</v>
      </c>
      <c r="M161">
        <v>14.858810994000001</v>
      </c>
      <c r="N161">
        <v>162.529640844</v>
      </c>
      <c r="O161">
        <v>27.2632834984</v>
      </c>
      <c r="P161">
        <v>7.0929000000000002</v>
      </c>
      <c r="Q161">
        <v>44.623601649000001</v>
      </c>
      <c r="R161">
        <v>484.47412941599998</v>
      </c>
      <c r="S161">
        <v>3962.7725948795301</v>
      </c>
    </row>
    <row r="162" spans="1:19" ht="15" x14ac:dyDescent="0.25">
      <c r="A162" t="s">
        <v>322</v>
      </c>
      <c r="B162">
        <v>3443.7078070000098</v>
      </c>
      <c r="C162">
        <v>3226.5499580000101</v>
      </c>
      <c r="D162">
        <v>578.17153499999995</v>
      </c>
      <c r="E162">
        <v>91.407103000000006</v>
      </c>
      <c r="F162">
        <v>341.61678899999998</v>
      </c>
      <c r="G162">
        <v>50.413836000000003</v>
      </c>
      <c r="H162">
        <v>0</v>
      </c>
      <c r="I162">
        <v>22.773823</v>
      </c>
      <c r="J162">
        <v>142.64146700000001</v>
      </c>
      <c r="K162">
        <v>519.69112932203905</v>
      </c>
      <c r="L162">
        <v>168.01664807100099</v>
      </c>
      <c r="M162">
        <v>26.5629041318</v>
      </c>
      <c r="N162">
        <v>251.90822020860099</v>
      </c>
      <c r="O162">
        <v>89.313151857600104</v>
      </c>
      <c r="P162">
        <v>0</v>
      </c>
      <c r="Q162">
        <v>72.926336010599996</v>
      </c>
      <c r="R162">
        <v>673.33904497350102</v>
      </c>
      <c r="S162">
        <v>5245.4652415751498</v>
      </c>
    </row>
    <row r="163" spans="1:19" ht="15" x14ac:dyDescent="0.25">
      <c r="A163" t="s">
        <v>323</v>
      </c>
      <c r="B163">
        <v>1201.046615</v>
      </c>
      <c r="C163">
        <v>561.40142500000002</v>
      </c>
      <c r="D163">
        <v>12.660819</v>
      </c>
      <c r="E163">
        <v>34.879685000000002</v>
      </c>
      <c r="F163">
        <v>117.964626</v>
      </c>
      <c r="G163">
        <v>18.029398</v>
      </c>
      <c r="H163">
        <v>0</v>
      </c>
      <c r="I163">
        <v>6.5</v>
      </c>
      <c r="J163">
        <v>21.245752</v>
      </c>
      <c r="K163">
        <v>44.365411959787302</v>
      </c>
      <c r="L163">
        <v>3.6792340013999998</v>
      </c>
      <c r="M163">
        <v>10.136036461</v>
      </c>
      <c r="N163">
        <v>86.9871152123999</v>
      </c>
      <c r="O163">
        <v>31.940881496799999</v>
      </c>
      <c r="P163">
        <v>0</v>
      </c>
      <c r="Q163">
        <v>20.814299999999999</v>
      </c>
      <c r="R163">
        <v>100.290572316</v>
      </c>
      <c r="S163">
        <v>1499.26016644739</v>
      </c>
    </row>
    <row r="164" spans="1:19" ht="15" x14ac:dyDescent="0.25">
      <c r="A164" t="s">
        <v>324</v>
      </c>
      <c r="B164">
        <v>1166.8114619999999</v>
      </c>
      <c r="C164">
        <v>768.09338000000002</v>
      </c>
      <c r="D164">
        <v>128.978768</v>
      </c>
      <c r="E164">
        <v>24.605608</v>
      </c>
      <c r="F164">
        <v>104.46644000000001</v>
      </c>
      <c r="G164">
        <v>1.846892</v>
      </c>
      <c r="H164">
        <v>0</v>
      </c>
      <c r="I164">
        <v>8</v>
      </c>
      <c r="J164">
        <v>20.290960999999999</v>
      </c>
      <c r="K164">
        <v>83.537731035917304</v>
      </c>
      <c r="L164">
        <v>37.481229980800002</v>
      </c>
      <c r="M164">
        <v>7.1503896848000004</v>
      </c>
      <c r="N164">
        <v>77.033552855999901</v>
      </c>
      <c r="O164">
        <v>3.2719538672000001</v>
      </c>
      <c r="P164">
        <v>0</v>
      </c>
      <c r="Q164">
        <v>25.617599999999999</v>
      </c>
      <c r="R164">
        <v>95.783481400499994</v>
      </c>
      <c r="S164">
        <v>1496.68740082522</v>
      </c>
    </row>
    <row r="165" spans="1:19" ht="15" x14ac:dyDescent="0.25">
      <c r="A165" t="s">
        <v>325</v>
      </c>
      <c r="B165">
        <v>6601.0740830000104</v>
      </c>
      <c r="C165">
        <v>3195.949145</v>
      </c>
      <c r="D165">
        <v>75.475852000000003</v>
      </c>
      <c r="E165">
        <v>133.86032399999999</v>
      </c>
      <c r="F165">
        <v>740.99804099999994</v>
      </c>
      <c r="G165">
        <v>65.072434999999999</v>
      </c>
      <c r="H165">
        <v>3</v>
      </c>
      <c r="I165">
        <v>38.210059000000001</v>
      </c>
      <c r="J165">
        <v>213.14137400000001</v>
      </c>
      <c r="K165">
        <v>265.67824051802597</v>
      </c>
      <c r="L165">
        <v>21.933282591200001</v>
      </c>
      <c r="M165">
        <v>38.899810154400001</v>
      </c>
      <c r="N165">
        <v>546.41195543339404</v>
      </c>
      <c r="O165">
        <v>115.28232584600001</v>
      </c>
      <c r="P165">
        <v>7.0929000000000002</v>
      </c>
      <c r="Q165">
        <v>122.3562509298</v>
      </c>
      <c r="R165">
        <v>1006.133855967</v>
      </c>
      <c r="S165">
        <v>8724.8627044398308</v>
      </c>
    </row>
    <row r="166" spans="1:19" ht="15" x14ac:dyDescent="0.25">
      <c r="A166" t="s">
        <v>326</v>
      </c>
      <c r="B166">
        <v>2058.94702100001</v>
      </c>
      <c r="C166">
        <v>1992.7019930000099</v>
      </c>
      <c r="D166">
        <v>30.916575000000002</v>
      </c>
      <c r="E166">
        <v>121.972317</v>
      </c>
      <c r="F166">
        <v>175.16738100000001</v>
      </c>
      <c r="G166">
        <v>6.6460629999999998</v>
      </c>
      <c r="H166">
        <v>0.96098799999999995</v>
      </c>
      <c r="I166">
        <v>11.554622999999999</v>
      </c>
      <c r="J166">
        <v>47.065497999999998</v>
      </c>
      <c r="K166">
        <v>321.07988565528501</v>
      </c>
      <c r="L166">
        <v>8.9843566950000007</v>
      </c>
      <c r="M166">
        <v>35.445155320200101</v>
      </c>
      <c r="N166">
        <v>129.1684267494</v>
      </c>
      <c r="O166">
        <v>11.7741652108</v>
      </c>
      <c r="P166">
        <v>2.2720639284000002</v>
      </c>
      <c r="Q166">
        <v>37.000213770599998</v>
      </c>
      <c r="R166">
        <v>222.17268330900001</v>
      </c>
      <c r="S166">
        <v>2826.8439716386902</v>
      </c>
    </row>
    <row r="167" spans="1:19" ht="15" x14ac:dyDescent="0.25">
      <c r="A167" t="s">
        <v>328</v>
      </c>
      <c r="B167">
        <v>3174.9537479999999</v>
      </c>
      <c r="C167">
        <v>1370.4896249999999</v>
      </c>
      <c r="D167">
        <v>44.014915000000002</v>
      </c>
      <c r="E167">
        <v>67.973025000000007</v>
      </c>
      <c r="F167">
        <v>325.63510600000001</v>
      </c>
      <c r="G167">
        <v>42.113914999999999</v>
      </c>
      <c r="H167">
        <v>5</v>
      </c>
      <c r="I167">
        <v>21.394117000000001</v>
      </c>
      <c r="J167">
        <v>73.170589000000007</v>
      </c>
      <c r="K167">
        <v>102.22485563670099</v>
      </c>
      <c r="L167">
        <v>12.790734299</v>
      </c>
      <c r="M167">
        <v>19.752961065000001</v>
      </c>
      <c r="N167">
        <v>240.12332716440099</v>
      </c>
      <c r="O167">
        <v>74.609011813999999</v>
      </c>
      <c r="P167">
        <v>11.8215</v>
      </c>
      <c r="Q167">
        <v>68.508241457400004</v>
      </c>
      <c r="R167">
        <v>345.40176537449997</v>
      </c>
      <c r="S167">
        <v>4050.1861448109998</v>
      </c>
    </row>
    <row r="168" spans="1:19" ht="15" x14ac:dyDescent="0.25">
      <c r="A168" t="s">
        <v>329</v>
      </c>
      <c r="B168">
        <v>10612.269177</v>
      </c>
      <c r="C168">
        <v>3427.2648439999998</v>
      </c>
      <c r="D168">
        <v>662.45282699999996</v>
      </c>
      <c r="E168">
        <v>185.22822199999999</v>
      </c>
      <c r="F168">
        <v>1049.619385</v>
      </c>
      <c r="G168">
        <v>64.891489000000007</v>
      </c>
      <c r="H168">
        <v>14.531582</v>
      </c>
      <c r="I168">
        <v>33.251961000000001</v>
      </c>
      <c r="J168">
        <v>330.513777</v>
      </c>
      <c r="K168">
        <v>189.645104979519</v>
      </c>
      <c r="L168">
        <v>192.508791526202</v>
      </c>
      <c r="M168">
        <v>53.827321313199903</v>
      </c>
      <c r="N168">
        <v>773.98933449898698</v>
      </c>
      <c r="O168">
        <v>114.96176191239999</v>
      </c>
      <c r="P168">
        <v>34.357019322600003</v>
      </c>
      <c r="Q168">
        <v>106.47942951420001</v>
      </c>
      <c r="R168">
        <v>1560.19028432849</v>
      </c>
      <c r="S168">
        <v>13638.2282243956</v>
      </c>
    </row>
    <row r="169" spans="1:19" ht="15" x14ac:dyDescent="0.25">
      <c r="A169" t="s">
        <v>330</v>
      </c>
      <c r="B169">
        <v>1863.0780600000001</v>
      </c>
      <c r="C169">
        <v>193.37773300000001</v>
      </c>
      <c r="D169">
        <v>9.1809879999999993</v>
      </c>
      <c r="E169">
        <v>3</v>
      </c>
      <c r="F169">
        <v>87.438941999999997</v>
      </c>
      <c r="G169">
        <v>5</v>
      </c>
      <c r="H169">
        <v>0</v>
      </c>
      <c r="I169">
        <v>7</v>
      </c>
      <c r="J169">
        <v>11</v>
      </c>
      <c r="K169">
        <v>3.3846413092877699</v>
      </c>
      <c r="L169">
        <v>2.6679951127999999</v>
      </c>
      <c r="M169">
        <v>0.87180000000000002</v>
      </c>
      <c r="N169">
        <v>64.477475830800103</v>
      </c>
      <c r="O169">
        <v>8.8580000000000005</v>
      </c>
      <c r="P169">
        <v>0</v>
      </c>
      <c r="Q169">
        <v>22.415400000000002</v>
      </c>
      <c r="R169">
        <v>51.9255</v>
      </c>
      <c r="S169">
        <v>2017.67887225288</v>
      </c>
    </row>
    <row r="170" spans="1:19" ht="15" x14ac:dyDescent="0.25">
      <c r="A170" t="s">
        <v>331</v>
      </c>
      <c r="B170">
        <v>3523.559851</v>
      </c>
      <c r="C170">
        <v>3132.7440029999898</v>
      </c>
      <c r="D170">
        <v>10.187213</v>
      </c>
      <c r="E170">
        <v>206.783128</v>
      </c>
      <c r="F170">
        <v>360.43718100000001</v>
      </c>
      <c r="G170">
        <v>22.108875999999999</v>
      </c>
      <c r="H170">
        <v>3.9310640000000001</v>
      </c>
      <c r="I170">
        <v>34.666483999999997</v>
      </c>
      <c r="J170">
        <v>88.726196999999999</v>
      </c>
      <c r="K170">
        <v>467.22783956033402</v>
      </c>
      <c r="L170">
        <v>2.9604040978000001</v>
      </c>
      <c r="M170">
        <v>60.091176996799803</v>
      </c>
      <c r="N170">
        <v>265.78637726940002</v>
      </c>
      <c r="O170">
        <v>39.168084721600003</v>
      </c>
      <c r="P170">
        <v>9.2942146151999996</v>
      </c>
      <c r="Q170">
        <v>111.0090150648</v>
      </c>
      <c r="R170">
        <v>418.83201293849999</v>
      </c>
      <c r="S170">
        <v>4897.9289762644303</v>
      </c>
    </row>
    <row r="171" spans="1:19" ht="15" x14ac:dyDescent="0.25">
      <c r="A171" t="s">
        <v>332</v>
      </c>
      <c r="B171">
        <v>4427.4139209999903</v>
      </c>
      <c r="C171">
        <v>4219.9397929999996</v>
      </c>
      <c r="D171">
        <v>337.08775100000003</v>
      </c>
      <c r="E171">
        <v>31.263539999999999</v>
      </c>
      <c r="F171">
        <v>489.24062400000003</v>
      </c>
      <c r="G171">
        <v>54.162314000000002</v>
      </c>
      <c r="H171">
        <v>1.981222</v>
      </c>
      <c r="I171">
        <v>56.073652000000003</v>
      </c>
      <c r="J171">
        <v>93.443079999999995</v>
      </c>
      <c r="K171">
        <v>679.47054490815901</v>
      </c>
      <c r="L171">
        <v>97.957700440599595</v>
      </c>
      <c r="M171">
        <v>9.0851847239999994</v>
      </c>
      <c r="N171">
        <v>360.76603613759801</v>
      </c>
      <c r="O171">
        <v>95.953955482400104</v>
      </c>
      <c r="P171">
        <v>4.6842031746000004</v>
      </c>
      <c r="Q171">
        <v>179.55904843440001</v>
      </c>
      <c r="R171">
        <v>441.09805913999998</v>
      </c>
      <c r="S171">
        <v>6295.9886534417501</v>
      </c>
    </row>
    <row r="172" spans="1:19" ht="15" x14ac:dyDescent="0.25">
      <c r="A172" t="s">
        <v>333</v>
      </c>
      <c r="B172">
        <v>2997.7213230000002</v>
      </c>
      <c r="C172">
        <v>2783.6070960000002</v>
      </c>
      <c r="D172">
        <v>10.581205000000001</v>
      </c>
      <c r="E172">
        <v>95.639397000000002</v>
      </c>
      <c r="F172">
        <v>557.92611199999999</v>
      </c>
      <c r="G172">
        <v>35.489417000000003</v>
      </c>
      <c r="H172">
        <v>5.0996769999999998</v>
      </c>
      <c r="I172">
        <v>32.785156000000001</v>
      </c>
      <c r="J172">
        <v>133.198556</v>
      </c>
      <c r="K172">
        <v>446.37167580456497</v>
      </c>
      <c r="L172">
        <v>3.0748981729999998</v>
      </c>
      <c r="M172">
        <v>27.7928087682</v>
      </c>
      <c r="N172">
        <v>411.41471498879702</v>
      </c>
      <c r="O172">
        <v>62.873051157200003</v>
      </c>
      <c r="P172">
        <v>12.057166331099999</v>
      </c>
      <c r="Q172">
        <v>104.98462654319999</v>
      </c>
      <c r="R172">
        <v>628.76378359800105</v>
      </c>
      <c r="S172">
        <v>4695.0540483640598</v>
      </c>
    </row>
    <row r="173" spans="1:19" ht="15" x14ac:dyDescent="0.25">
      <c r="A173" t="s">
        <v>335</v>
      </c>
      <c r="B173">
        <v>808.98195499999997</v>
      </c>
      <c r="C173">
        <v>424.00067200000001</v>
      </c>
      <c r="D173">
        <v>6</v>
      </c>
      <c r="E173">
        <v>13.149143</v>
      </c>
      <c r="F173">
        <v>42.140343000000001</v>
      </c>
      <c r="G173">
        <v>0</v>
      </c>
      <c r="H173">
        <v>2</v>
      </c>
      <c r="I173">
        <v>0</v>
      </c>
      <c r="J173">
        <v>6</v>
      </c>
      <c r="K173">
        <v>36.313771427749899</v>
      </c>
      <c r="L173">
        <v>1.7436</v>
      </c>
      <c r="M173">
        <v>3.8211409557999998</v>
      </c>
      <c r="N173">
        <v>31.074288928200001</v>
      </c>
      <c r="O173">
        <v>0</v>
      </c>
      <c r="P173">
        <v>4.7286000000000001</v>
      </c>
      <c r="Q173">
        <v>0</v>
      </c>
      <c r="R173">
        <v>28.323</v>
      </c>
      <c r="S173">
        <v>914.98635631175</v>
      </c>
    </row>
    <row r="174" spans="1:19" ht="15" x14ac:dyDescent="0.25">
      <c r="A174" t="s">
        <v>336</v>
      </c>
      <c r="B174">
        <v>3514.1344180000201</v>
      </c>
      <c r="C174">
        <v>1003.934125</v>
      </c>
      <c r="D174">
        <v>28.659296999999999</v>
      </c>
      <c r="E174">
        <v>41.566704000000001</v>
      </c>
      <c r="F174">
        <v>288.98355099999998</v>
      </c>
      <c r="G174">
        <v>12.436095</v>
      </c>
      <c r="H174">
        <v>1</v>
      </c>
      <c r="I174">
        <v>23.770168999999999</v>
      </c>
      <c r="J174">
        <v>69.725826999999995</v>
      </c>
      <c r="K174">
        <v>48.346655466178603</v>
      </c>
      <c r="L174">
        <v>8.3283917081999999</v>
      </c>
      <c r="M174">
        <v>12.0792841824</v>
      </c>
      <c r="N174">
        <v>213.0964705074</v>
      </c>
      <c r="O174">
        <v>22.031785901999999</v>
      </c>
      <c r="P174">
        <v>2.3643000000000001</v>
      </c>
      <c r="Q174">
        <v>76.116835171800005</v>
      </c>
      <c r="R174">
        <v>329.1407663535</v>
      </c>
      <c r="S174">
        <v>4225.6389072914999</v>
      </c>
    </row>
    <row r="175" spans="1:19" ht="15" x14ac:dyDescent="0.25">
      <c r="A175" t="s">
        <v>337</v>
      </c>
      <c r="B175">
        <v>1263.6890060000001</v>
      </c>
      <c r="C175">
        <v>1246.360805</v>
      </c>
      <c r="D175">
        <v>0</v>
      </c>
      <c r="E175">
        <v>24.298780000000001</v>
      </c>
      <c r="F175">
        <v>63.229061000000002</v>
      </c>
      <c r="G175">
        <v>0</v>
      </c>
      <c r="H175">
        <v>0</v>
      </c>
      <c r="I175">
        <v>2.9675099999999999</v>
      </c>
      <c r="J175">
        <v>14.310976999999999</v>
      </c>
      <c r="K175">
        <v>200.817339432355</v>
      </c>
      <c r="L175">
        <v>0</v>
      </c>
      <c r="M175">
        <v>7.0612254679999999</v>
      </c>
      <c r="N175">
        <v>46.625109581399997</v>
      </c>
      <c r="O175">
        <v>0</v>
      </c>
      <c r="P175">
        <v>0</v>
      </c>
      <c r="Q175">
        <v>9.5025605219999996</v>
      </c>
      <c r="R175">
        <v>67.554966928499994</v>
      </c>
      <c r="S175">
        <v>1595.2502079322501</v>
      </c>
    </row>
    <row r="176" spans="1:19" ht="15" x14ac:dyDescent="0.25">
      <c r="A176" t="s">
        <v>338</v>
      </c>
      <c r="B176">
        <v>1120.895964</v>
      </c>
      <c r="C176">
        <v>274.02249499999999</v>
      </c>
      <c r="D176">
        <v>4.2139920000000002</v>
      </c>
      <c r="E176">
        <v>18.053561999999999</v>
      </c>
      <c r="F176">
        <v>66.688438000000005</v>
      </c>
      <c r="G176">
        <v>3</v>
      </c>
      <c r="H176">
        <v>0</v>
      </c>
      <c r="I176">
        <v>3.6317940000000002</v>
      </c>
      <c r="J176">
        <v>6</v>
      </c>
      <c r="K176">
        <v>11.0552127659041</v>
      </c>
      <c r="L176">
        <v>1.2245860752</v>
      </c>
      <c r="M176">
        <v>5.2463651171999999</v>
      </c>
      <c r="N176">
        <v>49.176054181200001</v>
      </c>
      <c r="O176">
        <v>5.3148</v>
      </c>
      <c r="P176">
        <v>0</v>
      </c>
      <c r="Q176">
        <v>11.6297307468</v>
      </c>
      <c r="R176">
        <v>28.323</v>
      </c>
      <c r="S176">
        <v>1232.8657128863099</v>
      </c>
    </row>
    <row r="177" spans="1:19" ht="15" x14ac:dyDescent="0.25">
      <c r="A177" t="s">
        <v>339</v>
      </c>
      <c r="B177">
        <v>495.13595700000002</v>
      </c>
      <c r="C177">
        <v>281.79661299999998</v>
      </c>
      <c r="D177">
        <v>0</v>
      </c>
      <c r="E177">
        <v>4</v>
      </c>
      <c r="F177">
        <v>76.821006999999994</v>
      </c>
      <c r="G177">
        <v>1.161621</v>
      </c>
      <c r="H177">
        <v>1</v>
      </c>
      <c r="I177">
        <v>3</v>
      </c>
      <c r="J177">
        <v>4.9354449999999996</v>
      </c>
      <c r="K177">
        <v>26.391950753020801</v>
      </c>
      <c r="L177">
        <v>0</v>
      </c>
      <c r="M177">
        <v>1.1624000000000001</v>
      </c>
      <c r="N177">
        <v>56.6478105618</v>
      </c>
      <c r="O177">
        <v>2.0579277636</v>
      </c>
      <c r="P177">
        <v>2.3643000000000001</v>
      </c>
      <c r="Q177">
        <v>9.6066000000000003</v>
      </c>
      <c r="R177">
        <v>23.297768122499999</v>
      </c>
      <c r="S177">
        <v>616.66471420092103</v>
      </c>
    </row>
    <row r="178" spans="1:19" ht="15" x14ac:dyDescent="0.25">
      <c r="A178" t="s">
        <v>340</v>
      </c>
      <c r="B178">
        <v>748.55575799999997</v>
      </c>
      <c r="C178">
        <v>727.05913799999996</v>
      </c>
      <c r="D178">
        <v>2</v>
      </c>
      <c r="E178">
        <v>18.189019999999999</v>
      </c>
      <c r="F178">
        <v>74.869715999999997</v>
      </c>
      <c r="G178">
        <v>5.5621600000000004</v>
      </c>
      <c r="H178">
        <v>0</v>
      </c>
      <c r="I178">
        <v>2</v>
      </c>
      <c r="J178">
        <v>13.915800000000001</v>
      </c>
      <c r="K178">
        <v>117.147607070916</v>
      </c>
      <c r="L178">
        <v>0.58120000000000005</v>
      </c>
      <c r="M178">
        <v>5.2857292119999997</v>
      </c>
      <c r="N178">
        <v>55.208928578399998</v>
      </c>
      <c r="O178">
        <v>9.8539226559999999</v>
      </c>
      <c r="P178">
        <v>0</v>
      </c>
      <c r="Q178">
        <v>6.4043999999999999</v>
      </c>
      <c r="R178">
        <v>65.689533900000001</v>
      </c>
      <c r="S178">
        <v>1008.7270794173201</v>
      </c>
    </row>
    <row r="179" spans="1:19" ht="15" x14ac:dyDescent="0.25">
      <c r="A179" t="s">
        <v>341</v>
      </c>
      <c r="B179">
        <v>1316.4486529999999</v>
      </c>
      <c r="C179">
        <v>660.38219100000003</v>
      </c>
      <c r="D179">
        <v>1.5849850000000001</v>
      </c>
      <c r="E179">
        <v>31.489325000000001</v>
      </c>
      <c r="F179">
        <v>116.775075</v>
      </c>
      <c r="G179">
        <v>16.154857</v>
      </c>
      <c r="H179">
        <v>1</v>
      </c>
      <c r="I179">
        <v>13.899015</v>
      </c>
      <c r="J179">
        <v>21.975223</v>
      </c>
      <c r="K179">
        <v>56.265181663178097</v>
      </c>
      <c r="L179">
        <v>0.46059664099999997</v>
      </c>
      <c r="M179">
        <v>9.1507978449999996</v>
      </c>
      <c r="N179">
        <v>86.109940304999895</v>
      </c>
      <c r="O179">
        <v>28.619944661200002</v>
      </c>
      <c r="P179">
        <v>2.3643000000000001</v>
      </c>
      <c r="Q179">
        <v>44.507425832999999</v>
      </c>
      <c r="R179">
        <v>103.7340401715</v>
      </c>
      <c r="S179">
        <v>1647.6608801198799</v>
      </c>
    </row>
    <row r="180" spans="1:19" ht="15" x14ac:dyDescent="0.25">
      <c r="A180" t="s">
        <v>343</v>
      </c>
      <c r="B180">
        <v>744.84017299999903</v>
      </c>
      <c r="C180">
        <v>714.27820599999905</v>
      </c>
      <c r="D180">
        <v>0</v>
      </c>
      <c r="E180">
        <v>20.758357</v>
      </c>
      <c r="F180">
        <v>90.505449999999996</v>
      </c>
      <c r="G180">
        <v>2.9699719999999998</v>
      </c>
      <c r="H180">
        <v>0.64067700000000005</v>
      </c>
      <c r="I180">
        <v>4.9699730000000004</v>
      </c>
      <c r="J180">
        <v>14.883857000000001</v>
      </c>
      <c r="K180">
        <v>113.994455825194</v>
      </c>
      <c r="L180">
        <v>0</v>
      </c>
      <c r="M180">
        <v>6.0323785442000002</v>
      </c>
      <c r="N180">
        <v>66.738718829999996</v>
      </c>
      <c r="O180">
        <v>5.2616023951999997</v>
      </c>
      <c r="P180">
        <v>1.5147526310999999</v>
      </c>
      <c r="Q180">
        <v>15.9148475406</v>
      </c>
      <c r="R180">
        <v>70.259246968499994</v>
      </c>
      <c r="S180">
        <v>1024.55617573479</v>
      </c>
    </row>
    <row r="181" spans="1:19" ht="15" x14ac:dyDescent="0.25">
      <c r="A181" t="s">
        <v>345</v>
      </c>
      <c r="B181">
        <v>836.29014700000005</v>
      </c>
      <c r="C181">
        <v>814.34969200000103</v>
      </c>
      <c r="D181">
        <v>4.1032440000000001</v>
      </c>
      <c r="E181">
        <v>28.963771999999999</v>
      </c>
      <c r="F181">
        <v>78.435393000000005</v>
      </c>
      <c r="G181">
        <v>2</v>
      </c>
      <c r="H181">
        <v>0</v>
      </c>
      <c r="I181">
        <v>6.5094289999999999</v>
      </c>
      <c r="J181">
        <v>11</v>
      </c>
      <c r="K181">
        <v>130.834160123544</v>
      </c>
      <c r="L181">
        <v>1.1924027064</v>
      </c>
      <c r="M181">
        <v>8.4168721432000009</v>
      </c>
      <c r="N181">
        <v>57.838258798200101</v>
      </c>
      <c r="O181">
        <v>3.5432000000000001</v>
      </c>
      <c r="P181">
        <v>0</v>
      </c>
      <c r="Q181">
        <v>20.844493543799999</v>
      </c>
      <c r="R181">
        <v>51.9255</v>
      </c>
      <c r="S181">
        <v>1110.88503431514</v>
      </c>
    </row>
    <row r="182" spans="1:19" ht="15" x14ac:dyDescent="0.25">
      <c r="A182" t="s">
        <v>347</v>
      </c>
      <c r="B182">
        <v>1700.0107820000001</v>
      </c>
      <c r="C182">
        <v>965.67821600000002</v>
      </c>
      <c r="D182">
        <v>18.076713000000002</v>
      </c>
      <c r="E182">
        <v>46.158870999999998</v>
      </c>
      <c r="F182">
        <v>169.965317</v>
      </c>
      <c r="G182">
        <v>9.7254570000000005</v>
      </c>
      <c r="H182">
        <v>2.4372470000000002</v>
      </c>
      <c r="I182">
        <v>4</v>
      </c>
      <c r="J182">
        <v>22.546621999999999</v>
      </c>
      <c r="K182">
        <v>90.772398276655906</v>
      </c>
      <c r="L182">
        <v>5.2530927977999999</v>
      </c>
      <c r="M182">
        <v>13.413767912599999</v>
      </c>
      <c r="N182">
        <v>125.33242475580001</v>
      </c>
      <c r="O182">
        <v>17.229619621200001</v>
      </c>
      <c r="P182">
        <v>5.7623830821000004</v>
      </c>
      <c r="Q182">
        <v>12.8088</v>
      </c>
      <c r="R182">
        <v>106.431329151</v>
      </c>
      <c r="S182">
        <v>2077.01459759716</v>
      </c>
    </row>
    <row r="183" spans="1:19" ht="15" x14ac:dyDescent="0.25">
      <c r="A183" t="s">
        <v>349</v>
      </c>
      <c r="B183">
        <v>1607.400971</v>
      </c>
      <c r="C183">
        <v>90.388193999999999</v>
      </c>
      <c r="D183">
        <v>11.62</v>
      </c>
      <c r="E183">
        <v>24.134615</v>
      </c>
      <c r="F183">
        <v>113.33023799999999</v>
      </c>
      <c r="G183">
        <v>6.0690559999999998</v>
      </c>
      <c r="H183">
        <v>0</v>
      </c>
      <c r="I183">
        <v>4.4970410000000003</v>
      </c>
      <c r="J183">
        <v>30.93065</v>
      </c>
      <c r="K183">
        <v>0.91809898140218005</v>
      </c>
      <c r="L183">
        <v>3.3767719999999999</v>
      </c>
      <c r="M183">
        <v>7.0135191189999997</v>
      </c>
      <c r="N183">
        <v>83.569717501199904</v>
      </c>
      <c r="O183">
        <v>10.751939609600001</v>
      </c>
      <c r="P183">
        <v>0</v>
      </c>
      <c r="Q183">
        <v>14.400424690199999</v>
      </c>
      <c r="R183">
        <v>146.00813332499999</v>
      </c>
      <c r="S183">
        <v>1873.4395762264</v>
      </c>
    </row>
    <row r="184" spans="1:19" ht="15" x14ac:dyDescent="0.25">
      <c r="A184" t="s">
        <v>350</v>
      </c>
      <c r="B184">
        <v>1095.783381</v>
      </c>
      <c r="C184">
        <v>1042.0864959999999</v>
      </c>
      <c r="D184">
        <v>1</v>
      </c>
      <c r="E184">
        <v>26.501045999999999</v>
      </c>
      <c r="F184">
        <v>96.867003999999994</v>
      </c>
      <c r="G184">
        <v>6.1269989999999996</v>
      </c>
      <c r="H184">
        <v>3.9265560000000002</v>
      </c>
      <c r="I184">
        <v>3.9068100000000001</v>
      </c>
      <c r="J184">
        <v>34.882725999999998</v>
      </c>
      <c r="K184">
        <v>167.08544071467099</v>
      </c>
      <c r="L184">
        <v>0.29060000000000002</v>
      </c>
      <c r="M184">
        <v>7.7012039675999997</v>
      </c>
      <c r="N184">
        <v>71.429728749600002</v>
      </c>
      <c r="O184">
        <v>10.854591428399999</v>
      </c>
      <c r="P184">
        <v>9.2835563507999996</v>
      </c>
      <c r="Q184">
        <v>12.510386982</v>
      </c>
      <c r="R184">
        <v>164.663908083</v>
      </c>
      <c r="S184">
        <v>1539.6027972760701</v>
      </c>
    </row>
    <row r="185" spans="1:19" ht="15" x14ac:dyDescent="0.25">
      <c r="A185" t="s">
        <v>351</v>
      </c>
      <c r="B185">
        <v>1893.1002960000001</v>
      </c>
      <c r="C185">
        <v>829.320065</v>
      </c>
      <c r="D185">
        <v>4.8179850000000002</v>
      </c>
      <c r="E185">
        <v>94.223947999999993</v>
      </c>
      <c r="F185">
        <v>160.55759699999999</v>
      </c>
      <c r="G185">
        <v>15.326665</v>
      </c>
      <c r="H185">
        <v>0</v>
      </c>
      <c r="I185">
        <v>7.5171830000000002</v>
      </c>
      <c r="J185">
        <v>44.749254999999998</v>
      </c>
      <c r="K185">
        <v>61.025073055677801</v>
      </c>
      <c r="L185">
        <v>1.4001064409999999</v>
      </c>
      <c r="M185">
        <v>27.381479288800001</v>
      </c>
      <c r="N185">
        <v>118.3951720278</v>
      </c>
      <c r="O185">
        <v>27.152719714</v>
      </c>
      <c r="P185">
        <v>0</v>
      </c>
      <c r="Q185">
        <v>24.0715234026</v>
      </c>
      <c r="R185">
        <v>211.2388582275</v>
      </c>
      <c r="S185">
        <v>2363.7652281573701</v>
      </c>
    </row>
    <row r="186" spans="1:19" ht="15" x14ac:dyDescent="0.25">
      <c r="A186" t="s">
        <v>352</v>
      </c>
      <c r="B186">
        <v>1436.969918</v>
      </c>
      <c r="C186">
        <v>263.84784000000002</v>
      </c>
      <c r="D186">
        <v>20.23631</v>
      </c>
      <c r="E186">
        <v>18.400821000000001</v>
      </c>
      <c r="F186">
        <v>91.054328999999996</v>
      </c>
      <c r="G186">
        <v>1</v>
      </c>
      <c r="H186">
        <v>0</v>
      </c>
      <c r="I186">
        <v>10.581059</v>
      </c>
      <c r="J186">
        <v>9.9558119999999999</v>
      </c>
      <c r="K186">
        <v>8.0895579636436903</v>
      </c>
      <c r="L186">
        <v>5.8806716860000003</v>
      </c>
      <c r="M186">
        <v>5.3472785826000004</v>
      </c>
      <c r="N186">
        <v>67.143462204599999</v>
      </c>
      <c r="O186">
        <v>1.7716000000000001</v>
      </c>
      <c r="P186">
        <v>0</v>
      </c>
      <c r="Q186">
        <v>33.882667129799998</v>
      </c>
      <c r="R186">
        <v>46.996410546</v>
      </c>
      <c r="S186">
        <v>1606.0815661126401</v>
      </c>
    </row>
    <row r="187" spans="1:19" ht="15" x14ac:dyDescent="0.25">
      <c r="A187" t="s">
        <v>353</v>
      </c>
      <c r="B187">
        <v>965.75723900000003</v>
      </c>
      <c r="C187">
        <v>355.03871900000001</v>
      </c>
      <c r="D187">
        <v>2</v>
      </c>
      <c r="E187">
        <v>6.3494659999999996</v>
      </c>
      <c r="F187">
        <v>83.074682999999993</v>
      </c>
      <c r="G187">
        <v>2.7414939999999999</v>
      </c>
      <c r="H187">
        <v>0</v>
      </c>
      <c r="I187">
        <v>1.0271110000000001</v>
      </c>
      <c r="J187">
        <v>12.603612</v>
      </c>
      <c r="K187">
        <v>21.538124814385199</v>
      </c>
      <c r="L187">
        <v>0.58120000000000005</v>
      </c>
      <c r="M187">
        <v>1.8451548196000001</v>
      </c>
      <c r="N187">
        <v>61.2592712442001</v>
      </c>
      <c r="O187">
        <v>4.8568307704000002</v>
      </c>
      <c r="P187">
        <v>0</v>
      </c>
      <c r="Q187">
        <v>3.2890148442</v>
      </c>
      <c r="R187">
        <v>59.495350446000003</v>
      </c>
      <c r="S187">
        <v>1118.6221859387899</v>
      </c>
    </row>
    <row r="188" spans="1:19" ht="15" x14ac:dyDescent="0.25">
      <c r="A188" t="s">
        <v>354</v>
      </c>
      <c r="B188">
        <v>731.35795800000005</v>
      </c>
      <c r="C188">
        <v>288.54820699999999</v>
      </c>
      <c r="D188">
        <v>0.86057399999999995</v>
      </c>
      <c r="E188">
        <v>8.9081880000000009</v>
      </c>
      <c r="F188">
        <v>70.770407000000006</v>
      </c>
      <c r="G188">
        <v>0.988402</v>
      </c>
      <c r="H188">
        <v>1</v>
      </c>
      <c r="I188">
        <v>3.4572620000000001</v>
      </c>
      <c r="J188">
        <v>5.9079660000000001</v>
      </c>
      <c r="K188">
        <v>18.8167934588961</v>
      </c>
      <c r="L188">
        <v>0.25008280440000002</v>
      </c>
      <c r="M188">
        <v>2.5887194328000001</v>
      </c>
      <c r="N188">
        <v>52.186098121800001</v>
      </c>
      <c r="O188">
        <v>1.7510529831999999</v>
      </c>
      <c r="P188">
        <v>2.3643000000000001</v>
      </c>
      <c r="Q188">
        <v>11.0708443764</v>
      </c>
      <c r="R188">
        <v>27.888553503000001</v>
      </c>
      <c r="S188">
        <v>848.274402680496</v>
      </c>
    </row>
    <row r="189" spans="1:19" ht="15" x14ac:dyDescent="0.25">
      <c r="A189" t="s">
        <v>355</v>
      </c>
      <c r="B189">
        <v>537.56718000000103</v>
      </c>
      <c r="C189">
        <v>511.666143000001</v>
      </c>
      <c r="D189">
        <v>1.9355500000000001</v>
      </c>
      <c r="E189">
        <v>12.133762000000001</v>
      </c>
      <c r="F189">
        <v>57.228026</v>
      </c>
      <c r="G189">
        <v>0.76026199999999999</v>
      </c>
      <c r="H189">
        <v>0</v>
      </c>
      <c r="I189">
        <v>8.8083910000000003</v>
      </c>
      <c r="J189">
        <v>16.332384000000001</v>
      </c>
      <c r="K189">
        <v>82.4444056502075</v>
      </c>
      <c r="L189">
        <v>0.56247082999999998</v>
      </c>
      <c r="M189">
        <v>3.5260712372</v>
      </c>
      <c r="N189">
        <v>42.199946372399999</v>
      </c>
      <c r="O189">
        <v>1.3468801591999999</v>
      </c>
      <c r="P189">
        <v>0</v>
      </c>
      <c r="Q189">
        <v>28.206229660200002</v>
      </c>
      <c r="R189">
        <v>77.097018672000004</v>
      </c>
      <c r="S189">
        <v>772.95020258120803</v>
      </c>
    </row>
    <row r="190" spans="1:19" ht="15" x14ac:dyDescent="0.25">
      <c r="A190" t="s">
        <v>356</v>
      </c>
      <c r="B190">
        <v>1046.763991</v>
      </c>
      <c r="C190">
        <v>994.95176900000001</v>
      </c>
      <c r="D190">
        <v>0</v>
      </c>
      <c r="E190">
        <v>32.712197000000003</v>
      </c>
      <c r="F190">
        <v>141.48260300000001</v>
      </c>
      <c r="G190">
        <v>9.8853369999999998</v>
      </c>
      <c r="H190">
        <v>1</v>
      </c>
      <c r="I190">
        <v>16.116651000000001</v>
      </c>
      <c r="J190">
        <v>24.810234000000001</v>
      </c>
      <c r="K190">
        <v>160.315878562687</v>
      </c>
      <c r="L190">
        <v>0</v>
      </c>
      <c r="M190">
        <v>9.5061644481999998</v>
      </c>
      <c r="N190">
        <v>104.3292714522</v>
      </c>
      <c r="O190">
        <v>17.512863029199998</v>
      </c>
      <c r="P190">
        <v>2.3643000000000001</v>
      </c>
      <c r="Q190">
        <v>51.608739832200001</v>
      </c>
      <c r="R190">
        <v>117.116709597</v>
      </c>
      <c r="S190">
        <v>1509.5179179214899</v>
      </c>
    </row>
    <row r="191" spans="1:19" ht="15" x14ac:dyDescent="0.25">
      <c r="A191" t="s">
        <v>357</v>
      </c>
      <c r="B191">
        <v>511.57387799999998</v>
      </c>
      <c r="C191">
        <v>496.82079099999999</v>
      </c>
      <c r="D191">
        <v>25.296295000000001</v>
      </c>
      <c r="E191">
        <v>3.3950619999999998</v>
      </c>
      <c r="F191">
        <v>45.222222000000002</v>
      </c>
      <c r="G191">
        <v>2.074074</v>
      </c>
      <c r="H191">
        <v>1</v>
      </c>
      <c r="I191">
        <v>2.9567899999999998</v>
      </c>
      <c r="J191">
        <v>5.5061730000000004</v>
      </c>
      <c r="K191">
        <v>79.469921582885306</v>
      </c>
      <c r="L191">
        <v>7.3511033270000103</v>
      </c>
      <c r="M191">
        <v>0.98660501720000005</v>
      </c>
      <c r="N191">
        <v>33.346866502799998</v>
      </c>
      <c r="O191">
        <v>3.6744294983999999</v>
      </c>
      <c r="P191">
        <v>2.3643000000000001</v>
      </c>
      <c r="Q191">
        <v>9.4682329379999999</v>
      </c>
      <c r="R191">
        <v>25.991889646499999</v>
      </c>
      <c r="S191">
        <v>674.22722651278502</v>
      </c>
    </row>
    <row r="192" spans="1:19" ht="15" x14ac:dyDescent="0.25">
      <c r="A192" t="s">
        <v>358</v>
      </c>
      <c r="B192">
        <v>922.47924200000102</v>
      </c>
      <c r="C192">
        <v>896.20608800000105</v>
      </c>
      <c r="D192">
        <v>0</v>
      </c>
      <c r="E192">
        <v>9.1278780000000008</v>
      </c>
      <c r="F192">
        <v>95.394384000000002</v>
      </c>
      <c r="G192">
        <v>0.939114</v>
      </c>
      <c r="H192">
        <v>0</v>
      </c>
      <c r="I192">
        <v>6.9642860000000004</v>
      </c>
      <c r="J192">
        <v>18.369754</v>
      </c>
      <c r="K192">
        <v>144.40505645349401</v>
      </c>
      <c r="L192">
        <v>0</v>
      </c>
      <c r="M192">
        <v>2.6525613468000002</v>
      </c>
      <c r="N192">
        <v>70.343818761600005</v>
      </c>
      <c r="O192">
        <v>1.6637343624000001</v>
      </c>
      <c r="P192">
        <v>0</v>
      </c>
      <c r="Q192">
        <v>22.301036629199999</v>
      </c>
      <c r="R192">
        <v>86.714423757000006</v>
      </c>
      <c r="S192">
        <v>1250.55987331049</v>
      </c>
    </row>
    <row r="193" spans="1:19" ht="15" x14ac:dyDescent="0.25">
      <c r="A193" t="s">
        <v>360</v>
      </c>
      <c r="B193">
        <v>709.09264099999996</v>
      </c>
      <c r="C193">
        <v>310.39115900000002</v>
      </c>
      <c r="D193">
        <v>1</v>
      </c>
      <c r="E193">
        <v>23.867927999999999</v>
      </c>
      <c r="F193">
        <v>45.431837000000002</v>
      </c>
      <c r="G193">
        <v>8.7109640000000006</v>
      </c>
      <c r="H193">
        <v>2</v>
      </c>
      <c r="I193">
        <v>0.49224200000000001</v>
      </c>
      <c r="J193">
        <v>7.5</v>
      </c>
      <c r="K193">
        <v>22.5771661824493</v>
      </c>
      <c r="L193">
        <v>0.29060000000000002</v>
      </c>
      <c r="M193">
        <v>6.9360198767999997</v>
      </c>
      <c r="N193">
        <v>33.501436603800002</v>
      </c>
      <c r="O193">
        <v>15.4323438224</v>
      </c>
      <c r="P193">
        <v>4.7286000000000001</v>
      </c>
      <c r="Q193">
        <v>1.5762573324</v>
      </c>
      <c r="R193">
        <v>35.403750000000002</v>
      </c>
      <c r="S193">
        <v>829.53881481784902</v>
      </c>
    </row>
    <row r="194" spans="1:19" ht="15" x14ac:dyDescent="0.25">
      <c r="A194" t="s">
        <v>361</v>
      </c>
      <c r="B194">
        <v>2454.0152659999999</v>
      </c>
      <c r="C194">
        <v>181.698938</v>
      </c>
      <c r="D194">
        <v>19.635513</v>
      </c>
      <c r="E194">
        <v>41.871617999999998</v>
      </c>
      <c r="F194">
        <v>148.156925</v>
      </c>
      <c r="G194">
        <v>4.935384</v>
      </c>
      <c r="H194">
        <v>0</v>
      </c>
      <c r="I194">
        <v>8</v>
      </c>
      <c r="J194">
        <v>35.580300999999999</v>
      </c>
      <c r="K194">
        <v>2.36384504248627</v>
      </c>
      <c r="L194">
        <v>5.7060800778000003</v>
      </c>
      <c r="M194">
        <v>12.1678921908</v>
      </c>
      <c r="N194">
        <v>109.250916495</v>
      </c>
      <c r="O194">
        <v>8.7435262944000005</v>
      </c>
      <c r="P194">
        <v>0</v>
      </c>
      <c r="Q194">
        <v>25.617599999999999</v>
      </c>
      <c r="R194">
        <v>167.95681087049999</v>
      </c>
      <c r="S194">
        <v>2785.82193697098</v>
      </c>
    </row>
    <row r="195" spans="1:19" ht="15" x14ac:dyDescent="0.25">
      <c r="A195" t="s">
        <v>362</v>
      </c>
      <c r="B195">
        <v>1894.4577859999999</v>
      </c>
      <c r="C195">
        <v>1832.972587</v>
      </c>
      <c r="D195">
        <v>0.58184400000000003</v>
      </c>
      <c r="E195">
        <v>41.385413999999997</v>
      </c>
      <c r="F195">
        <v>181.082506</v>
      </c>
      <c r="G195">
        <v>8.6365409999999994</v>
      </c>
      <c r="H195">
        <v>0</v>
      </c>
      <c r="I195">
        <v>8.7333079999999992</v>
      </c>
      <c r="J195">
        <v>44.115349999999999</v>
      </c>
      <c r="K195">
        <v>295.34558339604598</v>
      </c>
      <c r="L195">
        <v>0.1690838664</v>
      </c>
      <c r="M195">
        <v>12.0266013084</v>
      </c>
      <c r="N195">
        <v>133.53023992440001</v>
      </c>
      <c r="O195">
        <v>15.3004960356</v>
      </c>
      <c r="P195">
        <v>0</v>
      </c>
      <c r="Q195">
        <v>27.965798877600001</v>
      </c>
      <c r="R195">
        <v>208.246509675</v>
      </c>
      <c r="S195">
        <v>2587.04209908345</v>
      </c>
    </row>
    <row r="196" spans="1:19" ht="15" x14ac:dyDescent="0.25">
      <c r="A196" t="s">
        <v>363</v>
      </c>
      <c r="B196">
        <v>868.63629700000001</v>
      </c>
      <c r="C196">
        <v>851.32126900000003</v>
      </c>
      <c r="D196">
        <v>29.347973</v>
      </c>
      <c r="E196">
        <v>20.736872000000002</v>
      </c>
      <c r="F196">
        <v>118.90268</v>
      </c>
      <c r="G196">
        <v>3.3391510000000002</v>
      </c>
      <c r="H196">
        <v>1</v>
      </c>
      <c r="I196">
        <v>2</v>
      </c>
      <c r="J196">
        <v>7</v>
      </c>
      <c r="K196">
        <v>136.544936934194</v>
      </c>
      <c r="L196">
        <v>8.5285209537999993</v>
      </c>
      <c r="M196">
        <v>6.0261350032000003</v>
      </c>
      <c r="N196">
        <v>87.678836231999895</v>
      </c>
      <c r="O196">
        <v>5.9156399115999996</v>
      </c>
      <c r="P196">
        <v>2.3643000000000001</v>
      </c>
      <c r="Q196">
        <v>6.4043999999999999</v>
      </c>
      <c r="R196">
        <v>33.043500000000002</v>
      </c>
      <c r="S196">
        <v>1155.14256603479</v>
      </c>
    </row>
    <row r="197" spans="1:19" ht="15" x14ac:dyDescent="0.25">
      <c r="A197" t="s">
        <v>364</v>
      </c>
      <c r="B197">
        <v>1714.2659149999999</v>
      </c>
      <c r="C197">
        <v>874.35898499999996</v>
      </c>
      <c r="D197">
        <v>3.4954640000000001</v>
      </c>
      <c r="E197">
        <v>37.871966999999998</v>
      </c>
      <c r="F197">
        <v>136.033209</v>
      </c>
      <c r="G197">
        <v>9.065334</v>
      </c>
      <c r="H197">
        <v>2</v>
      </c>
      <c r="I197">
        <v>9.5682919999999996</v>
      </c>
      <c r="J197">
        <v>13.682726000000001</v>
      </c>
      <c r="K197">
        <v>74.046976052376095</v>
      </c>
      <c r="L197">
        <v>1.0157818383999999</v>
      </c>
      <c r="M197">
        <v>11.0055936102</v>
      </c>
      <c r="N197">
        <v>100.3108883166</v>
      </c>
      <c r="O197">
        <v>16.060145714400001</v>
      </c>
      <c r="P197">
        <v>4.7286000000000001</v>
      </c>
      <c r="Q197">
        <v>30.639584642399999</v>
      </c>
      <c r="R197">
        <v>64.589308083000006</v>
      </c>
      <c r="S197">
        <v>2016.6627932573799</v>
      </c>
    </row>
    <row r="198" spans="1:19" ht="15" x14ac:dyDescent="0.25">
      <c r="A198" t="s">
        <v>365</v>
      </c>
      <c r="B198">
        <v>2121.0401449999899</v>
      </c>
      <c r="C198">
        <v>180.00068999999999</v>
      </c>
      <c r="D198">
        <v>44.207417999999997</v>
      </c>
      <c r="E198">
        <v>23.881817999999999</v>
      </c>
      <c r="F198">
        <v>134.02524700000001</v>
      </c>
      <c r="G198">
        <v>6.2696430000000003</v>
      </c>
      <c r="H198">
        <v>0</v>
      </c>
      <c r="I198">
        <v>7.5059529999999999</v>
      </c>
      <c r="J198">
        <v>26.147065999999999</v>
      </c>
      <c r="K198">
        <v>2.5937661549382098</v>
      </c>
      <c r="L198">
        <v>12.8466756708</v>
      </c>
      <c r="M198">
        <v>6.9400563108000002</v>
      </c>
      <c r="N198">
        <v>98.830217137799806</v>
      </c>
      <c r="O198">
        <v>11.1072995388</v>
      </c>
      <c r="P198">
        <v>0</v>
      </c>
      <c r="Q198">
        <v>24.0355626966</v>
      </c>
      <c r="R198">
        <v>123.427225053</v>
      </c>
      <c r="S198">
        <v>2400.82094756273</v>
      </c>
    </row>
    <row r="199" spans="1:19" ht="15" x14ac:dyDescent="0.25">
      <c r="A199" t="s">
        <v>366</v>
      </c>
      <c r="B199">
        <v>478.23031300000002</v>
      </c>
      <c r="C199">
        <v>467.010178</v>
      </c>
      <c r="D199">
        <v>0</v>
      </c>
      <c r="E199">
        <v>15</v>
      </c>
      <c r="F199">
        <v>70.224964</v>
      </c>
      <c r="G199">
        <v>2.8837730000000001</v>
      </c>
      <c r="H199">
        <v>0</v>
      </c>
      <c r="I199">
        <v>1</v>
      </c>
      <c r="J199">
        <v>6.2612259999999997</v>
      </c>
      <c r="K199">
        <v>75.0561011128801</v>
      </c>
      <c r="L199">
        <v>0</v>
      </c>
      <c r="M199">
        <v>4.359</v>
      </c>
      <c r="N199">
        <v>51.783888453599999</v>
      </c>
      <c r="O199">
        <v>5.1088922468</v>
      </c>
      <c r="P199">
        <v>0</v>
      </c>
      <c r="Q199">
        <v>3.2021999999999999</v>
      </c>
      <c r="R199">
        <v>29.556117333</v>
      </c>
      <c r="S199">
        <v>647.29651214627995</v>
      </c>
    </row>
    <row r="200" spans="1:19" ht="15" x14ac:dyDescent="0.25">
      <c r="A200" t="s">
        <v>367</v>
      </c>
      <c r="B200">
        <v>679.09095100000002</v>
      </c>
      <c r="C200">
        <v>652.83272899999997</v>
      </c>
      <c r="D200">
        <v>4</v>
      </c>
      <c r="E200">
        <v>3.6361430000000001</v>
      </c>
      <c r="F200">
        <v>90.160014000000004</v>
      </c>
      <c r="G200">
        <v>3</v>
      </c>
      <c r="H200">
        <v>0</v>
      </c>
      <c r="I200">
        <v>2.5224090000000001</v>
      </c>
      <c r="J200">
        <v>16.568414000000001</v>
      </c>
      <c r="K200">
        <v>104.54495258956899</v>
      </c>
      <c r="L200">
        <v>1.1624000000000001</v>
      </c>
      <c r="M200">
        <v>1.0566631557999999</v>
      </c>
      <c r="N200">
        <v>66.483994323600001</v>
      </c>
      <c r="O200">
        <v>5.3148</v>
      </c>
      <c r="P200">
        <v>0</v>
      </c>
      <c r="Q200">
        <v>8.0772580997999999</v>
      </c>
      <c r="R200">
        <v>78.211198287000002</v>
      </c>
      <c r="S200">
        <v>943.94221745576897</v>
      </c>
    </row>
    <row r="201" spans="1:19" ht="15" x14ac:dyDescent="0.25">
      <c r="A201" t="s">
        <v>368</v>
      </c>
      <c r="B201">
        <v>816.03408999999999</v>
      </c>
      <c r="C201">
        <v>332.01612599999999</v>
      </c>
      <c r="D201">
        <v>2</v>
      </c>
      <c r="E201">
        <v>10.900836999999999</v>
      </c>
      <c r="F201">
        <v>74.268766999999997</v>
      </c>
      <c r="G201">
        <v>4</v>
      </c>
      <c r="H201">
        <v>1</v>
      </c>
      <c r="I201">
        <v>4</v>
      </c>
      <c r="J201">
        <v>15.14</v>
      </c>
      <c r="K201">
        <v>23.0118988114952</v>
      </c>
      <c r="L201">
        <v>0.58120000000000005</v>
      </c>
      <c r="M201">
        <v>3.1677832322000001</v>
      </c>
      <c r="N201">
        <v>54.765788785800098</v>
      </c>
      <c r="O201">
        <v>7.0864000000000003</v>
      </c>
      <c r="P201">
        <v>2.3643000000000001</v>
      </c>
      <c r="Q201">
        <v>12.8088</v>
      </c>
      <c r="R201">
        <v>71.468369999999993</v>
      </c>
      <c r="S201">
        <v>991.28863082949499</v>
      </c>
    </row>
    <row r="202" spans="1:19" ht="15" x14ac:dyDescent="0.25">
      <c r="A202" t="s">
        <v>369</v>
      </c>
      <c r="B202">
        <v>5339.79103700006</v>
      </c>
      <c r="C202">
        <v>1286.1439849999999</v>
      </c>
      <c r="D202">
        <v>127.519048</v>
      </c>
      <c r="E202">
        <v>120.438515</v>
      </c>
      <c r="F202">
        <v>674.12441699999999</v>
      </c>
      <c r="G202">
        <v>25.83193</v>
      </c>
      <c r="H202">
        <v>2.86</v>
      </c>
      <c r="I202">
        <v>40.318212000000003</v>
      </c>
      <c r="J202">
        <v>155.72150999999999</v>
      </c>
      <c r="K202">
        <v>53.151862980800701</v>
      </c>
      <c r="L202">
        <v>37.057035348799999</v>
      </c>
      <c r="M202">
        <v>34.999432458999998</v>
      </c>
      <c r="N202">
        <v>497.09934509579602</v>
      </c>
      <c r="O202">
        <v>45.763847188</v>
      </c>
      <c r="P202">
        <v>6.7618980000000004</v>
      </c>
      <c r="Q202">
        <v>129.10697846639999</v>
      </c>
      <c r="R202">
        <v>735.08338795500094</v>
      </c>
      <c r="S202">
        <v>6878.8148244938602</v>
      </c>
    </row>
    <row r="203" spans="1:19" ht="15" x14ac:dyDescent="0.25">
      <c r="A203" t="s">
        <v>371</v>
      </c>
      <c r="B203">
        <v>785.10729100000003</v>
      </c>
      <c r="C203">
        <v>304.76244600000001</v>
      </c>
      <c r="D203">
        <v>3.1425800000000002</v>
      </c>
      <c r="E203">
        <v>10.501526</v>
      </c>
      <c r="F203">
        <v>76.139510999999999</v>
      </c>
      <c r="G203">
        <v>8.4097609999999996</v>
      </c>
      <c r="H203">
        <v>0.95533100000000004</v>
      </c>
      <c r="I203">
        <v>3</v>
      </c>
      <c r="J203">
        <v>13.137513</v>
      </c>
      <c r="K203">
        <v>19.721698255984201</v>
      </c>
      <c r="L203">
        <v>0.91323374800000001</v>
      </c>
      <c r="M203">
        <v>3.0517434556</v>
      </c>
      <c r="N203">
        <v>56.1452754114</v>
      </c>
      <c r="O203">
        <v>14.8987325876</v>
      </c>
      <c r="P203">
        <v>2.2586890833000002</v>
      </c>
      <c r="Q203">
        <v>9.6066000000000003</v>
      </c>
      <c r="R203">
        <v>62.015630116499999</v>
      </c>
      <c r="S203">
        <v>953.71889365838501</v>
      </c>
    </row>
    <row r="204" spans="1:19" ht="15" x14ac:dyDescent="0.25">
      <c r="A204" t="s">
        <v>372</v>
      </c>
      <c r="B204">
        <v>6759.90210999999</v>
      </c>
      <c r="C204">
        <v>2248.998971</v>
      </c>
      <c r="D204">
        <v>71.805289999999999</v>
      </c>
      <c r="E204">
        <v>29.301368</v>
      </c>
      <c r="F204">
        <v>681.57405800000004</v>
      </c>
      <c r="G204">
        <v>90.563940000000002</v>
      </c>
      <c r="H204">
        <v>3</v>
      </c>
      <c r="I204">
        <v>37.996648999999998</v>
      </c>
      <c r="J204">
        <v>202.87557899999999</v>
      </c>
      <c r="K204">
        <v>131.09829169621699</v>
      </c>
      <c r="L204">
        <v>20.866617273999999</v>
      </c>
      <c r="M204">
        <v>8.5149775408000004</v>
      </c>
      <c r="N204">
        <v>502.592710369195</v>
      </c>
      <c r="O204">
        <v>160.443076104</v>
      </c>
      <c r="P204">
        <v>7.0929000000000002</v>
      </c>
      <c r="Q204">
        <v>121.67286942779999</v>
      </c>
      <c r="R204">
        <v>957.674170669501</v>
      </c>
      <c r="S204">
        <v>8669.8577230815099</v>
      </c>
    </row>
    <row r="205" spans="1:19" ht="15" x14ac:dyDescent="0.25">
      <c r="A205" t="s">
        <v>373</v>
      </c>
      <c r="B205">
        <v>5753.5160189999597</v>
      </c>
      <c r="C205">
        <v>1357.605421</v>
      </c>
      <c r="D205">
        <v>50.193292999999997</v>
      </c>
      <c r="E205">
        <v>83.039772999999997</v>
      </c>
      <c r="F205">
        <v>405.40783199999998</v>
      </c>
      <c r="G205">
        <v>29.844545</v>
      </c>
      <c r="H205">
        <v>7.1306820000000002</v>
      </c>
      <c r="I205">
        <v>37.471590999999997</v>
      </c>
      <c r="J205">
        <v>114.916364</v>
      </c>
      <c r="K205">
        <v>54.494395330103103</v>
      </c>
      <c r="L205">
        <v>14.586170945799999</v>
      </c>
      <c r="M205">
        <v>24.131358033800002</v>
      </c>
      <c r="N205">
        <v>298.94773531679999</v>
      </c>
      <c r="O205">
        <v>52.872595922000002</v>
      </c>
      <c r="P205">
        <v>16.859071452599999</v>
      </c>
      <c r="Q205">
        <v>119.99152870020001</v>
      </c>
      <c r="R205">
        <v>542.46269626200103</v>
      </c>
      <c r="S205">
        <v>6877.8615709632704</v>
      </c>
    </row>
    <row r="206" spans="1:19" ht="15" x14ac:dyDescent="0.25">
      <c r="A206" t="s">
        <v>375</v>
      </c>
      <c r="B206">
        <v>1261.5408</v>
      </c>
      <c r="C206">
        <v>617.81961999999999</v>
      </c>
      <c r="D206">
        <v>0</v>
      </c>
      <c r="E206">
        <v>25.861623000000002</v>
      </c>
      <c r="F206">
        <v>97.156400000000005</v>
      </c>
      <c r="G206">
        <v>18.74643</v>
      </c>
      <c r="H206">
        <v>1.0678179999999999</v>
      </c>
      <c r="I206">
        <v>7.8662679999999998</v>
      </c>
      <c r="J206">
        <v>8.3876609999999996</v>
      </c>
      <c r="K206">
        <v>51.058197698261502</v>
      </c>
      <c r="L206">
        <v>0</v>
      </c>
      <c r="M206">
        <v>7.5153876437999996</v>
      </c>
      <c r="N206">
        <v>71.643129360000003</v>
      </c>
      <c r="O206">
        <v>33.211175388000001</v>
      </c>
      <c r="P206">
        <v>2.5246420974000001</v>
      </c>
      <c r="Q206">
        <v>25.1893633896</v>
      </c>
      <c r="R206">
        <v>39.593953750499999</v>
      </c>
      <c r="S206">
        <v>1492.2766493275601</v>
      </c>
    </row>
    <row r="207" spans="1:19" ht="15" x14ac:dyDescent="0.25">
      <c r="A207" t="s">
        <v>376</v>
      </c>
      <c r="B207">
        <v>766.43087500000001</v>
      </c>
      <c r="C207">
        <v>329.064705</v>
      </c>
      <c r="D207">
        <v>2</v>
      </c>
      <c r="E207">
        <v>8.8316130000000008</v>
      </c>
      <c r="F207">
        <v>95.296589999999995</v>
      </c>
      <c r="G207">
        <v>20.735313000000001</v>
      </c>
      <c r="H207">
        <v>1</v>
      </c>
      <c r="I207">
        <v>5</v>
      </c>
      <c r="J207">
        <v>12.378391000000001</v>
      </c>
      <c r="K207">
        <v>24.572179039738501</v>
      </c>
      <c r="L207">
        <v>0.58120000000000005</v>
      </c>
      <c r="M207">
        <v>2.5664667377999999</v>
      </c>
      <c r="N207">
        <v>70.271705466</v>
      </c>
      <c r="O207">
        <v>36.734680510799997</v>
      </c>
      <c r="P207">
        <v>2.3643000000000001</v>
      </c>
      <c r="Q207">
        <v>16.010999999999999</v>
      </c>
      <c r="R207">
        <v>58.432194715500003</v>
      </c>
      <c r="S207">
        <v>977.96460146983804</v>
      </c>
    </row>
    <row r="208" spans="1:19" ht="15" x14ac:dyDescent="0.25">
      <c r="A208" t="s">
        <v>377</v>
      </c>
      <c r="B208">
        <v>967.24704800000097</v>
      </c>
      <c r="C208">
        <v>472.21336300000002</v>
      </c>
      <c r="D208">
        <v>5.1601100000000004</v>
      </c>
      <c r="E208">
        <v>23.972490000000001</v>
      </c>
      <c r="F208">
        <v>127.11710100000001</v>
      </c>
      <c r="G208">
        <v>6.5736999999999997</v>
      </c>
      <c r="H208">
        <v>1</v>
      </c>
      <c r="I208">
        <v>7.6467390000000002</v>
      </c>
      <c r="J208">
        <v>18.113916</v>
      </c>
      <c r="K208">
        <v>38.902026173177099</v>
      </c>
      <c r="L208">
        <v>1.499527966</v>
      </c>
      <c r="M208">
        <v>6.9664055940000003</v>
      </c>
      <c r="N208">
        <v>93.736150277399801</v>
      </c>
      <c r="O208">
        <v>11.645966919999999</v>
      </c>
      <c r="P208">
        <v>2.3643000000000001</v>
      </c>
      <c r="Q208">
        <v>24.486387625799999</v>
      </c>
      <c r="R208">
        <v>85.506740477999998</v>
      </c>
      <c r="S208">
        <v>1232.3545530343799</v>
      </c>
    </row>
    <row r="209" spans="1:19" ht="15" x14ac:dyDescent="0.25">
      <c r="A209" t="s">
        <v>379</v>
      </c>
      <c r="B209">
        <v>852.89879599999995</v>
      </c>
      <c r="C209">
        <v>801.12044100000003</v>
      </c>
      <c r="D209">
        <v>6.0855059999999996</v>
      </c>
      <c r="E209">
        <v>16.321607</v>
      </c>
      <c r="F209">
        <v>135.150959</v>
      </c>
      <c r="G209">
        <v>6.2441820000000003</v>
      </c>
      <c r="H209">
        <v>0</v>
      </c>
      <c r="I209">
        <v>3.9999989999999999</v>
      </c>
      <c r="J209">
        <v>39.650637000000003</v>
      </c>
      <c r="K209">
        <v>128.79890471320499</v>
      </c>
      <c r="L209">
        <v>1.7684480436000001</v>
      </c>
      <c r="M209">
        <v>4.7430589942000001</v>
      </c>
      <c r="N209">
        <v>99.660317166599796</v>
      </c>
      <c r="O209">
        <v>11.062192831200001</v>
      </c>
      <c r="P209">
        <v>0</v>
      </c>
      <c r="Q209">
        <v>12.808796797799999</v>
      </c>
      <c r="R209">
        <v>187.1708319585</v>
      </c>
      <c r="S209">
        <v>1298.9113465051</v>
      </c>
    </row>
    <row r="210" spans="1:19" ht="15" x14ac:dyDescent="0.25">
      <c r="A210" t="s">
        <v>380</v>
      </c>
      <c r="B210">
        <v>1840.8318339999901</v>
      </c>
      <c r="C210">
        <v>878.49108700000102</v>
      </c>
      <c r="D210">
        <v>3.9759549999999999</v>
      </c>
      <c r="E210">
        <v>21.934356000000001</v>
      </c>
      <c r="F210">
        <v>232.55271300000001</v>
      </c>
      <c r="G210">
        <v>15.868712</v>
      </c>
      <c r="H210">
        <v>1</v>
      </c>
      <c r="I210">
        <v>15.473516999999999</v>
      </c>
      <c r="J210">
        <v>37.005851</v>
      </c>
      <c r="K210">
        <v>70.934549675828706</v>
      </c>
      <c r="L210">
        <v>1.1554125230000001</v>
      </c>
      <c r="M210">
        <v>6.3741238535999996</v>
      </c>
      <c r="N210">
        <v>171.4843705662</v>
      </c>
      <c r="O210">
        <v>28.1130101792</v>
      </c>
      <c r="P210">
        <v>2.3643000000000001</v>
      </c>
      <c r="Q210">
        <v>49.549296137399999</v>
      </c>
      <c r="R210">
        <v>174.68611964550001</v>
      </c>
      <c r="S210">
        <v>2345.49301658072</v>
      </c>
    </row>
    <row r="211" spans="1:19" ht="15" x14ac:dyDescent="0.25">
      <c r="A211" t="s">
        <v>381</v>
      </c>
      <c r="B211">
        <v>798.95453599999996</v>
      </c>
      <c r="C211">
        <v>772.760268</v>
      </c>
      <c r="D211">
        <v>0</v>
      </c>
      <c r="E211">
        <v>7.7267710000000003</v>
      </c>
      <c r="F211">
        <v>97.377174999999994</v>
      </c>
      <c r="G211">
        <v>8.8339669999999995</v>
      </c>
      <c r="H211">
        <v>1</v>
      </c>
      <c r="I211">
        <v>4.0204409999999999</v>
      </c>
      <c r="J211">
        <v>12.230769</v>
      </c>
      <c r="K211">
        <v>124.461352311613</v>
      </c>
      <c r="L211">
        <v>0</v>
      </c>
      <c r="M211">
        <v>2.2453996526000002</v>
      </c>
      <c r="N211">
        <v>71.805928844999997</v>
      </c>
      <c r="O211">
        <v>15.650255937200001</v>
      </c>
      <c r="P211">
        <v>2.3643000000000001</v>
      </c>
      <c r="Q211">
        <v>12.874256170200001</v>
      </c>
      <c r="R211">
        <v>57.735345064500002</v>
      </c>
      <c r="S211">
        <v>1086.0913739811101</v>
      </c>
    </row>
    <row r="212" spans="1:19" ht="15" x14ac:dyDescent="0.25">
      <c r="A212" t="s">
        <v>382</v>
      </c>
      <c r="B212">
        <v>1295.313699</v>
      </c>
      <c r="C212">
        <v>789.09870699999999</v>
      </c>
      <c r="D212">
        <v>36.269297999999999</v>
      </c>
      <c r="E212">
        <v>26.876767999999998</v>
      </c>
      <c r="F212">
        <v>116.021497</v>
      </c>
      <c r="G212">
        <v>9.2033240000000003</v>
      </c>
      <c r="H212">
        <v>0</v>
      </c>
      <c r="I212">
        <v>11.404692000000001</v>
      </c>
      <c r="J212">
        <v>21.318721</v>
      </c>
      <c r="K212">
        <v>80.389041407912899</v>
      </c>
      <c r="L212">
        <v>10.539857998800001</v>
      </c>
      <c r="M212">
        <v>7.8103887808000003</v>
      </c>
      <c r="N212">
        <v>85.554251887799893</v>
      </c>
      <c r="O212">
        <v>16.3046087984</v>
      </c>
      <c r="P212">
        <v>0</v>
      </c>
      <c r="Q212">
        <v>36.520104722399999</v>
      </c>
      <c r="R212">
        <v>100.6350224805</v>
      </c>
      <c r="S212">
        <v>1633.0669750766101</v>
      </c>
    </row>
    <row r="213" spans="1:19" ht="15" x14ac:dyDescent="0.25">
      <c r="A213" t="s">
        <v>384</v>
      </c>
      <c r="B213">
        <v>5449.34281499999</v>
      </c>
      <c r="C213">
        <v>703.45346900000004</v>
      </c>
      <c r="D213">
        <v>87.572689999999994</v>
      </c>
      <c r="E213">
        <v>82.828571999999994</v>
      </c>
      <c r="F213">
        <v>315.11634400000003</v>
      </c>
      <c r="G213">
        <v>32.852322000000001</v>
      </c>
      <c r="H213">
        <v>4</v>
      </c>
      <c r="I213">
        <v>27.479617999999999</v>
      </c>
      <c r="J213">
        <v>112.743803</v>
      </c>
      <c r="K213">
        <v>15.6006114799098</v>
      </c>
      <c r="L213">
        <v>25.448623714</v>
      </c>
      <c r="M213">
        <v>24.069983023199999</v>
      </c>
      <c r="N213">
        <v>232.366792065601</v>
      </c>
      <c r="O213">
        <v>58.201173655200002</v>
      </c>
      <c r="P213">
        <v>9.4572000000000003</v>
      </c>
      <c r="Q213">
        <v>87.9952327596</v>
      </c>
      <c r="R213">
        <v>532.20712206150097</v>
      </c>
      <c r="S213">
        <v>6434.6895537589999</v>
      </c>
    </row>
    <row r="214" spans="1:19" ht="15" x14ac:dyDescent="0.25">
      <c r="A214" t="s">
        <v>385</v>
      </c>
      <c r="B214">
        <v>758.91007000000002</v>
      </c>
      <c r="C214">
        <v>359.233788</v>
      </c>
      <c r="D214">
        <v>1</v>
      </c>
      <c r="E214">
        <v>14.442042000000001</v>
      </c>
      <c r="F214">
        <v>82.879018000000002</v>
      </c>
      <c r="G214">
        <v>5.4893859999999997</v>
      </c>
      <c r="H214">
        <v>0</v>
      </c>
      <c r="I214">
        <v>2</v>
      </c>
      <c r="J214">
        <v>11.213015</v>
      </c>
      <c r="K214">
        <v>28.2272451287641</v>
      </c>
      <c r="L214">
        <v>0.29060000000000002</v>
      </c>
      <c r="M214">
        <v>4.1968574052000003</v>
      </c>
      <c r="N214">
        <v>61.1149878732001</v>
      </c>
      <c r="O214">
        <v>9.7249962375999992</v>
      </c>
      <c r="P214">
        <v>0</v>
      </c>
      <c r="Q214">
        <v>6.4043999999999999</v>
      </c>
      <c r="R214">
        <v>52.931037307499999</v>
      </c>
      <c r="S214">
        <v>921.80019395226498</v>
      </c>
    </row>
    <row r="215" spans="1:19" ht="15" x14ac:dyDescent="0.25">
      <c r="A215" t="s">
        <v>386</v>
      </c>
      <c r="B215">
        <v>1522.0836979999999</v>
      </c>
      <c r="C215">
        <v>674.76941399999998</v>
      </c>
      <c r="D215">
        <v>6.7167620000000001</v>
      </c>
      <c r="E215">
        <v>23.517402000000001</v>
      </c>
      <c r="F215">
        <v>155.203755</v>
      </c>
      <c r="G215">
        <v>8.8045019999999994</v>
      </c>
      <c r="H215">
        <v>0</v>
      </c>
      <c r="I215">
        <v>6.3579319999999999</v>
      </c>
      <c r="J215">
        <v>29.924607000000002</v>
      </c>
      <c r="K215">
        <v>49.965001823522101</v>
      </c>
      <c r="L215">
        <v>1.9518910372</v>
      </c>
      <c r="M215">
        <v>6.8341570212000002</v>
      </c>
      <c r="N215">
        <v>114.447248937</v>
      </c>
      <c r="O215">
        <v>15.5980557432</v>
      </c>
      <c r="P215">
        <v>0</v>
      </c>
      <c r="Q215">
        <v>20.3593698504</v>
      </c>
      <c r="R215">
        <v>141.25910734350001</v>
      </c>
      <c r="S215">
        <v>1872.4985297560199</v>
      </c>
    </row>
    <row r="216" spans="1:19" ht="15" x14ac:dyDescent="0.25">
      <c r="A216" t="s">
        <v>387</v>
      </c>
      <c r="B216">
        <v>2285.4367400000001</v>
      </c>
      <c r="C216">
        <v>437.28525999999999</v>
      </c>
      <c r="D216">
        <v>21.586351000000001</v>
      </c>
      <c r="E216">
        <v>36.574024000000001</v>
      </c>
      <c r="F216">
        <v>142.49944300000001</v>
      </c>
      <c r="G216">
        <v>3.2770709999999998</v>
      </c>
      <c r="H216">
        <v>4.5322820000000004</v>
      </c>
      <c r="I216">
        <v>7.6657380000000002</v>
      </c>
      <c r="J216">
        <v>33.112228000000002</v>
      </c>
      <c r="K216">
        <v>14.016371693519501</v>
      </c>
      <c r="L216">
        <v>6.2729936006000004</v>
      </c>
      <c r="M216">
        <v>10.628411374400001</v>
      </c>
      <c r="N216">
        <v>105.07908926819999</v>
      </c>
      <c r="O216">
        <v>5.8056589835999999</v>
      </c>
      <c r="P216">
        <v>10.715674332600001</v>
      </c>
      <c r="Q216">
        <v>24.547226223599999</v>
      </c>
      <c r="R216">
        <v>156.30627227400001</v>
      </c>
      <c r="S216">
        <v>2618.8084377505202</v>
      </c>
    </row>
    <row r="217" spans="1:19" ht="15" x14ac:dyDescent="0.25">
      <c r="A217" t="s">
        <v>388</v>
      </c>
      <c r="B217">
        <v>1442.313789</v>
      </c>
      <c r="C217">
        <v>628.75988800000005</v>
      </c>
      <c r="D217">
        <v>28.028746000000002</v>
      </c>
      <c r="E217">
        <v>34.257142999999999</v>
      </c>
      <c r="F217">
        <v>167.18193099999999</v>
      </c>
      <c r="G217">
        <v>13.286142</v>
      </c>
      <c r="H217">
        <v>3</v>
      </c>
      <c r="I217">
        <v>6.9808349999999999</v>
      </c>
      <c r="J217">
        <v>38.289976000000003</v>
      </c>
      <c r="K217">
        <v>46.813270951073299</v>
      </c>
      <c r="L217">
        <v>8.1451535875999994</v>
      </c>
      <c r="M217">
        <v>9.9551257557999993</v>
      </c>
      <c r="N217">
        <v>123.2799559194</v>
      </c>
      <c r="O217">
        <v>23.537729167199998</v>
      </c>
      <c r="P217">
        <v>7.0929000000000002</v>
      </c>
      <c r="Q217">
        <v>22.354029836999999</v>
      </c>
      <c r="R217">
        <v>180.74783170800001</v>
      </c>
      <c r="S217">
        <v>1864.23978592608</v>
      </c>
    </row>
    <row r="218" spans="1:19" ht="15" x14ac:dyDescent="0.25">
      <c r="A218" t="s">
        <v>389</v>
      </c>
      <c r="B218">
        <v>1223.186459</v>
      </c>
      <c r="C218">
        <v>159.194265</v>
      </c>
      <c r="D218">
        <v>2.2649010000000001</v>
      </c>
      <c r="E218">
        <v>21.901937</v>
      </c>
      <c r="F218">
        <v>30.121261000000001</v>
      </c>
      <c r="G218">
        <v>5.5208680000000001</v>
      </c>
      <c r="H218">
        <v>1</v>
      </c>
      <c r="I218">
        <v>7</v>
      </c>
      <c r="J218">
        <v>12.615266999999999</v>
      </c>
      <c r="K218">
        <v>3.5384040954062201</v>
      </c>
      <c r="L218">
        <v>0.65818023059999997</v>
      </c>
      <c r="M218">
        <v>6.3647028922000004</v>
      </c>
      <c r="N218">
        <v>22.211417861400001</v>
      </c>
      <c r="O218">
        <v>9.7807697487999992</v>
      </c>
      <c r="P218">
        <v>2.3643000000000001</v>
      </c>
      <c r="Q218">
        <v>22.415400000000002</v>
      </c>
      <c r="R218">
        <v>59.550367873500001</v>
      </c>
      <c r="S218">
        <v>1350.0700017019101</v>
      </c>
    </row>
    <row r="219" spans="1:19" ht="15" x14ac:dyDescent="0.25">
      <c r="A219" t="s">
        <v>390</v>
      </c>
      <c r="B219">
        <v>1733.0041679999999</v>
      </c>
      <c r="C219">
        <v>674.72113200000001</v>
      </c>
      <c r="D219">
        <v>47.577719000000002</v>
      </c>
      <c r="E219">
        <v>33.700958999999997</v>
      </c>
      <c r="F219">
        <v>151.328542</v>
      </c>
      <c r="G219">
        <v>19.334692</v>
      </c>
      <c r="H219">
        <v>2</v>
      </c>
      <c r="I219">
        <v>17.726400000000002</v>
      </c>
      <c r="J219">
        <v>29.094239000000002</v>
      </c>
      <c r="K219">
        <v>44.883020087271802</v>
      </c>
      <c r="L219">
        <v>13.8260851414</v>
      </c>
      <c r="M219">
        <v>9.7934986853999995</v>
      </c>
      <c r="N219">
        <v>111.5896668708</v>
      </c>
      <c r="O219">
        <v>34.253340347200002</v>
      </c>
      <c r="P219">
        <v>4.7286000000000001</v>
      </c>
      <c r="Q219">
        <v>56.763478079999999</v>
      </c>
      <c r="R219">
        <v>137.33935519950001</v>
      </c>
      <c r="S219">
        <v>2146.18121241157</v>
      </c>
    </row>
    <row r="220" spans="1:19" ht="15" x14ac:dyDescent="0.25">
      <c r="A220" t="s">
        <v>392</v>
      </c>
      <c r="B220">
        <v>849.63947800000005</v>
      </c>
      <c r="C220">
        <v>356.158522</v>
      </c>
      <c r="D220">
        <v>0</v>
      </c>
      <c r="E220">
        <v>12</v>
      </c>
      <c r="F220">
        <v>73.128559999999993</v>
      </c>
      <c r="G220">
        <v>1.6287419999999999</v>
      </c>
      <c r="H220">
        <v>2</v>
      </c>
      <c r="I220">
        <v>1</v>
      </c>
      <c r="J220">
        <v>20.755883000000001</v>
      </c>
      <c r="K220">
        <v>25.3892180971865</v>
      </c>
      <c r="L220">
        <v>0</v>
      </c>
      <c r="M220">
        <v>3.4872000000000001</v>
      </c>
      <c r="N220">
        <v>53.925000144000101</v>
      </c>
      <c r="O220">
        <v>2.8854793272000001</v>
      </c>
      <c r="P220">
        <v>4.7286000000000001</v>
      </c>
      <c r="Q220">
        <v>3.2021999999999999</v>
      </c>
      <c r="R220">
        <v>97.978145701499997</v>
      </c>
      <c r="S220">
        <v>1041.2353212698899</v>
      </c>
    </row>
    <row r="221" spans="1:19" ht="15" x14ac:dyDescent="0.25">
      <c r="A221" t="s">
        <v>393</v>
      </c>
      <c r="B221">
        <v>454.94199800000001</v>
      </c>
      <c r="C221">
        <v>426.52916299999998</v>
      </c>
      <c r="D221">
        <v>1</v>
      </c>
      <c r="E221">
        <v>14</v>
      </c>
      <c r="F221">
        <v>51.547866999999997</v>
      </c>
      <c r="G221">
        <v>5.030303</v>
      </c>
      <c r="H221">
        <v>1</v>
      </c>
      <c r="I221">
        <v>4.9764710000000001</v>
      </c>
      <c r="J221">
        <v>17.406061000000001</v>
      </c>
      <c r="K221">
        <v>68.726343959043604</v>
      </c>
      <c r="L221">
        <v>0.29060000000000002</v>
      </c>
      <c r="M221">
        <v>4.0683999999999996</v>
      </c>
      <c r="N221">
        <v>38.011397125800002</v>
      </c>
      <c r="O221">
        <v>8.9116847947999993</v>
      </c>
      <c r="P221">
        <v>2.3643000000000001</v>
      </c>
      <c r="Q221">
        <v>15.935655436199999</v>
      </c>
      <c r="R221">
        <v>82.1653109505</v>
      </c>
      <c r="S221">
        <v>675.41569026634397</v>
      </c>
    </row>
    <row r="222" spans="1:19" ht="15" x14ac:dyDescent="0.25">
      <c r="A222" t="s">
        <v>394</v>
      </c>
      <c r="B222">
        <v>578.970291000001</v>
      </c>
      <c r="C222">
        <v>199.20285000000001</v>
      </c>
      <c r="D222">
        <v>6.86</v>
      </c>
      <c r="E222">
        <v>11</v>
      </c>
      <c r="F222">
        <v>58.013925999999998</v>
      </c>
      <c r="G222">
        <v>7.0522689999999999</v>
      </c>
      <c r="H222">
        <v>2</v>
      </c>
      <c r="I222">
        <v>7.0284380000000004</v>
      </c>
      <c r="J222">
        <v>13.86</v>
      </c>
      <c r="K222">
        <v>11.756921094025</v>
      </c>
      <c r="L222">
        <v>1.9935160000000001</v>
      </c>
      <c r="M222">
        <v>3.1966000000000001</v>
      </c>
      <c r="N222">
        <v>42.779469032400002</v>
      </c>
      <c r="O222">
        <v>12.4937997604</v>
      </c>
      <c r="P222">
        <v>4.7286000000000001</v>
      </c>
      <c r="Q222">
        <v>22.5064641636</v>
      </c>
      <c r="R222">
        <v>65.426130000000001</v>
      </c>
      <c r="S222">
        <v>743.85179105042596</v>
      </c>
    </row>
    <row r="223" spans="1:19" ht="15" x14ac:dyDescent="0.25">
      <c r="A223" t="s">
        <v>395</v>
      </c>
      <c r="B223">
        <v>1035.1914469999999</v>
      </c>
      <c r="C223">
        <v>379.96860600000002</v>
      </c>
      <c r="D223">
        <v>2</v>
      </c>
      <c r="E223">
        <v>24.652439000000001</v>
      </c>
      <c r="F223">
        <v>82.291021000000001</v>
      </c>
      <c r="G223">
        <v>7.9399230000000003</v>
      </c>
      <c r="H223">
        <v>0</v>
      </c>
      <c r="I223">
        <v>10.835366</v>
      </c>
      <c r="J223">
        <v>14</v>
      </c>
      <c r="K223">
        <v>23.5236697494331</v>
      </c>
      <c r="L223">
        <v>0.58120000000000005</v>
      </c>
      <c r="M223">
        <v>7.1639987734000004</v>
      </c>
      <c r="N223">
        <v>60.6813988854001</v>
      </c>
      <c r="O223">
        <v>14.0663675868</v>
      </c>
      <c r="P223">
        <v>0</v>
      </c>
      <c r="Q223">
        <v>34.697009005200002</v>
      </c>
      <c r="R223">
        <v>66.087000000000003</v>
      </c>
      <c r="S223">
        <v>1241.9920910002299</v>
      </c>
    </row>
    <row r="224" spans="1:19" ht="15" x14ac:dyDescent="0.25">
      <c r="A224" t="s">
        <v>396</v>
      </c>
      <c r="B224">
        <v>1550.844711</v>
      </c>
      <c r="C224">
        <v>762.76535200000001</v>
      </c>
      <c r="D224">
        <v>16.630399000000001</v>
      </c>
      <c r="E224">
        <v>33.257950999999998</v>
      </c>
      <c r="F224">
        <v>104.383329</v>
      </c>
      <c r="G224">
        <v>9.8394030000000008</v>
      </c>
      <c r="H224">
        <v>0</v>
      </c>
      <c r="I224">
        <v>8.2866459999999993</v>
      </c>
      <c r="J224">
        <v>20.39687</v>
      </c>
      <c r="K224">
        <v>62.1855995440851</v>
      </c>
      <c r="L224">
        <v>4.8327939494000001</v>
      </c>
      <c r="M224">
        <v>9.6647605605999996</v>
      </c>
      <c r="N224">
        <v>76.972266804599997</v>
      </c>
      <c r="O224">
        <v>17.431486354800001</v>
      </c>
      <c r="P224">
        <v>0</v>
      </c>
      <c r="Q224">
        <v>26.5354978212</v>
      </c>
      <c r="R224">
        <v>96.283424835000005</v>
      </c>
      <c r="S224">
        <v>1844.75054086968</v>
      </c>
    </row>
    <row r="225" spans="1:19" ht="15" x14ac:dyDescent="0.25">
      <c r="A225" t="s">
        <v>397</v>
      </c>
      <c r="B225">
        <v>1943.6599039999901</v>
      </c>
      <c r="C225">
        <v>1106.413767</v>
      </c>
      <c r="D225">
        <v>34.788308000000001</v>
      </c>
      <c r="E225">
        <v>53.610781000000003</v>
      </c>
      <c r="F225">
        <v>149.95815200000001</v>
      </c>
      <c r="G225">
        <v>9.5491349999999997</v>
      </c>
      <c r="H225">
        <v>0</v>
      </c>
      <c r="I225">
        <v>11.516743999999999</v>
      </c>
      <c r="J225">
        <v>28.600059000000002</v>
      </c>
      <c r="K225">
        <v>103.37602176666</v>
      </c>
      <c r="L225">
        <v>10.1094823048</v>
      </c>
      <c r="M225">
        <v>15.5792929586</v>
      </c>
      <c r="N225">
        <v>110.5791412848</v>
      </c>
      <c r="O225">
        <v>16.917247566</v>
      </c>
      <c r="P225">
        <v>0</v>
      </c>
      <c r="Q225">
        <v>36.878917636799997</v>
      </c>
      <c r="R225">
        <v>135.0065785095</v>
      </c>
      <c r="S225">
        <v>2372.1065860271501</v>
      </c>
    </row>
    <row r="226" spans="1:19" ht="15" x14ac:dyDescent="0.25">
      <c r="A226" t="s">
        <v>398</v>
      </c>
      <c r="B226">
        <v>656.32426999999996</v>
      </c>
      <c r="C226">
        <v>636.73434099999997</v>
      </c>
      <c r="D226">
        <v>0</v>
      </c>
      <c r="E226">
        <v>11.535758</v>
      </c>
      <c r="F226">
        <v>76.922306000000006</v>
      </c>
      <c r="G226">
        <v>4.0971440000000001</v>
      </c>
      <c r="H226">
        <v>0.99999899999999997</v>
      </c>
      <c r="I226">
        <v>6.1100779999999997</v>
      </c>
      <c r="J226">
        <v>6.5240020000000003</v>
      </c>
      <c r="K226">
        <v>102.30600363452599</v>
      </c>
      <c r="L226">
        <v>0</v>
      </c>
      <c r="M226">
        <v>3.3522912748000002</v>
      </c>
      <c r="N226">
        <v>56.722508444399999</v>
      </c>
      <c r="O226">
        <v>7.2585003103999997</v>
      </c>
      <c r="P226">
        <v>2.3642976356999998</v>
      </c>
      <c r="Q226">
        <v>19.565691771600001</v>
      </c>
      <c r="R226">
        <v>30.796551440999998</v>
      </c>
      <c r="S226">
        <v>878.690114512425</v>
      </c>
    </row>
    <row r="227" spans="1:19" ht="15" x14ac:dyDescent="0.25">
      <c r="A227" t="s">
        <v>399</v>
      </c>
      <c r="B227">
        <v>2136.71106099999</v>
      </c>
      <c r="C227">
        <v>718.80200100000002</v>
      </c>
      <c r="D227">
        <v>18.470444000000001</v>
      </c>
      <c r="E227">
        <v>33.527602000000002</v>
      </c>
      <c r="F227">
        <v>171.180576</v>
      </c>
      <c r="G227">
        <v>15.263754</v>
      </c>
      <c r="H227">
        <v>0.92977200000000004</v>
      </c>
      <c r="I227">
        <v>14.161163999999999</v>
      </c>
      <c r="J227">
        <v>33.564717000000002</v>
      </c>
      <c r="K227">
        <v>40.166363183479397</v>
      </c>
      <c r="L227">
        <v>5.3675110263999999</v>
      </c>
      <c r="M227">
        <v>9.7431211411999996</v>
      </c>
      <c r="N227">
        <v>126.2285567424</v>
      </c>
      <c r="O227">
        <v>27.041266586399999</v>
      </c>
      <c r="P227">
        <v>2.1982599396000002</v>
      </c>
      <c r="Q227">
        <v>45.346879360800003</v>
      </c>
      <c r="R227">
        <v>158.44224659849999</v>
      </c>
      <c r="S227">
        <v>2551.2452655787702</v>
      </c>
    </row>
    <row r="228" spans="1:19" ht="15" x14ac:dyDescent="0.25">
      <c r="A228" t="s">
        <v>400</v>
      </c>
      <c r="B228">
        <v>924.09135400000002</v>
      </c>
      <c r="C228">
        <v>371.98425700000001</v>
      </c>
      <c r="D228">
        <v>13.651666000000001</v>
      </c>
      <c r="E228">
        <v>9</v>
      </c>
      <c r="F228">
        <v>107.468344</v>
      </c>
      <c r="G228">
        <v>4.2479399999999998</v>
      </c>
      <c r="H228">
        <v>0</v>
      </c>
      <c r="I228">
        <v>8</v>
      </c>
      <c r="J228">
        <v>16.759124</v>
      </c>
      <c r="K228">
        <v>24.986575677030199</v>
      </c>
      <c r="L228">
        <v>3.9671741396</v>
      </c>
      <c r="M228">
        <v>2.6154000000000002</v>
      </c>
      <c r="N228">
        <v>79.247156865599905</v>
      </c>
      <c r="O228">
        <v>7.5256505039999997</v>
      </c>
      <c r="P228">
        <v>0</v>
      </c>
      <c r="Q228">
        <v>25.617599999999999</v>
      </c>
      <c r="R228">
        <v>79.111444841999997</v>
      </c>
      <c r="S228">
        <v>1147.1623560282301</v>
      </c>
    </row>
    <row r="229" spans="1:19" ht="15" x14ac:dyDescent="0.25">
      <c r="A229" t="s">
        <v>401</v>
      </c>
      <c r="B229">
        <v>893.39976300000001</v>
      </c>
      <c r="C229">
        <v>328.97593799999999</v>
      </c>
      <c r="D229">
        <v>0</v>
      </c>
      <c r="E229">
        <v>27.282353000000001</v>
      </c>
      <c r="F229">
        <v>74.590986999999998</v>
      </c>
      <c r="G229">
        <v>0</v>
      </c>
      <c r="H229">
        <v>0</v>
      </c>
      <c r="I229">
        <v>2</v>
      </c>
      <c r="J229">
        <v>16.617647000000002</v>
      </c>
      <c r="K229">
        <v>20.052964910477002</v>
      </c>
      <c r="L229">
        <v>0</v>
      </c>
      <c r="M229">
        <v>7.92825178180001</v>
      </c>
      <c r="N229">
        <v>55.003393813800102</v>
      </c>
      <c r="O229">
        <v>0</v>
      </c>
      <c r="P229">
        <v>0</v>
      </c>
      <c r="Q229">
        <v>6.4043999999999999</v>
      </c>
      <c r="R229">
        <v>78.443602663500002</v>
      </c>
      <c r="S229">
        <v>1061.23237616958</v>
      </c>
    </row>
    <row r="230" spans="1:19" ht="15" x14ac:dyDescent="0.25">
      <c r="A230" t="s">
        <v>402</v>
      </c>
      <c r="B230">
        <v>735.33490700000004</v>
      </c>
      <c r="C230">
        <v>719.31678299999999</v>
      </c>
      <c r="D230">
        <v>0</v>
      </c>
      <c r="E230">
        <v>10</v>
      </c>
      <c r="F230">
        <v>81.709693000000001</v>
      </c>
      <c r="G230">
        <v>5</v>
      </c>
      <c r="H230">
        <v>0.72623499999999996</v>
      </c>
      <c r="I230">
        <v>1</v>
      </c>
      <c r="J230">
        <v>9</v>
      </c>
      <c r="K230">
        <v>115.856999832094</v>
      </c>
      <c r="L230">
        <v>0</v>
      </c>
      <c r="M230">
        <v>2.9060000000000001</v>
      </c>
      <c r="N230">
        <v>60.252727618200097</v>
      </c>
      <c r="O230">
        <v>8.8580000000000005</v>
      </c>
      <c r="P230">
        <v>1.7170374104999999</v>
      </c>
      <c r="Q230">
        <v>3.2021999999999999</v>
      </c>
      <c r="R230">
        <v>42.484499999999997</v>
      </c>
      <c r="S230">
        <v>970.61237186079404</v>
      </c>
    </row>
    <row r="231" spans="1:19" ht="15" x14ac:dyDescent="0.25">
      <c r="A231" t="s">
        <v>403</v>
      </c>
      <c r="B231">
        <v>1615.8776250000001</v>
      </c>
      <c r="C231">
        <v>1572.4981929999999</v>
      </c>
      <c r="D231">
        <v>11.148833</v>
      </c>
      <c r="E231">
        <v>26.018509000000002</v>
      </c>
      <c r="F231">
        <v>184.29931199999999</v>
      </c>
      <c r="G231">
        <v>14.372686</v>
      </c>
      <c r="H231">
        <v>1</v>
      </c>
      <c r="I231">
        <v>0.61445799999999995</v>
      </c>
      <c r="J231">
        <v>27.236059000000001</v>
      </c>
      <c r="K231">
        <v>253.35103026263801</v>
      </c>
      <c r="L231">
        <v>3.2398508698000001</v>
      </c>
      <c r="M231">
        <v>7.5609787154000001</v>
      </c>
      <c r="N231">
        <v>135.90231266879999</v>
      </c>
      <c r="O231">
        <v>25.4626505176</v>
      </c>
      <c r="P231">
        <v>2.3643000000000001</v>
      </c>
      <c r="Q231">
        <v>1.9676174075999999</v>
      </c>
      <c r="R231">
        <v>128.56781650950001</v>
      </c>
      <c r="S231">
        <v>2174.2941819513399</v>
      </c>
    </row>
    <row r="232" spans="1:19" ht="15" x14ac:dyDescent="0.25">
      <c r="A232" t="s">
        <v>404</v>
      </c>
      <c r="B232">
        <v>777.37556099999995</v>
      </c>
      <c r="C232">
        <v>396.23448500000001</v>
      </c>
      <c r="D232">
        <v>1</v>
      </c>
      <c r="E232">
        <v>24.504760000000001</v>
      </c>
      <c r="F232">
        <v>80.612483999999995</v>
      </c>
      <c r="G232">
        <v>16.213892000000001</v>
      </c>
      <c r="H232">
        <v>0</v>
      </c>
      <c r="I232">
        <v>2</v>
      </c>
      <c r="J232">
        <v>8.0072430000000008</v>
      </c>
      <c r="K232">
        <v>33.9566468097672</v>
      </c>
      <c r="L232">
        <v>0.29060000000000002</v>
      </c>
      <c r="M232">
        <v>7.1210832560000004</v>
      </c>
      <c r="N232">
        <v>59.443645701600097</v>
      </c>
      <c r="O232">
        <v>28.724531067200001</v>
      </c>
      <c r="P232">
        <v>0</v>
      </c>
      <c r="Q232">
        <v>6.4043999999999999</v>
      </c>
      <c r="R232">
        <v>37.798190581500002</v>
      </c>
      <c r="S232">
        <v>951.11465841606798</v>
      </c>
    </row>
    <row r="233" spans="1:19" ht="15" x14ac:dyDescent="0.25">
      <c r="A233" t="s">
        <v>405</v>
      </c>
      <c r="B233">
        <v>1632.7424559999999</v>
      </c>
      <c r="C233">
        <v>788.40390600000001</v>
      </c>
      <c r="D233">
        <v>7.1586639999999999</v>
      </c>
      <c r="E233">
        <v>26.501729000000001</v>
      </c>
      <c r="F233">
        <v>216.79289499999999</v>
      </c>
      <c r="G233">
        <v>17.612914</v>
      </c>
      <c r="H233">
        <v>1</v>
      </c>
      <c r="I233">
        <v>4</v>
      </c>
      <c r="J233">
        <v>35.781917999999997</v>
      </c>
      <c r="K233">
        <v>63.8026841054266</v>
      </c>
      <c r="L233">
        <v>2.0803077584</v>
      </c>
      <c r="M233">
        <v>7.7014024474000102</v>
      </c>
      <c r="N233">
        <v>159.86308077300001</v>
      </c>
      <c r="O233">
        <v>31.2030384424</v>
      </c>
      <c r="P233">
        <v>2.3643000000000001</v>
      </c>
      <c r="Q233">
        <v>12.8088</v>
      </c>
      <c r="R233">
        <v>168.90854391900001</v>
      </c>
      <c r="S233">
        <v>2081.47461344563</v>
      </c>
    </row>
    <row r="234" spans="1:19" ht="15" x14ac:dyDescent="0.25">
      <c r="A234" t="s">
        <v>406</v>
      </c>
      <c r="B234">
        <v>1083.074165</v>
      </c>
      <c r="C234">
        <v>1049.0580540000001</v>
      </c>
      <c r="D234">
        <v>0</v>
      </c>
      <c r="E234">
        <v>17.920952</v>
      </c>
      <c r="F234">
        <v>122.638476</v>
      </c>
      <c r="G234">
        <v>7</v>
      </c>
      <c r="H234">
        <v>0</v>
      </c>
      <c r="I234">
        <v>4</v>
      </c>
      <c r="J234">
        <v>21.514081999999998</v>
      </c>
      <c r="K234">
        <v>168.79956647321799</v>
      </c>
      <c r="L234">
        <v>0</v>
      </c>
      <c r="M234">
        <v>5.2078286511999998</v>
      </c>
      <c r="N234">
        <v>90.4336122023999</v>
      </c>
      <c r="O234">
        <v>12.401199999999999</v>
      </c>
      <c r="P234">
        <v>0</v>
      </c>
      <c r="Q234">
        <v>12.8088</v>
      </c>
      <c r="R234">
        <v>101.557224081</v>
      </c>
      <c r="S234">
        <v>1474.28239640782</v>
      </c>
    </row>
    <row r="235" spans="1:19" ht="15" x14ac:dyDescent="0.25">
      <c r="A235" t="s">
        <v>407</v>
      </c>
      <c r="B235">
        <v>1351.541119</v>
      </c>
      <c r="C235">
        <v>1318.5742929999999</v>
      </c>
      <c r="D235">
        <v>0</v>
      </c>
      <c r="E235">
        <v>19.972446000000001</v>
      </c>
      <c r="F235">
        <v>172.623212</v>
      </c>
      <c r="G235">
        <v>1.176463</v>
      </c>
      <c r="H235">
        <v>0</v>
      </c>
      <c r="I235">
        <v>4.799067</v>
      </c>
      <c r="J235">
        <v>26.713401999999999</v>
      </c>
      <c r="K235">
        <v>212.41726351108201</v>
      </c>
      <c r="L235">
        <v>0</v>
      </c>
      <c r="M235">
        <v>5.8039928076000002</v>
      </c>
      <c r="N235">
        <v>127.2923565288</v>
      </c>
      <c r="O235">
        <v>2.0842218508000001</v>
      </c>
      <c r="P235">
        <v>0</v>
      </c>
      <c r="Q235">
        <v>15.367572347399999</v>
      </c>
      <c r="R235">
        <v>126.10061414099999</v>
      </c>
      <c r="S235">
        <v>1840.60714018668</v>
      </c>
    </row>
    <row r="236" spans="1:19" ht="15" x14ac:dyDescent="0.25">
      <c r="A236" t="s">
        <v>408</v>
      </c>
      <c r="B236">
        <v>793.30389000000002</v>
      </c>
      <c r="C236">
        <v>766.75583400000005</v>
      </c>
      <c r="D236">
        <v>2.4662790000000001</v>
      </c>
      <c r="E236">
        <v>13.48842</v>
      </c>
      <c r="F236">
        <v>112.299048</v>
      </c>
      <c r="G236">
        <v>6.3333979999999999</v>
      </c>
      <c r="H236">
        <v>0</v>
      </c>
      <c r="I236">
        <v>4</v>
      </c>
      <c r="J236">
        <v>16.214658</v>
      </c>
      <c r="K236">
        <v>123.546828098332</v>
      </c>
      <c r="L236">
        <v>0.71670067739999999</v>
      </c>
      <c r="M236">
        <v>3.9197348519999999</v>
      </c>
      <c r="N236">
        <v>82.809317995199905</v>
      </c>
      <c r="O236">
        <v>11.2202478968</v>
      </c>
      <c r="P236">
        <v>0</v>
      </c>
      <c r="Q236">
        <v>12.8088</v>
      </c>
      <c r="R236">
        <v>76.541293089000007</v>
      </c>
      <c r="S236">
        <v>1104.86681260873</v>
      </c>
    </row>
    <row r="237" spans="1:19" ht="15" x14ac:dyDescent="0.25">
      <c r="A237" t="s">
        <v>409</v>
      </c>
      <c r="B237">
        <v>671.94413699999996</v>
      </c>
      <c r="C237">
        <v>627.61014899999998</v>
      </c>
      <c r="D237">
        <v>0</v>
      </c>
      <c r="E237">
        <v>16.075686000000001</v>
      </c>
      <c r="F237">
        <v>123.653818</v>
      </c>
      <c r="G237">
        <v>13.626561000000001</v>
      </c>
      <c r="H237">
        <v>2</v>
      </c>
      <c r="I237">
        <v>7.4364319999999999</v>
      </c>
      <c r="J237">
        <v>21.270994999999999</v>
      </c>
      <c r="K237">
        <v>101.126381767148</v>
      </c>
      <c r="L237">
        <v>0</v>
      </c>
      <c r="M237">
        <v>4.6715943515999996</v>
      </c>
      <c r="N237">
        <v>91.182325393199903</v>
      </c>
      <c r="O237">
        <v>24.1408154676</v>
      </c>
      <c r="P237">
        <v>4.7286000000000001</v>
      </c>
      <c r="Q237">
        <v>23.812942550399999</v>
      </c>
      <c r="R237">
        <v>100.4097318975</v>
      </c>
      <c r="S237">
        <v>1022.01652842745</v>
      </c>
    </row>
    <row r="238" spans="1:19" ht="15" x14ac:dyDescent="0.25">
      <c r="A238" t="s">
        <v>410</v>
      </c>
      <c r="B238">
        <v>869.26756799999998</v>
      </c>
      <c r="C238">
        <v>110.04615800000001</v>
      </c>
      <c r="D238">
        <v>1</v>
      </c>
      <c r="E238">
        <v>14.524364</v>
      </c>
      <c r="F238">
        <v>38.313839000000002</v>
      </c>
      <c r="G238">
        <v>1.428974</v>
      </c>
      <c r="H238">
        <v>0</v>
      </c>
      <c r="I238">
        <v>5.3543539999999998</v>
      </c>
      <c r="J238">
        <v>6.5119559999999996</v>
      </c>
      <c r="K238">
        <v>2.27391336551737</v>
      </c>
      <c r="L238">
        <v>0.29060000000000002</v>
      </c>
      <c r="M238">
        <v>4.2207801784000001</v>
      </c>
      <c r="N238">
        <v>28.252624878599999</v>
      </c>
      <c r="O238">
        <v>2.5315703383999999</v>
      </c>
      <c r="P238">
        <v>0</v>
      </c>
      <c r="Q238">
        <v>17.145712378799999</v>
      </c>
      <c r="R238">
        <v>30.739688298000001</v>
      </c>
      <c r="S238">
        <v>954.72245743771703</v>
      </c>
    </row>
    <row r="239" spans="1:19" ht="15" x14ac:dyDescent="0.25">
      <c r="A239" t="s">
        <v>411</v>
      </c>
      <c r="B239">
        <v>803.88787600000001</v>
      </c>
      <c r="C239">
        <v>116.70537299999999</v>
      </c>
      <c r="D239">
        <v>4</v>
      </c>
      <c r="E239">
        <v>0</v>
      </c>
      <c r="F239">
        <v>62.433987999999999</v>
      </c>
      <c r="G239">
        <v>2</v>
      </c>
      <c r="H239">
        <v>0</v>
      </c>
      <c r="I239">
        <v>3</v>
      </c>
      <c r="J239">
        <v>4</v>
      </c>
      <c r="K239">
        <v>2.7767722471420102</v>
      </c>
      <c r="L239">
        <v>1.1624000000000001</v>
      </c>
      <c r="M239">
        <v>0</v>
      </c>
      <c r="N239">
        <v>46.038822751200001</v>
      </c>
      <c r="O239">
        <v>3.5432000000000001</v>
      </c>
      <c r="P239">
        <v>0</v>
      </c>
      <c r="Q239">
        <v>9.6066000000000003</v>
      </c>
      <c r="R239">
        <v>18.882000000000001</v>
      </c>
      <c r="S239">
        <v>885.89767099834205</v>
      </c>
    </row>
    <row r="240" spans="1:19" ht="15" x14ac:dyDescent="0.25">
      <c r="A240" t="s">
        <v>412</v>
      </c>
      <c r="B240">
        <v>394.860815</v>
      </c>
      <c r="C240">
        <v>78.633224999999996</v>
      </c>
      <c r="D240">
        <v>2.959444</v>
      </c>
      <c r="E240">
        <v>8</v>
      </c>
      <c r="F240">
        <v>19.265319000000002</v>
      </c>
      <c r="G240">
        <v>1</v>
      </c>
      <c r="H240">
        <v>0</v>
      </c>
      <c r="I240">
        <v>2</v>
      </c>
      <c r="J240">
        <v>4</v>
      </c>
      <c r="K240">
        <v>2.61941020522928</v>
      </c>
      <c r="L240">
        <v>0.86001442640000003</v>
      </c>
      <c r="M240">
        <v>2.3248000000000002</v>
      </c>
      <c r="N240">
        <v>14.2062462306</v>
      </c>
      <c r="O240">
        <v>1.7716000000000001</v>
      </c>
      <c r="P240">
        <v>0</v>
      </c>
      <c r="Q240">
        <v>6.4043999999999999</v>
      </c>
      <c r="R240">
        <v>18.882000000000001</v>
      </c>
      <c r="S240">
        <v>441.92928586222899</v>
      </c>
    </row>
    <row r="241" spans="1:19" ht="15" x14ac:dyDescent="0.25">
      <c r="A241" t="s">
        <v>413</v>
      </c>
      <c r="B241">
        <v>461.115927</v>
      </c>
      <c r="C241">
        <v>145.77922000000001</v>
      </c>
      <c r="D241">
        <v>0</v>
      </c>
      <c r="E241">
        <v>9.6891979999999993</v>
      </c>
      <c r="F241">
        <v>39.943413999999997</v>
      </c>
      <c r="G241">
        <v>3.7602039999999999</v>
      </c>
      <c r="H241">
        <v>0</v>
      </c>
      <c r="I241">
        <v>3.3970319999999998</v>
      </c>
      <c r="J241">
        <v>8.621302</v>
      </c>
      <c r="K241">
        <v>7.8213175169126101</v>
      </c>
      <c r="L241">
        <v>0</v>
      </c>
      <c r="M241">
        <v>2.8156809387999999</v>
      </c>
      <c r="N241">
        <v>29.454273483600002</v>
      </c>
      <c r="O241">
        <v>6.6615774064000002</v>
      </c>
      <c r="P241">
        <v>0</v>
      </c>
      <c r="Q241">
        <v>10.8779758704</v>
      </c>
      <c r="R241">
        <v>40.696856091000001</v>
      </c>
      <c r="S241">
        <v>559.44360830711298</v>
      </c>
    </row>
    <row r="242" spans="1:19" ht="15" x14ac:dyDescent="0.25">
      <c r="A242" t="s">
        <v>414</v>
      </c>
      <c r="B242">
        <v>1553.246981</v>
      </c>
      <c r="C242">
        <v>496.52948600000002</v>
      </c>
      <c r="D242">
        <v>15.565052</v>
      </c>
      <c r="E242">
        <v>36.153263000000003</v>
      </c>
      <c r="F242">
        <v>154.73227600000001</v>
      </c>
      <c r="G242">
        <v>20.231097999999999</v>
      </c>
      <c r="H242">
        <v>0</v>
      </c>
      <c r="I242">
        <v>3.567707</v>
      </c>
      <c r="J242">
        <v>29.827732000000001</v>
      </c>
      <c r="K242">
        <v>26.723357639455301</v>
      </c>
      <c r="L242">
        <v>4.5232041112000001</v>
      </c>
      <c r="M242">
        <v>10.506138227799999</v>
      </c>
      <c r="N242">
        <v>114.0995803224</v>
      </c>
      <c r="O242">
        <v>35.841413216799999</v>
      </c>
      <c r="P242">
        <v>0</v>
      </c>
      <c r="Q242">
        <v>11.4245113554</v>
      </c>
      <c r="R242">
        <v>140.80180890599999</v>
      </c>
      <c r="S242">
        <v>1897.1669947790599</v>
      </c>
    </row>
    <row r="243" spans="1:19" ht="15" x14ac:dyDescent="0.25">
      <c r="A243" t="s">
        <v>415</v>
      </c>
      <c r="B243">
        <v>675.25400500000001</v>
      </c>
      <c r="C243">
        <v>284.48458499999998</v>
      </c>
      <c r="D243">
        <v>9.1816940000000002</v>
      </c>
      <c r="E243">
        <v>23.322616</v>
      </c>
      <c r="F243">
        <v>77.721537999999995</v>
      </c>
      <c r="G243">
        <v>0</v>
      </c>
      <c r="H243">
        <v>0.93388400000000005</v>
      </c>
      <c r="I243">
        <v>1</v>
      </c>
      <c r="J243">
        <v>10.581683</v>
      </c>
      <c r="K243">
        <v>19.894451761536398</v>
      </c>
      <c r="L243">
        <v>2.6682002763999999</v>
      </c>
      <c r="M243">
        <v>6.7775522095999996</v>
      </c>
      <c r="N243">
        <v>57.311862121200001</v>
      </c>
      <c r="O243">
        <v>0</v>
      </c>
      <c r="P243">
        <v>2.2079819411999999</v>
      </c>
      <c r="Q243">
        <v>3.2021999999999999</v>
      </c>
      <c r="R243">
        <v>49.950834601499999</v>
      </c>
      <c r="S243">
        <v>817.26708791143699</v>
      </c>
    </row>
    <row r="244" spans="1:19" ht="15" x14ac:dyDescent="0.25">
      <c r="A244" t="s">
        <v>416</v>
      </c>
      <c r="B244">
        <v>1231.3663770000001</v>
      </c>
      <c r="C244">
        <v>553.68279900000005</v>
      </c>
      <c r="D244">
        <v>2.5147940000000002</v>
      </c>
      <c r="E244">
        <v>26.296965</v>
      </c>
      <c r="F244">
        <v>103.849558</v>
      </c>
      <c r="G244">
        <v>4.8953129999999998</v>
      </c>
      <c r="H244">
        <v>2</v>
      </c>
      <c r="I244">
        <v>11.980740000000001</v>
      </c>
      <c r="J244">
        <v>24</v>
      </c>
      <c r="K244">
        <v>42.058536235062398</v>
      </c>
      <c r="L244">
        <v>0.73079913640000005</v>
      </c>
      <c r="M244">
        <v>7.641898029</v>
      </c>
      <c r="N244">
        <v>76.578664069200002</v>
      </c>
      <c r="O244">
        <v>8.6725365108000005</v>
      </c>
      <c r="P244">
        <v>4.7286000000000001</v>
      </c>
      <c r="Q244">
        <v>38.364725628000002</v>
      </c>
      <c r="R244">
        <v>113.292</v>
      </c>
      <c r="S244">
        <v>1523.43413660846</v>
      </c>
    </row>
    <row r="245" spans="1:19" ht="15" x14ac:dyDescent="0.25">
      <c r="A245" t="s">
        <v>417</v>
      </c>
      <c r="B245">
        <v>1056.6557889999999</v>
      </c>
      <c r="C245">
        <v>596.91812800000105</v>
      </c>
      <c r="D245">
        <v>5.1882999999999999E-2</v>
      </c>
      <c r="E245">
        <v>26.151095999999999</v>
      </c>
      <c r="F245">
        <v>70.703806</v>
      </c>
      <c r="G245">
        <v>1.0841989999999999</v>
      </c>
      <c r="H245">
        <v>1</v>
      </c>
      <c r="I245">
        <v>6.4678599999999999</v>
      </c>
      <c r="J245">
        <v>9.86</v>
      </c>
      <c r="K245">
        <v>55.3777039921723</v>
      </c>
      <c r="L245">
        <v>1.50771998E-2</v>
      </c>
      <c r="M245">
        <v>7.5995084975999996</v>
      </c>
      <c r="N245">
        <v>52.136986544400003</v>
      </c>
      <c r="O245">
        <v>1.9207669484000001</v>
      </c>
      <c r="P245">
        <v>2.3643000000000001</v>
      </c>
      <c r="Q245">
        <v>20.711381291999999</v>
      </c>
      <c r="R245">
        <v>46.544130000000003</v>
      </c>
      <c r="S245">
        <v>1243.3256434743701</v>
      </c>
    </row>
    <row r="246" spans="1:19" ht="15" x14ac:dyDescent="0.25">
      <c r="A246" t="s">
        <v>418</v>
      </c>
      <c r="B246">
        <v>688.88525400000003</v>
      </c>
      <c r="C246">
        <v>344.153083000001</v>
      </c>
      <c r="D246">
        <v>2.1141320000000001</v>
      </c>
      <c r="E246">
        <v>10.824123999999999</v>
      </c>
      <c r="F246">
        <v>48.827902999999999</v>
      </c>
      <c r="G246">
        <v>0</v>
      </c>
      <c r="H246">
        <v>2</v>
      </c>
      <c r="I246">
        <v>3</v>
      </c>
      <c r="J246">
        <v>2.8861300000000001</v>
      </c>
      <c r="K246">
        <v>27.944755442704999</v>
      </c>
      <c r="L246">
        <v>0.61436675919999995</v>
      </c>
      <c r="M246">
        <v>3.1454904344000001</v>
      </c>
      <c r="N246">
        <v>36.005695672199998</v>
      </c>
      <c r="O246">
        <v>0</v>
      </c>
      <c r="P246">
        <v>4.7286000000000001</v>
      </c>
      <c r="Q246">
        <v>9.6066000000000003</v>
      </c>
      <c r="R246">
        <v>13.623976665000001</v>
      </c>
      <c r="S246">
        <v>784.55473897350498</v>
      </c>
    </row>
    <row r="247" spans="1:19" ht="15" x14ac:dyDescent="0.25">
      <c r="A247" t="s">
        <v>419</v>
      </c>
      <c r="B247">
        <v>2551.3714199999999</v>
      </c>
      <c r="C247">
        <v>1578.5554279999999</v>
      </c>
      <c r="D247">
        <v>0</v>
      </c>
      <c r="E247">
        <v>40.323402000000002</v>
      </c>
      <c r="F247">
        <v>317.61956800000002</v>
      </c>
      <c r="G247">
        <v>10.879189999999999</v>
      </c>
      <c r="H247">
        <v>1</v>
      </c>
      <c r="I247">
        <v>10.634437999999999</v>
      </c>
      <c r="J247">
        <v>37.150322000000003</v>
      </c>
      <c r="K247">
        <v>161.41808539666701</v>
      </c>
      <c r="L247">
        <v>0</v>
      </c>
      <c r="M247">
        <v>11.717980621200001</v>
      </c>
      <c r="N247">
        <v>234.21266944320101</v>
      </c>
      <c r="O247">
        <v>19.273573003999999</v>
      </c>
      <c r="P247">
        <v>2.3643000000000001</v>
      </c>
      <c r="Q247">
        <v>34.053597363599998</v>
      </c>
      <c r="R247">
        <v>175.368095001</v>
      </c>
      <c r="S247">
        <v>3189.7797208296702</v>
      </c>
    </row>
    <row r="248" spans="1:19" ht="15" x14ac:dyDescent="0.25">
      <c r="A248" t="s">
        <v>420</v>
      </c>
      <c r="B248">
        <v>679.36287700000196</v>
      </c>
      <c r="C248">
        <v>660.94498900000201</v>
      </c>
      <c r="D248">
        <v>0</v>
      </c>
      <c r="E248">
        <v>22.540697999999999</v>
      </c>
      <c r="F248">
        <v>76.884825000000006</v>
      </c>
      <c r="G248">
        <v>2.9454449999999999</v>
      </c>
      <c r="H248">
        <v>0</v>
      </c>
      <c r="I248">
        <v>4.6750249999999998</v>
      </c>
      <c r="J248">
        <v>8.0493869999999994</v>
      </c>
      <c r="K248">
        <v>106.066817008407</v>
      </c>
      <c r="L248">
        <v>0</v>
      </c>
      <c r="M248">
        <v>6.5503268388000002</v>
      </c>
      <c r="N248">
        <v>56.694869955000101</v>
      </c>
      <c r="O248">
        <v>5.2181503620000003</v>
      </c>
      <c r="P248">
        <v>0</v>
      </c>
      <c r="Q248">
        <v>14.970365055</v>
      </c>
      <c r="R248">
        <v>37.9971313335</v>
      </c>
      <c r="S248">
        <v>906.86053755270905</v>
      </c>
    </row>
    <row r="249" spans="1:19" ht="15" x14ac:dyDescent="0.25">
      <c r="A249" t="s">
        <v>421</v>
      </c>
      <c r="B249">
        <v>3101.26034999999</v>
      </c>
      <c r="C249">
        <v>1559.9166269999901</v>
      </c>
      <c r="D249">
        <v>52.466036000000003</v>
      </c>
      <c r="E249">
        <v>80.878887000000006</v>
      </c>
      <c r="F249">
        <v>350.67557799999997</v>
      </c>
      <c r="G249">
        <v>41.538899999999998</v>
      </c>
      <c r="H249">
        <v>2.9907339999999998</v>
      </c>
      <c r="I249">
        <v>29.895700999999999</v>
      </c>
      <c r="J249">
        <v>77.154927999999998</v>
      </c>
      <c r="K249">
        <v>134.39570073965501</v>
      </c>
      <c r="L249">
        <v>15.246630061599999</v>
      </c>
      <c r="M249">
        <v>23.5034045622</v>
      </c>
      <c r="N249">
        <v>258.5881712172</v>
      </c>
      <c r="O249">
        <v>73.590315239999995</v>
      </c>
      <c r="P249">
        <v>7.0709923962000003</v>
      </c>
      <c r="Q249">
        <v>95.732013742199996</v>
      </c>
      <c r="R249">
        <v>364.20983762399999</v>
      </c>
      <c r="S249">
        <v>4073.59741558305</v>
      </c>
    </row>
    <row r="250" spans="1:19" ht="15" x14ac:dyDescent="0.25">
      <c r="A250" t="s">
        <v>422</v>
      </c>
      <c r="B250">
        <v>8668.7703959998798</v>
      </c>
      <c r="C250">
        <v>4974.7502989999903</v>
      </c>
      <c r="D250">
        <v>1102.191695</v>
      </c>
      <c r="E250">
        <v>191.462176</v>
      </c>
      <c r="F250">
        <v>969.86991899999805</v>
      </c>
      <c r="G250">
        <v>60.137146000000001</v>
      </c>
      <c r="H250">
        <v>4</v>
      </c>
      <c r="I250">
        <v>61.260654000000002</v>
      </c>
      <c r="J250">
        <v>242.16441399999999</v>
      </c>
      <c r="K250">
        <v>482.94785330411298</v>
      </c>
      <c r="L250">
        <v>320.29690656700097</v>
      </c>
      <c r="M250">
        <v>55.638908345599901</v>
      </c>
      <c r="N250">
        <v>715.18207827059496</v>
      </c>
      <c r="O250">
        <v>106.5389678536</v>
      </c>
      <c r="P250">
        <v>9.4572000000000003</v>
      </c>
      <c r="Q250">
        <v>196.16886623880001</v>
      </c>
      <c r="R250">
        <v>1143.137116287</v>
      </c>
      <c r="S250">
        <v>11698.138292866601</v>
      </c>
    </row>
    <row r="251" spans="1:19" ht="15" x14ac:dyDescent="0.25">
      <c r="A251" t="s">
        <v>423</v>
      </c>
      <c r="B251">
        <v>16826.7671510004</v>
      </c>
      <c r="C251">
        <v>5242.3029619999597</v>
      </c>
      <c r="D251">
        <v>1239.6194459999999</v>
      </c>
      <c r="E251">
        <v>188.16909200000001</v>
      </c>
      <c r="F251">
        <v>914.71091300000103</v>
      </c>
      <c r="G251">
        <v>83.331743000000003</v>
      </c>
      <c r="H251">
        <v>6.1130050000000002</v>
      </c>
      <c r="I251">
        <v>88.155833999999999</v>
      </c>
      <c r="J251">
        <v>423.45880299999999</v>
      </c>
      <c r="K251">
        <v>276.94900440608598</v>
      </c>
      <c r="L251">
        <v>360.23341100759899</v>
      </c>
      <c r="M251">
        <v>54.6819381351999</v>
      </c>
      <c r="N251">
        <v>674.50782724619296</v>
      </c>
      <c r="O251">
        <v>147.63051589880001</v>
      </c>
      <c r="P251">
        <v>14.4529777215</v>
      </c>
      <c r="Q251">
        <v>282.29261163479998</v>
      </c>
      <c r="R251">
        <v>1998.93727956148</v>
      </c>
      <c r="S251">
        <v>20636.452716612101</v>
      </c>
    </row>
    <row r="252" spans="1:19" ht="15" x14ac:dyDescent="0.25">
      <c r="A252" t="s">
        <v>424</v>
      </c>
      <c r="B252">
        <v>1443.3592329999999</v>
      </c>
      <c r="C252">
        <v>662.08186899999998</v>
      </c>
      <c r="D252">
        <v>17.411666</v>
      </c>
      <c r="E252">
        <v>46.614280000000001</v>
      </c>
      <c r="F252">
        <v>164.63348099999999</v>
      </c>
      <c r="G252">
        <v>5</v>
      </c>
      <c r="H252">
        <v>0.62073800000000001</v>
      </c>
      <c r="I252">
        <v>7.9756200000000002</v>
      </c>
      <c r="J252">
        <v>30.629543000000002</v>
      </c>
      <c r="K252">
        <v>50.721900344841202</v>
      </c>
      <c r="L252">
        <v>5.0598301395999998</v>
      </c>
      <c r="M252">
        <v>13.546109768000001</v>
      </c>
      <c r="N252">
        <v>121.4007288894</v>
      </c>
      <c r="O252">
        <v>8.8580000000000005</v>
      </c>
      <c r="P252">
        <v>1.4676108534000001</v>
      </c>
      <c r="Q252">
        <v>25.539530364000001</v>
      </c>
      <c r="R252">
        <v>144.5867577315</v>
      </c>
      <c r="S252">
        <v>1814.53970109074</v>
      </c>
    </row>
    <row r="253" spans="1:19" ht="15" x14ac:dyDescent="0.25">
      <c r="A253" t="s">
        <v>425</v>
      </c>
      <c r="B253">
        <v>580.57025799999997</v>
      </c>
      <c r="C253">
        <v>544.72962800000005</v>
      </c>
      <c r="D253">
        <v>10.174412</v>
      </c>
      <c r="E253">
        <v>16.891086999999999</v>
      </c>
      <c r="F253">
        <v>66.519659000000004</v>
      </c>
      <c r="G253">
        <v>11.233924</v>
      </c>
      <c r="H253">
        <v>1</v>
      </c>
      <c r="I253">
        <v>4</v>
      </c>
      <c r="J253">
        <v>19.496065000000002</v>
      </c>
      <c r="K253">
        <v>87.755174774931703</v>
      </c>
      <c r="L253">
        <v>2.9566841272</v>
      </c>
      <c r="M253">
        <v>4.9085498822</v>
      </c>
      <c r="N253">
        <v>49.051596546600003</v>
      </c>
      <c r="O253">
        <v>19.902019758400002</v>
      </c>
      <c r="P253">
        <v>2.3643000000000001</v>
      </c>
      <c r="Q253">
        <v>12.8088</v>
      </c>
      <c r="R253">
        <v>92.0311748325</v>
      </c>
      <c r="S253">
        <v>852.34855792183203</v>
      </c>
    </row>
    <row r="254" spans="1:19" ht="15" x14ac:dyDescent="0.25">
      <c r="A254" t="s">
        <v>426</v>
      </c>
      <c r="B254">
        <v>2293.703031</v>
      </c>
      <c r="C254">
        <v>764.22812100000101</v>
      </c>
      <c r="D254">
        <v>15.017749</v>
      </c>
      <c r="E254">
        <v>53.941374000000003</v>
      </c>
      <c r="F254">
        <v>236.32077100000001</v>
      </c>
      <c r="G254">
        <v>8.8791209999999996</v>
      </c>
      <c r="H254">
        <v>2.5</v>
      </c>
      <c r="I254">
        <v>13.740990999999999</v>
      </c>
      <c r="J254">
        <v>25.034230999999998</v>
      </c>
      <c r="K254">
        <v>42.528170786688698</v>
      </c>
      <c r="L254">
        <v>4.3641578593999997</v>
      </c>
      <c r="M254">
        <v>15.675363284399999</v>
      </c>
      <c r="N254">
        <v>174.2629365354</v>
      </c>
      <c r="O254">
        <v>15.730250763600001</v>
      </c>
      <c r="P254">
        <v>5.9107500000000002</v>
      </c>
      <c r="Q254">
        <v>44.001401380200001</v>
      </c>
      <c r="R254">
        <v>118.1740874355</v>
      </c>
      <c r="S254">
        <v>2714.3501490451899</v>
      </c>
    </row>
    <row r="255" spans="1:19" ht="15" x14ac:dyDescent="0.25">
      <c r="A255" t="s">
        <v>427</v>
      </c>
      <c r="B255">
        <v>2750.7547030000001</v>
      </c>
      <c r="C255">
        <v>1045.056182</v>
      </c>
      <c r="D255">
        <v>67.308304000000007</v>
      </c>
      <c r="E255">
        <v>64.467851999999993</v>
      </c>
      <c r="F255">
        <v>229.95334099999999</v>
      </c>
      <c r="G255">
        <v>14.6356</v>
      </c>
      <c r="H255">
        <v>2</v>
      </c>
      <c r="I255">
        <v>22.891829999999999</v>
      </c>
      <c r="J255">
        <v>48.707438000000003</v>
      </c>
      <c r="K255">
        <v>66.700209392553006</v>
      </c>
      <c r="L255">
        <v>19.5597931424</v>
      </c>
      <c r="M255">
        <v>18.734357791200001</v>
      </c>
      <c r="N255">
        <v>169.5675936534</v>
      </c>
      <c r="O255">
        <v>25.928428960000002</v>
      </c>
      <c r="P255">
        <v>4.7286000000000001</v>
      </c>
      <c r="Q255">
        <v>73.304218026000001</v>
      </c>
      <c r="R255">
        <v>229.92346107899999</v>
      </c>
      <c r="S255">
        <v>3359.2013650445601</v>
      </c>
    </row>
    <row r="256" spans="1:19" ht="15" x14ac:dyDescent="0.25">
      <c r="A256" t="s">
        <v>428</v>
      </c>
      <c r="B256">
        <v>556.10227499999996</v>
      </c>
      <c r="C256">
        <v>537.67370400000004</v>
      </c>
      <c r="D256">
        <v>2</v>
      </c>
      <c r="E256">
        <v>14</v>
      </c>
      <c r="F256">
        <v>59.059525000000001</v>
      </c>
      <c r="G256">
        <v>1.166666</v>
      </c>
      <c r="H256">
        <v>1</v>
      </c>
      <c r="I256">
        <v>0</v>
      </c>
      <c r="J256">
        <v>16.261904999999999</v>
      </c>
      <c r="K256">
        <v>86.634985657092599</v>
      </c>
      <c r="L256">
        <v>0.58120000000000005</v>
      </c>
      <c r="M256">
        <v>4.0683999999999996</v>
      </c>
      <c r="N256">
        <v>43.550493735000003</v>
      </c>
      <c r="O256">
        <v>2.0668654856000002</v>
      </c>
      <c r="P256">
        <v>2.3643000000000001</v>
      </c>
      <c r="Q256">
        <v>0</v>
      </c>
      <c r="R256">
        <v>76.764322552500005</v>
      </c>
      <c r="S256">
        <v>772.132842430192</v>
      </c>
    </row>
    <row r="257" spans="1:19" ht="15" x14ac:dyDescent="0.25">
      <c r="A257" t="s">
        <v>429</v>
      </c>
      <c r="B257">
        <v>1448.8081589999999</v>
      </c>
      <c r="C257">
        <v>610.07669000000203</v>
      </c>
      <c r="D257">
        <v>2.5754579999999998</v>
      </c>
      <c r="E257">
        <v>18.890370000000001</v>
      </c>
      <c r="F257">
        <v>166.218616</v>
      </c>
      <c r="G257">
        <v>15.427522</v>
      </c>
      <c r="H257">
        <v>2</v>
      </c>
      <c r="I257">
        <v>11.992357999999999</v>
      </c>
      <c r="J257">
        <v>33.680945999999999</v>
      </c>
      <c r="K257">
        <v>44.280159616758802</v>
      </c>
      <c r="L257">
        <v>0.74842809480000005</v>
      </c>
      <c r="M257">
        <v>5.4895415219999997</v>
      </c>
      <c r="N257">
        <v>122.5696074384</v>
      </c>
      <c r="O257">
        <v>27.331397975200002</v>
      </c>
      <c r="P257">
        <v>4.7286000000000001</v>
      </c>
      <c r="Q257">
        <v>38.401928787599999</v>
      </c>
      <c r="R257">
        <v>158.99090559300001</v>
      </c>
      <c r="S257">
        <v>1851.34872802776</v>
      </c>
    </row>
    <row r="258" spans="1:19" ht="15" x14ac:dyDescent="0.25">
      <c r="A258" t="s">
        <v>430</v>
      </c>
      <c r="B258">
        <v>763.90626600000201</v>
      </c>
      <c r="C258">
        <v>335.18038999999999</v>
      </c>
      <c r="D258">
        <v>1</v>
      </c>
      <c r="E258">
        <v>25.541512999999998</v>
      </c>
      <c r="F258">
        <v>78.289455000000004</v>
      </c>
      <c r="G258">
        <v>4.3054889999999997</v>
      </c>
      <c r="H258">
        <v>1</v>
      </c>
      <c r="I258">
        <v>4.2850070000000002</v>
      </c>
      <c r="J258">
        <v>21.685210999999999</v>
      </c>
      <c r="K258">
        <v>25.145529534536202</v>
      </c>
      <c r="L258">
        <v>0.29060000000000002</v>
      </c>
      <c r="M258">
        <v>7.4223636777999999</v>
      </c>
      <c r="N258">
        <v>57.730644116999997</v>
      </c>
      <c r="O258">
        <v>7.6276043123999999</v>
      </c>
      <c r="P258">
        <v>2.3643000000000001</v>
      </c>
      <c r="Q258">
        <v>13.7214494154</v>
      </c>
      <c r="R258">
        <v>102.3650385255</v>
      </c>
      <c r="S258">
        <v>980.57379558263801</v>
      </c>
    </row>
    <row r="259" spans="1:19" ht="15" x14ac:dyDescent="0.25">
      <c r="A259" t="s">
        <v>431</v>
      </c>
      <c r="B259">
        <v>1114.1803420000001</v>
      </c>
      <c r="C259">
        <v>298.49766299999999</v>
      </c>
      <c r="D259">
        <v>0</v>
      </c>
      <c r="E259">
        <v>14.701266</v>
      </c>
      <c r="F259">
        <v>65.522611999999995</v>
      </c>
      <c r="G259">
        <v>5</v>
      </c>
      <c r="H259">
        <v>0</v>
      </c>
      <c r="I259">
        <v>5.9668549999999998</v>
      </c>
      <c r="J259">
        <v>10</v>
      </c>
      <c r="K259">
        <v>12.971824168585901</v>
      </c>
      <c r="L259">
        <v>0</v>
      </c>
      <c r="M259">
        <v>4.2721878995999996</v>
      </c>
      <c r="N259">
        <v>48.316374088800004</v>
      </c>
      <c r="O259">
        <v>8.8580000000000005</v>
      </c>
      <c r="P259">
        <v>0</v>
      </c>
      <c r="Q259">
        <v>19.107063081</v>
      </c>
      <c r="R259">
        <v>47.204999999999998</v>
      </c>
      <c r="S259">
        <v>1254.91079123799</v>
      </c>
    </row>
    <row r="260" spans="1:19" ht="15" x14ac:dyDescent="0.25">
      <c r="A260" t="s">
        <v>432</v>
      </c>
      <c r="B260">
        <v>1521.5294160000001</v>
      </c>
      <c r="C260">
        <v>779.12278500000002</v>
      </c>
      <c r="D260">
        <v>3.014996</v>
      </c>
      <c r="E260">
        <v>38.071106</v>
      </c>
      <c r="F260">
        <v>144.726024</v>
      </c>
      <c r="G260">
        <v>16.349246999999998</v>
      </c>
      <c r="H260">
        <v>1.304808</v>
      </c>
      <c r="I260">
        <v>13.202248000000001</v>
      </c>
      <c r="J260">
        <v>22.785232000000001</v>
      </c>
      <c r="K260">
        <v>67.359080631690603</v>
      </c>
      <c r="L260">
        <v>0.87615783759999999</v>
      </c>
      <c r="M260">
        <v>11.0634634036</v>
      </c>
      <c r="N260">
        <v>106.7209700976</v>
      </c>
      <c r="O260">
        <v>28.964325985199999</v>
      </c>
      <c r="P260">
        <v>3.0849575543999999</v>
      </c>
      <c r="Q260">
        <v>42.276238545600002</v>
      </c>
      <c r="R260">
        <v>107.557687656</v>
      </c>
      <c r="S260">
        <v>1889.4322977116899</v>
      </c>
    </row>
    <row r="261" spans="1:19" ht="15" x14ac:dyDescent="0.25">
      <c r="A261" t="s">
        <v>433</v>
      </c>
      <c r="B261">
        <v>2547.6011250000001</v>
      </c>
      <c r="C261">
        <v>2466.2671439999999</v>
      </c>
      <c r="D261">
        <v>198.315844</v>
      </c>
      <c r="E261">
        <v>57.717703</v>
      </c>
      <c r="F261">
        <v>319.988653</v>
      </c>
      <c r="G261">
        <v>11.071407000000001</v>
      </c>
      <c r="H261">
        <v>1</v>
      </c>
      <c r="I261">
        <v>17.777335000000001</v>
      </c>
      <c r="J261">
        <v>51.244939000000002</v>
      </c>
      <c r="K261">
        <v>397.19442146975598</v>
      </c>
      <c r="L261">
        <v>57.6305842663999</v>
      </c>
      <c r="M261">
        <v>16.7727644918</v>
      </c>
      <c r="N261">
        <v>235.95963272220101</v>
      </c>
      <c r="O261">
        <v>19.614104641200001</v>
      </c>
      <c r="P261">
        <v>2.3643000000000001</v>
      </c>
      <c r="Q261">
        <v>56.926582136999997</v>
      </c>
      <c r="R261">
        <v>241.90173454949999</v>
      </c>
      <c r="S261">
        <v>3575.96524927786</v>
      </c>
    </row>
    <row r="262" spans="1:19" ht="15" x14ac:dyDescent="0.25">
      <c r="A262" t="s">
        <v>434</v>
      </c>
      <c r="B262">
        <v>2937.5414580000001</v>
      </c>
      <c r="C262">
        <v>1221.638721</v>
      </c>
      <c r="D262">
        <v>21.331626</v>
      </c>
      <c r="E262">
        <v>76.456282000000002</v>
      </c>
      <c r="F262">
        <v>261.76325700000001</v>
      </c>
      <c r="G262">
        <v>16.280832</v>
      </c>
      <c r="H262">
        <v>2.68</v>
      </c>
      <c r="I262">
        <v>14</v>
      </c>
      <c r="J262">
        <v>68.866709999999998</v>
      </c>
      <c r="K262">
        <v>86.032119961670503</v>
      </c>
      <c r="L262">
        <v>6.1989705156000001</v>
      </c>
      <c r="M262">
        <v>22.218195549200001</v>
      </c>
      <c r="N262">
        <v>193.0242257118</v>
      </c>
      <c r="O262">
        <v>28.843121971199999</v>
      </c>
      <c r="P262">
        <v>6.3363240000000003</v>
      </c>
      <c r="Q262">
        <v>44.830800000000004</v>
      </c>
      <c r="R262">
        <v>325.08530455499999</v>
      </c>
      <c r="S262">
        <v>3650.1105202644699</v>
      </c>
    </row>
    <row r="263" spans="1:19" ht="15" x14ac:dyDescent="0.25">
      <c r="A263" t="s">
        <v>435</v>
      </c>
      <c r="B263">
        <v>1531.70564099999</v>
      </c>
      <c r="C263">
        <v>650.199756000001</v>
      </c>
      <c r="D263">
        <v>15.633388</v>
      </c>
      <c r="E263">
        <v>56.766967999999999</v>
      </c>
      <c r="F263">
        <v>122.753941</v>
      </c>
      <c r="G263">
        <v>4.9209120000000004</v>
      </c>
      <c r="H263">
        <v>2</v>
      </c>
      <c r="I263">
        <v>11.762691</v>
      </c>
      <c r="J263">
        <v>26.684491999999999</v>
      </c>
      <c r="K263">
        <v>46.1768834949373</v>
      </c>
      <c r="L263">
        <v>4.5430625528000004</v>
      </c>
      <c r="M263">
        <v>16.496480900800002</v>
      </c>
      <c r="N263">
        <v>90.518756093399901</v>
      </c>
      <c r="O263">
        <v>8.7178876992000003</v>
      </c>
      <c r="P263">
        <v>4.7286000000000001</v>
      </c>
      <c r="Q263">
        <v>37.666489120199998</v>
      </c>
      <c r="R263">
        <v>125.964144486</v>
      </c>
      <c r="S263">
        <v>1866.5179453473299</v>
      </c>
    </row>
    <row r="264" spans="1:19" ht="15" x14ac:dyDescent="0.25">
      <c r="A264" t="s">
        <v>436</v>
      </c>
      <c r="B264">
        <v>676.73771799999997</v>
      </c>
      <c r="C264">
        <v>238.196528</v>
      </c>
      <c r="D264">
        <v>1.5691520000000001</v>
      </c>
      <c r="E264">
        <v>16</v>
      </c>
      <c r="F264">
        <v>77.314864999999998</v>
      </c>
      <c r="G264">
        <v>3.955463</v>
      </c>
      <c r="H264">
        <v>0</v>
      </c>
      <c r="I264">
        <v>5.8</v>
      </c>
      <c r="J264">
        <v>14</v>
      </c>
      <c r="K264">
        <v>14.1782794612947</v>
      </c>
      <c r="L264">
        <v>0.4559955712</v>
      </c>
      <c r="M264">
        <v>4.6496000000000004</v>
      </c>
      <c r="N264">
        <v>57.011981451000104</v>
      </c>
      <c r="O264">
        <v>7.0074982508000003</v>
      </c>
      <c r="P264">
        <v>0</v>
      </c>
      <c r="Q264">
        <v>18.572759999999999</v>
      </c>
      <c r="R264">
        <v>66.087000000000003</v>
      </c>
      <c r="S264">
        <v>844.70083273429498</v>
      </c>
    </row>
    <row r="265" spans="1:19" ht="15" x14ac:dyDescent="0.25">
      <c r="A265" t="s">
        <v>437</v>
      </c>
      <c r="B265">
        <v>1628.213477</v>
      </c>
      <c r="C265">
        <v>791.93675999999903</v>
      </c>
      <c r="D265">
        <v>34.966113999999997</v>
      </c>
      <c r="E265">
        <v>52.430723</v>
      </c>
      <c r="F265">
        <v>128.872466</v>
      </c>
      <c r="G265">
        <v>7.80741</v>
      </c>
      <c r="H265">
        <v>1</v>
      </c>
      <c r="I265">
        <v>16.838685999999999</v>
      </c>
      <c r="J265">
        <v>44.174770000000002</v>
      </c>
      <c r="K265">
        <v>65.152280457447802</v>
      </c>
      <c r="L265">
        <v>10.161152728399999</v>
      </c>
      <c r="M265">
        <v>15.2363681038</v>
      </c>
      <c r="N265">
        <v>95.030556428399805</v>
      </c>
      <c r="O265">
        <v>13.831607556</v>
      </c>
      <c r="P265">
        <v>2.3643000000000001</v>
      </c>
      <c r="Q265">
        <v>53.920840309200003</v>
      </c>
      <c r="R265">
        <v>208.52700178500001</v>
      </c>
      <c r="S265">
        <v>2092.4375843682501</v>
      </c>
    </row>
    <row r="266" spans="1:19" ht="15" x14ac:dyDescent="0.25">
      <c r="A266" t="s">
        <v>438</v>
      </c>
      <c r="B266">
        <v>2419.8516329999902</v>
      </c>
      <c r="C266">
        <v>1051.481984</v>
      </c>
      <c r="D266">
        <v>17.972814</v>
      </c>
      <c r="E266">
        <v>45.693857999999999</v>
      </c>
      <c r="F266">
        <v>276.12929700000001</v>
      </c>
      <c r="G266">
        <v>22.905275</v>
      </c>
      <c r="H266">
        <v>1.86</v>
      </c>
      <c r="I266">
        <v>21.602959999999999</v>
      </c>
      <c r="J266">
        <v>60.945729999999998</v>
      </c>
      <c r="K266">
        <v>77.821402065190199</v>
      </c>
      <c r="L266">
        <v>5.2228997483999997</v>
      </c>
      <c r="M266">
        <v>13.2786351348</v>
      </c>
      <c r="N266">
        <v>203.61774360780001</v>
      </c>
      <c r="O266">
        <v>40.578985189999997</v>
      </c>
      <c r="P266">
        <v>4.3975980000000003</v>
      </c>
      <c r="Q266">
        <v>69.176998511999997</v>
      </c>
      <c r="R266">
        <v>287.69431846499998</v>
      </c>
      <c r="S266">
        <v>3121.6402137231798</v>
      </c>
    </row>
    <row r="267" spans="1:19" ht="15" x14ac:dyDescent="0.25">
      <c r="A267" t="s">
        <v>439</v>
      </c>
      <c r="B267">
        <v>1271.296143</v>
      </c>
      <c r="C267">
        <v>637.51935499999797</v>
      </c>
      <c r="D267">
        <v>1.9140509999999999</v>
      </c>
      <c r="E267">
        <v>15.981441999999999</v>
      </c>
      <c r="F267">
        <v>162.28942000000001</v>
      </c>
      <c r="G267">
        <v>10.557575999999999</v>
      </c>
      <c r="H267">
        <v>0</v>
      </c>
      <c r="I267">
        <v>9.7595019999999995</v>
      </c>
      <c r="J267">
        <v>26.770561000000001</v>
      </c>
      <c r="K267">
        <v>53.434394310182199</v>
      </c>
      <c r="L267">
        <v>0.55622322059999996</v>
      </c>
      <c r="M267">
        <v>4.6442070451999999</v>
      </c>
      <c r="N267">
        <v>119.672218308</v>
      </c>
      <c r="O267">
        <v>18.703801641599998</v>
      </c>
      <c r="P267">
        <v>0</v>
      </c>
      <c r="Q267">
        <v>31.251877304400001</v>
      </c>
      <c r="R267">
        <v>126.3704332005</v>
      </c>
      <c r="S267">
        <v>1625.9292980304899</v>
      </c>
    </row>
    <row r="268" spans="1:19" ht="15" x14ac:dyDescent="0.25">
      <c r="A268" t="s">
        <v>440</v>
      </c>
      <c r="B268">
        <v>1227.0299319999999</v>
      </c>
      <c r="C268">
        <v>592.10329400000001</v>
      </c>
      <c r="D268">
        <v>2.0961789999999998</v>
      </c>
      <c r="E268">
        <v>25.086379999999998</v>
      </c>
      <c r="F268">
        <v>116.474029</v>
      </c>
      <c r="G268">
        <v>10.486931999999999</v>
      </c>
      <c r="H268">
        <v>1</v>
      </c>
      <c r="I268">
        <v>5.9845499999999996</v>
      </c>
      <c r="J268">
        <v>25.479566999999999</v>
      </c>
      <c r="K268">
        <v>48.319201955558903</v>
      </c>
      <c r="L268">
        <v>0.60914961739999995</v>
      </c>
      <c r="M268">
        <v>7.2901020280000104</v>
      </c>
      <c r="N268">
        <v>85.887948984599902</v>
      </c>
      <c r="O268">
        <v>18.578648731200001</v>
      </c>
      <c r="P268">
        <v>2.3643000000000001</v>
      </c>
      <c r="Q268">
        <v>19.163726010000001</v>
      </c>
      <c r="R268">
        <v>120.2762960235</v>
      </c>
      <c r="S268">
        <v>1529.5193053502601</v>
      </c>
    </row>
    <row r="269" spans="1:19" ht="15" x14ac:dyDescent="0.25">
      <c r="A269" t="s">
        <v>441</v>
      </c>
      <c r="B269">
        <v>626.25919799999997</v>
      </c>
      <c r="C269">
        <v>603.26072899999997</v>
      </c>
      <c r="D269">
        <v>0</v>
      </c>
      <c r="E269">
        <v>19.942060999999999</v>
      </c>
      <c r="F269">
        <v>93.858341999999993</v>
      </c>
      <c r="G269">
        <v>11.888889000000001</v>
      </c>
      <c r="H269">
        <v>1</v>
      </c>
      <c r="I269">
        <v>4.0116949999999996</v>
      </c>
      <c r="J269">
        <v>6.0920550000000002</v>
      </c>
      <c r="K269">
        <v>97.202071966766795</v>
      </c>
      <c r="L269">
        <v>0</v>
      </c>
      <c r="M269">
        <v>5.7951629265999998</v>
      </c>
      <c r="N269">
        <v>69.211141390799995</v>
      </c>
      <c r="O269">
        <v>21.062355752399998</v>
      </c>
      <c r="P269">
        <v>2.3643000000000001</v>
      </c>
      <c r="Q269">
        <v>12.846249729</v>
      </c>
      <c r="R269">
        <v>28.757545627500001</v>
      </c>
      <c r="S269">
        <v>863.49802539306597</v>
      </c>
    </row>
    <row r="270" spans="1:19" ht="15" x14ac:dyDescent="0.25">
      <c r="A270" t="s">
        <v>442</v>
      </c>
      <c r="B270">
        <v>2601.0640079999998</v>
      </c>
      <c r="C270">
        <v>2482.83907400001</v>
      </c>
      <c r="D270">
        <v>29.026043999999999</v>
      </c>
      <c r="E270">
        <v>46.108944999999999</v>
      </c>
      <c r="F270">
        <v>320.55314900000002</v>
      </c>
      <c r="G270">
        <v>26.739794</v>
      </c>
      <c r="H270">
        <v>0</v>
      </c>
      <c r="I270">
        <v>30.122730000000001</v>
      </c>
      <c r="J270">
        <v>56.403606000000003</v>
      </c>
      <c r="K270">
        <v>399.267778134107</v>
      </c>
      <c r="L270">
        <v>8.4349683863999996</v>
      </c>
      <c r="M270">
        <v>13.399259417</v>
      </c>
      <c r="N270">
        <v>236.37589207260001</v>
      </c>
      <c r="O270">
        <v>47.372219050399998</v>
      </c>
      <c r="P270">
        <v>0</v>
      </c>
      <c r="Q270">
        <v>96.459006005999996</v>
      </c>
      <c r="R270">
        <v>266.253222123</v>
      </c>
      <c r="S270">
        <v>3668.6263531895102</v>
      </c>
    </row>
    <row r="271" spans="1:19" ht="15" x14ac:dyDescent="0.25">
      <c r="A271" t="s">
        <v>443</v>
      </c>
      <c r="B271">
        <v>7560.4878779999599</v>
      </c>
      <c r="C271">
        <v>3357.0111149999998</v>
      </c>
      <c r="D271">
        <v>187.33781999999999</v>
      </c>
      <c r="E271">
        <v>168.63696100000001</v>
      </c>
      <c r="F271">
        <v>670.53086499999995</v>
      </c>
      <c r="G271">
        <v>49.191215999999997</v>
      </c>
      <c r="H271">
        <v>3</v>
      </c>
      <c r="I271">
        <v>64.858607000000006</v>
      </c>
      <c r="J271">
        <v>231.35785000000001</v>
      </c>
      <c r="K271">
        <v>253.370191480215</v>
      </c>
      <c r="L271">
        <v>54.4403704919999</v>
      </c>
      <c r="M271">
        <v>49.005900866599902</v>
      </c>
      <c r="N271">
        <v>494.44945985099503</v>
      </c>
      <c r="O271">
        <v>87.147158265599998</v>
      </c>
      <c r="P271">
        <v>7.0929000000000002</v>
      </c>
      <c r="Q271">
        <v>207.6902313354</v>
      </c>
      <c r="R271">
        <v>1092.124730925</v>
      </c>
      <c r="S271">
        <v>9805.8088212157709</v>
      </c>
    </row>
    <row r="272" spans="1:19" ht="15" x14ac:dyDescent="0.25">
      <c r="A272" t="s">
        <v>444</v>
      </c>
      <c r="B272">
        <v>888.55129399999998</v>
      </c>
      <c r="C272">
        <v>332.30532199999999</v>
      </c>
      <c r="D272">
        <v>4.5940539999999999</v>
      </c>
      <c r="E272">
        <v>14.970587999999999</v>
      </c>
      <c r="F272">
        <v>80.234575000000007</v>
      </c>
      <c r="G272">
        <v>2.3622570000000001</v>
      </c>
      <c r="H272">
        <v>2</v>
      </c>
      <c r="I272">
        <v>2.52</v>
      </c>
      <c r="J272">
        <v>23.095500999999999</v>
      </c>
      <c r="K272">
        <v>20.849335687208399</v>
      </c>
      <c r="L272">
        <v>1.3350320924000001</v>
      </c>
      <c r="M272">
        <v>4.3504528728</v>
      </c>
      <c r="N272">
        <v>59.164975605000102</v>
      </c>
      <c r="O272">
        <v>4.1849745012000001</v>
      </c>
      <c r="P272">
        <v>4.7286000000000001</v>
      </c>
      <c r="Q272">
        <v>8.0695440000000005</v>
      </c>
      <c r="R272">
        <v>109.0223124705</v>
      </c>
      <c r="S272">
        <v>1100.2565212291099</v>
      </c>
    </row>
    <row r="273" spans="1:19" ht="15" x14ac:dyDescent="0.25">
      <c r="A273" t="s">
        <v>445</v>
      </c>
      <c r="B273">
        <v>1095.8311510000001</v>
      </c>
      <c r="C273">
        <v>552.40896599999996</v>
      </c>
      <c r="D273">
        <v>5.269482</v>
      </c>
      <c r="E273">
        <v>31.721115000000001</v>
      </c>
      <c r="F273">
        <v>84.491293999999996</v>
      </c>
      <c r="G273">
        <v>10.676197</v>
      </c>
      <c r="H273">
        <v>1</v>
      </c>
      <c r="I273">
        <v>12.620142</v>
      </c>
      <c r="J273">
        <v>31.151014</v>
      </c>
      <c r="K273">
        <v>48.057322250650103</v>
      </c>
      <c r="L273">
        <v>1.5313114692000001</v>
      </c>
      <c r="M273">
        <v>9.2181560190000003</v>
      </c>
      <c r="N273">
        <v>62.303880195600101</v>
      </c>
      <c r="O273">
        <v>18.9139506052</v>
      </c>
      <c r="P273">
        <v>2.3643000000000001</v>
      </c>
      <c r="Q273">
        <v>40.412218712399998</v>
      </c>
      <c r="R273">
        <v>147.04836158699999</v>
      </c>
      <c r="S273">
        <v>1425.6806518390499</v>
      </c>
    </row>
    <row r="274" spans="1:19" ht="15" x14ac:dyDescent="0.25">
      <c r="A274" t="s">
        <v>446</v>
      </c>
      <c r="B274">
        <v>1524.5656779999999</v>
      </c>
      <c r="C274">
        <v>475.32147200000099</v>
      </c>
      <c r="D274">
        <v>2.449532</v>
      </c>
      <c r="E274">
        <v>42.699216</v>
      </c>
      <c r="F274">
        <v>135.01039800000001</v>
      </c>
      <c r="G274">
        <v>4.8600000000000003</v>
      </c>
      <c r="H274">
        <v>3.790702</v>
      </c>
      <c r="I274">
        <v>3.86</v>
      </c>
      <c r="J274">
        <v>21.786583</v>
      </c>
      <c r="K274">
        <v>24.850077340820601</v>
      </c>
      <c r="L274">
        <v>0.71183399920000001</v>
      </c>
      <c r="M274">
        <v>12.408392169600001</v>
      </c>
      <c r="N274">
        <v>99.556667485199796</v>
      </c>
      <c r="O274">
        <v>8.6099759999999996</v>
      </c>
      <c r="P274">
        <v>8.9623567386000005</v>
      </c>
      <c r="Q274">
        <v>12.360492000000001</v>
      </c>
      <c r="R274">
        <v>102.84356505149999</v>
      </c>
      <c r="S274">
        <v>1794.8690387849199</v>
      </c>
    </row>
    <row r="275" spans="1:19" ht="15" x14ac:dyDescent="0.25">
      <c r="A275" t="s">
        <v>447</v>
      </c>
      <c r="B275">
        <v>1107.0558659999999</v>
      </c>
      <c r="C275">
        <v>1082.2229239999999</v>
      </c>
      <c r="D275">
        <v>2</v>
      </c>
      <c r="E275">
        <v>46.945343999999999</v>
      </c>
      <c r="F275">
        <v>170.51918900000001</v>
      </c>
      <c r="G275">
        <v>5.9834379999999996</v>
      </c>
      <c r="H275">
        <v>1</v>
      </c>
      <c r="I275">
        <v>4.04284</v>
      </c>
      <c r="J275">
        <v>13.782273999999999</v>
      </c>
      <c r="K275">
        <v>174.37397658120099</v>
      </c>
      <c r="L275">
        <v>0.58120000000000005</v>
      </c>
      <c r="M275">
        <v>13.642316966399999</v>
      </c>
      <c r="N275">
        <v>125.7408499686</v>
      </c>
      <c r="O275">
        <v>10.600258760799999</v>
      </c>
      <c r="P275">
        <v>2.3643000000000001</v>
      </c>
      <c r="Q275">
        <v>12.945982248</v>
      </c>
      <c r="R275">
        <v>65.059224416999996</v>
      </c>
      <c r="S275">
        <v>1512.3639749419999</v>
      </c>
    </row>
    <row r="276" spans="1:19" ht="15" x14ac:dyDescent="0.25">
      <c r="A276" t="s">
        <v>448</v>
      </c>
      <c r="B276">
        <v>1671.285329</v>
      </c>
      <c r="C276">
        <v>899.41800899999805</v>
      </c>
      <c r="D276">
        <v>2</v>
      </c>
      <c r="E276">
        <v>20.651439</v>
      </c>
      <c r="F276">
        <v>193.79979900000001</v>
      </c>
      <c r="G276">
        <v>4.3435079999999999</v>
      </c>
      <c r="H276">
        <v>1</v>
      </c>
      <c r="I276">
        <v>4.5</v>
      </c>
      <c r="J276">
        <v>20.332369</v>
      </c>
      <c r="K276">
        <v>79.919697295265706</v>
      </c>
      <c r="L276">
        <v>0.58120000000000005</v>
      </c>
      <c r="M276">
        <v>6.0013081734</v>
      </c>
      <c r="N276">
        <v>142.90797178259999</v>
      </c>
      <c r="O276">
        <v>7.6949587727999997</v>
      </c>
      <c r="P276">
        <v>2.3643000000000001</v>
      </c>
      <c r="Q276">
        <v>14.4099</v>
      </c>
      <c r="R276">
        <v>95.9789478645</v>
      </c>
      <c r="S276">
        <v>2021.14361288857</v>
      </c>
    </row>
    <row r="277" spans="1:19" ht="15" x14ac:dyDescent="0.25">
      <c r="A277" t="s">
        <v>449</v>
      </c>
      <c r="B277">
        <v>1102.100778</v>
      </c>
      <c r="C277">
        <v>452.13470999999998</v>
      </c>
      <c r="D277">
        <v>0</v>
      </c>
      <c r="E277">
        <v>14</v>
      </c>
      <c r="F277">
        <v>106.609222</v>
      </c>
      <c r="G277">
        <v>2.1530819999999999</v>
      </c>
      <c r="H277">
        <v>2</v>
      </c>
      <c r="I277">
        <v>3.5</v>
      </c>
      <c r="J277">
        <v>25.084564</v>
      </c>
      <c r="K277">
        <v>31.205180044264601</v>
      </c>
      <c r="L277">
        <v>0</v>
      </c>
      <c r="M277">
        <v>4.0683999999999996</v>
      </c>
      <c r="N277">
        <v>78.613640302799894</v>
      </c>
      <c r="O277">
        <v>3.8144000712000001</v>
      </c>
      <c r="P277">
        <v>4.7286000000000001</v>
      </c>
      <c r="Q277">
        <v>11.207700000000001</v>
      </c>
      <c r="R277">
        <v>118.411684362</v>
      </c>
      <c r="S277">
        <v>1354.1503827802601</v>
      </c>
    </row>
    <row r="278" spans="1:19" ht="15" x14ac:dyDescent="0.25">
      <c r="A278" t="s">
        <v>450</v>
      </c>
      <c r="B278">
        <v>770.73520699999995</v>
      </c>
      <c r="C278">
        <v>744.17755199999999</v>
      </c>
      <c r="D278">
        <v>1</v>
      </c>
      <c r="E278">
        <v>15</v>
      </c>
      <c r="F278">
        <v>91.524064999999993</v>
      </c>
      <c r="G278">
        <v>7.9056949999999997</v>
      </c>
      <c r="H278">
        <v>1</v>
      </c>
      <c r="I278">
        <v>7</v>
      </c>
      <c r="J278">
        <v>10.419256000000001</v>
      </c>
      <c r="K278">
        <v>119.872601973427</v>
      </c>
      <c r="L278">
        <v>0.29060000000000002</v>
      </c>
      <c r="M278">
        <v>4.359</v>
      </c>
      <c r="N278">
        <v>67.489845531</v>
      </c>
      <c r="O278">
        <v>14.005729261999999</v>
      </c>
      <c r="P278">
        <v>2.3643000000000001</v>
      </c>
      <c r="Q278">
        <v>22.415400000000002</v>
      </c>
      <c r="R278">
        <v>49.184097948000002</v>
      </c>
      <c r="S278">
        <v>1050.71678171443</v>
      </c>
    </row>
    <row r="279" spans="1:19" ht="15" x14ac:dyDescent="0.25">
      <c r="A279" t="s">
        <v>451</v>
      </c>
      <c r="B279">
        <v>953.02128000000005</v>
      </c>
      <c r="C279">
        <v>349.77765099999999</v>
      </c>
      <c r="D279">
        <v>0.5</v>
      </c>
      <c r="E279">
        <v>18.455539000000002</v>
      </c>
      <c r="F279">
        <v>60.363981000000003</v>
      </c>
      <c r="G279">
        <v>2.7898260000000001</v>
      </c>
      <c r="H279">
        <v>0</v>
      </c>
      <c r="I279">
        <v>5</v>
      </c>
      <c r="J279">
        <v>13.229331</v>
      </c>
      <c r="K279">
        <v>21.418839099513999</v>
      </c>
      <c r="L279">
        <v>0.14530000000000001</v>
      </c>
      <c r="M279">
        <v>5.3631796333999997</v>
      </c>
      <c r="N279">
        <v>44.512399589399998</v>
      </c>
      <c r="O279">
        <v>4.9424557415999999</v>
      </c>
      <c r="P279">
        <v>0</v>
      </c>
      <c r="Q279">
        <v>16.010999999999999</v>
      </c>
      <c r="R279">
        <v>62.4490569855</v>
      </c>
      <c r="S279">
        <v>1107.8635110494099</v>
      </c>
    </row>
    <row r="280" spans="1:19" ht="15" x14ac:dyDescent="0.25">
      <c r="A280" t="s">
        <v>452</v>
      </c>
      <c r="B280">
        <v>1199.6122439999999</v>
      </c>
      <c r="C280">
        <v>1151.9058689999999</v>
      </c>
      <c r="D280">
        <v>0</v>
      </c>
      <c r="E280">
        <v>20.192769999999999</v>
      </c>
      <c r="F280">
        <v>98.056342999999998</v>
      </c>
      <c r="G280">
        <v>12</v>
      </c>
      <c r="H280">
        <v>1</v>
      </c>
      <c r="I280">
        <v>6</v>
      </c>
      <c r="J280">
        <v>28.628214</v>
      </c>
      <c r="K280">
        <v>185.59368908848001</v>
      </c>
      <c r="L280">
        <v>0</v>
      </c>
      <c r="M280">
        <v>5.8680189619999998</v>
      </c>
      <c r="N280">
        <v>72.306747328200004</v>
      </c>
      <c r="O280">
        <v>21.2592</v>
      </c>
      <c r="P280">
        <v>2.3643000000000001</v>
      </c>
      <c r="Q280">
        <v>19.213200000000001</v>
      </c>
      <c r="R280">
        <v>135.13948418699999</v>
      </c>
      <c r="S280">
        <v>1641.3568835656799</v>
      </c>
    </row>
    <row r="281" spans="1:19" ht="15" x14ac:dyDescent="0.25">
      <c r="A281" t="s">
        <v>453</v>
      </c>
      <c r="B281">
        <v>1515.0687820000001</v>
      </c>
      <c r="C281">
        <v>906.76879499999995</v>
      </c>
      <c r="D281">
        <v>2</v>
      </c>
      <c r="E281">
        <v>41.367286</v>
      </c>
      <c r="F281">
        <v>131.04331999999999</v>
      </c>
      <c r="G281">
        <v>4.900264</v>
      </c>
      <c r="H281">
        <v>1</v>
      </c>
      <c r="I281">
        <v>5</v>
      </c>
      <c r="J281">
        <v>26.424415</v>
      </c>
      <c r="K281">
        <v>90.308204009671996</v>
      </c>
      <c r="L281">
        <v>0.58120000000000005</v>
      </c>
      <c r="M281">
        <v>12.021333311599999</v>
      </c>
      <c r="N281">
        <v>96.631344167999799</v>
      </c>
      <c r="O281">
        <v>8.6813077023999998</v>
      </c>
      <c r="P281">
        <v>2.3643000000000001</v>
      </c>
      <c r="Q281">
        <v>16.010999999999999</v>
      </c>
      <c r="R281">
        <v>124.73645100749999</v>
      </c>
      <c r="S281">
        <v>1866.40392219917</v>
      </c>
    </row>
    <row r="282" spans="1:19" ht="15" x14ac:dyDescent="0.25">
      <c r="A282" t="s">
        <v>454</v>
      </c>
      <c r="B282">
        <v>626.05969200000004</v>
      </c>
      <c r="C282">
        <v>300.76101699999998</v>
      </c>
      <c r="D282">
        <v>0</v>
      </c>
      <c r="E282">
        <v>17.048193000000001</v>
      </c>
      <c r="F282">
        <v>54.267316000000001</v>
      </c>
      <c r="G282">
        <v>0</v>
      </c>
      <c r="H282">
        <v>1</v>
      </c>
      <c r="I282">
        <v>2</v>
      </c>
      <c r="J282">
        <v>11.512048</v>
      </c>
      <c r="K282">
        <v>23.785090312731398</v>
      </c>
      <c r="L282">
        <v>0</v>
      </c>
      <c r="M282">
        <v>4.9542048858000003</v>
      </c>
      <c r="N282">
        <v>40.016718818400001</v>
      </c>
      <c r="O282">
        <v>0</v>
      </c>
      <c r="P282">
        <v>2.3643000000000001</v>
      </c>
      <c r="Q282">
        <v>6.4043999999999999</v>
      </c>
      <c r="R282">
        <v>54.342622583999997</v>
      </c>
      <c r="S282">
        <v>757.92702860093198</v>
      </c>
    </row>
    <row r="283" spans="1:19" ht="15" x14ac:dyDescent="0.25">
      <c r="A283" t="s">
        <v>455</v>
      </c>
      <c r="B283">
        <v>903.02654299999801</v>
      </c>
      <c r="C283">
        <v>313.172867</v>
      </c>
      <c r="D283">
        <v>2</v>
      </c>
      <c r="E283">
        <v>26.912863000000002</v>
      </c>
      <c r="F283">
        <v>95.051726000000002</v>
      </c>
      <c r="G283">
        <v>2</v>
      </c>
      <c r="H283">
        <v>0</v>
      </c>
      <c r="I283">
        <v>6.89</v>
      </c>
      <c r="J283">
        <v>9.5547850000000007</v>
      </c>
      <c r="K283">
        <v>17.9349174734086</v>
      </c>
      <c r="L283">
        <v>0.58120000000000005</v>
      </c>
      <c r="M283">
        <v>7.8208779878000101</v>
      </c>
      <c r="N283">
        <v>70.091142752400003</v>
      </c>
      <c r="O283">
        <v>3.5432000000000001</v>
      </c>
      <c r="P283">
        <v>0</v>
      </c>
      <c r="Q283">
        <v>22.063158000000001</v>
      </c>
      <c r="R283">
        <v>45.103362592499998</v>
      </c>
      <c r="S283">
        <v>1070.1644018061099</v>
      </c>
    </row>
    <row r="284" spans="1:19" ht="15" x14ac:dyDescent="0.25">
      <c r="A284" t="s">
        <v>456</v>
      </c>
      <c r="B284">
        <v>995.70622500000104</v>
      </c>
      <c r="C284">
        <v>494.41562199999998</v>
      </c>
      <c r="D284">
        <v>0.60626400000000003</v>
      </c>
      <c r="E284">
        <v>16.598307999999999</v>
      </c>
      <c r="F284">
        <v>89.848907999999994</v>
      </c>
      <c r="G284">
        <v>5.603192</v>
      </c>
      <c r="H284">
        <v>0</v>
      </c>
      <c r="I284">
        <v>6.8051599999999999</v>
      </c>
      <c r="J284">
        <v>20.076927999999999</v>
      </c>
      <c r="K284">
        <v>40.908231139004897</v>
      </c>
      <c r="L284">
        <v>0.17618031840000001</v>
      </c>
      <c r="M284">
        <v>4.8234683048000004</v>
      </c>
      <c r="N284">
        <v>66.2545847592</v>
      </c>
      <c r="O284">
        <v>9.9266149471999992</v>
      </c>
      <c r="P284">
        <v>0</v>
      </c>
      <c r="Q284">
        <v>21.791483352</v>
      </c>
      <c r="R284">
        <v>94.773138623999998</v>
      </c>
      <c r="S284">
        <v>1234.35992644461</v>
      </c>
    </row>
    <row r="285" spans="1:19" ht="15" x14ac:dyDescent="0.25">
      <c r="A285" t="s">
        <v>457</v>
      </c>
      <c r="B285">
        <v>742.53598999999997</v>
      </c>
      <c r="C285">
        <v>272.78304600000001</v>
      </c>
      <c r="D285">
        <v>2.5</v>
      </c>
      <c r="E285">
        <v>12</v>
      </c>
      <c r="F285">
        <v>67.294692999999995</v>
      </c>
      <c r="G285">
        <v>5</v>
      </c>
      <c r="H285">
        <v>0.678261</v>
      </c>
      <c r="I285">
        <v>2</v>
      </c>
      <c r="J285">
        <v>16.275389000000001</v>
      </c>
      <c r="K285">
        <v>16.582338137800701</v>
      </c>
      <c r="L285">
        <v>0.72650000000000003</v>
      </c>
      <c r="M285">
        <v>3.4872000000000001</v>
      </c>
      <c r="N285">
        <v>49.623106618199998</v>
      </c>
      <c r="O285">
        <v>8.8580000000000005</v>
      </c>
      <c r="P285">
        <v>1.6036124823</v>
      </c>
      <c r="Q285">
        <v>6.4043999999999999</v>
      </c>
      <c r="R285">
        <v>76.827973774499995</v>
      </c>
      <c r="S285">
        <v>906.64912101280095</v>
      </c>
    </row>
    <row r="286" spans="1:19" ht="15" x14ac:dyDescent="0.25">
      <c r="A286" t="s">
        <v>458</v>
      </c>
      <c r="B286">
        <v>1015.904906</v>
      </c>
      <c r="C286">
        <v>120.513981</v>
      </c>
      <c r="D286">
        <v>9</v>
      </c>
      <c r="E286">
        <v>27</v>
      </c>
      <c r="F286">
        <v>63.971116000000002</v>
      </c>
      <c r="G286">
        <v>8.3658020000000004</v>
      </c>
      <c r="H286">
        <v>0</v>
      </c>
      <c r="I286">
        <v>5.3649209999999998</v>
      </c>
      <c r="J286">
        <v>16.122275999999999</v>
      </c>
      <c r="K286">
        <v>2.41589216052845</v>
      </c>
      <c r="L286">
        <v>2.6154000000000002</v>
      </c>
      <c r="M286">
        <v>7.8462000000000103</v>
      </c>
      <c r="N286">
        <v>47.172300938399999</v>
      </c>
      <c r="O286">
        <v>14.820854823199999</v>
      </c>
      <c r="P286">
        <v>0</v>
      </c>
      <c r="Q286">
        <v>17.179550026200001</v>
      </c>
      <c r="R286">
        <v>76.105203857999996</v>
      </c>
      <c r="S286">
        <v>1184.06030780633</v>
      </c>
    </row>
    <row r="287" spans="1:19" ht="15" x14ac:dyDescent="0.25">
      <c r="A287" t="s">
        <v>459</v>
      </c>
      <c r="B287">
        <v>3295.27152999999</v>
      </c>
      <c r="C287">
        <v>760.74939400000005</v>
      </c>
      <c r="D287">
        <v>36.835281000000002</v>
      </c>
      <c r="E287">
        <v>81.347057000000007</v>
      </c>
      <c r="F287">
        <v>343.72944100000001</v>
      </c>
      <c r="G287">
        <v>22.597460999999999</v>
      </c>
      <c r="H287">
        <v>2</v>
      </c>
      <c r="I287">
        <v>18.176470999999999</v>
      </c>
      <c r="J287">
        <v>105.838216</v>
      </c>
      <c r="K287">
        <v>30.4755182981262</v>
      </c>
      <c r="L287">
        <v>10.7043326586</v>
      </c>
      <c r="M287">
        <v>23.6394547642</v>
      </c>
      <c r="N287">
        <v>253.46608979340101</v>
      </c>
      <c r="O287">
        <v>40.033661907599999</v>
      </c>
      <c r="P287">
        <v>4.7286000000000001</v>
      </c>
      <c r="Q287">
        <v>58.204695436199998</v>
      </c>
      <c r="R287">
        <v>499.60929862799998</v>
      </c>
      <c r="S287">
        <v>4216.1331814861196</v>
      </c>
    </row>
    <row r="288" spans="1:19" ht="15" x14ac:dyDescent="0.25">
      <c r="A288" t="s">
        <v>460</v>
      </c>
      <c r="B288">
        <v>1986.7771419999999</v>
      </c>
      <c r="C288">
        <v>231.54289399999999</v>
      </c>
      <c r="D288">
        <v>38.893385000000002</v>
      </c>
      <c r="E288">
        <v>27.706586999999999</v>
      </c>
      <c r="F288">
        <v>143.89669799999999</v>
      </c>
      <c r="G288">
        <v>5.8323609999999997</v>
      </c>
      <c r="H288">
        <v>0</v>
      </c>
      <c r="I288">
        <v>21.760693</v>
      </c>
      <c r="J288">
        <v>57.333137999999998</v>
      </c>
      <c r="K288">
        <v>4.6928305308318201</v>
      </c>
      <c r="L288">
        <v>11.302417681</v>
      </c>
      <c r="M288">
        <v>8.0515341821999993</v>
      </c>
      <c r="N288">
        <v>106.1094251052</v>
      </c>
      <c r="O288">
        <v>10.3326107476</v>
      </c>
      <c r="P288">
        <v>0</v>
      </c>
      <c r="Q288">
        <v>69.682091124600007</v>
      </c>
      <c r="R288">
        <v>270.64107792900001</v>
      </c>
      <c r="S288">
        <v>2467.5891293004302</v>
      </c>
    </row>
    <row r="289" spans="1:19" ht="15" x14ac:dyDescent="0.25">
      <c r="A289" t="s">
        <v>461</v>
      </c>
      <c r="B289">
        <v>750.70787800000005</v>
      </c>
      <c r="C289">
        <v>515.11368900000002</v>
      </c>
      <c r="D289">
        <v>14.679470999999999</v>
      </c>
      <c r="E289">
        <v>2.970672</v>
      </c>
      <c r="F289">
        <v>82.835172</v>
      </c>
      <c r="G289">
        <v>9.2896009999999993</v>
      </c>
      <c r="H289">
        <v>0.67238900000000001</v>
      </c>
      <c r="I289">
        <v>6</v>
      </c>
      <c r="J289">
        <v>14.532799000000001</v>
      </c>
      <c r="K289">
        <v>59.043606627226097</v>
      </c>
      <c r="L289">
        <v>4.2658542726000004</v>
      </c>
      <c r="M289">
        <v>0.86327728319999997</v>
      </c>
      <c r="N289">
        <v>61.0826558328001</v>
      </c>
      <c r="O289">
        <v>16.457457131599998</v>
      </c>
      <c r="P289">
        <v>1.5897293127000001</v>
      </c>
      <c r="Q289">
        <v>19.213200000000001</v>
      </c>
      <c r="R289">
        <v>68.602077679499999</v>
      </c>
      <c r="S289">
        <v>981.82573613962597</v>
      </c>
    </row>
    <row r="290" spans="1:19" ht="15" x14ac:dyDescent="0.25">
      <c r="A290" t="s">
        <v>462</v>
      </c>
      <c r="B290">
        <v>4533.9324639999904</v>
      </c>
      <c r="C290">
        <v>773.47283600000003</v>
      </c>
      <c r="D290">
        <v>148.23943299999999</v>
      </c>
      <c r="E290">
        <v>32.517985000000003</v>
      </c>
      <c r="F290">
        <v>258.15769</v>
      </c>
      <c r="G290">
        <v>23.760721</v>
      </c>
      <c r="H290">
        <v>0</v>
      </c>
      <c r="I290">
        <v>21.040462999999999</v>
      </c>
      <c r="J290">
        <v>98.583068999999995</v>
      </c>
      <c r="K290">
        <v>22.514028005364001</v>
      </c>
      <c r="L290">
        <v>43.078379229799999</v>
      </c>
      <c r="M290">
        <v>9.4497264409999993</v>
      </c>
      <c r="N290">
        <v>190.36548060600001</v>
      </c>
      <c r="O290">
        <v>42.094493323599998</v>
      </c>
      <c r="P290">
        <v>0</v>
      </c>
      <c r="Q290">
        <v>67.375770618600001</v>
      </c>
      <c r="R290">
        <v>465.36137721450001</v>
      </c>
      <c r="S290">
        <v>5374.1717194388602</v>
      </c>
    </row>
    <row r="291" spans="1:19" ht="15" x14ac:dyDescent="0.25">
      <c r="A291" t="s">
        <v>463</v>
      </c>
      <c r="B291">
        <v>804.08614499999999</v>
      </c>
      <c r="C291">
        <v>314.28809100000001</v>
      </c>
      <c r="D291">
        <v>1</v>
      </c>
      <c r="E291">
        <v>11</v>
      </c>
      <c r="F291">
        <v>52.989848000000002</v>
      </c>
      <c r="G291">
        <v>11.688300999999999</v>
      </c>
      <c r="H291">
        <v>0</v>
      </c>
      <c r="I291">
        <v>3</v>
      </c>
      <c r="J291">
        <v>6.9928059999999999</v>
      </c>
      <c r="K291">
        <v>20.594319192585601</v>
      </c>
      <c r="L291">
        <v>0.29060000000000002</v>
      </c>
      <c r="M291">
        <v>3.1966000000000001</v>
      </c>
      <c r="N291">
        <v>39.0747139152</v>
      </c>
      <c r="O291">
        <v>20.706994051599999</v>
      </c>
      <c r="P291">
        <v>0</v>
      </c>
      <c r="Q291">
        <v>9.6066000000000003</v>
      </c>
      <c r="R291">
        <v>33.009540723000001</v>
      </c>
      <c r="S291">
        <v>930.56551288238597</v>
      </c>
    </row>
    <row r="292" spans="1:19" ht="15" x14ac:dyDescent="0.25">
      <c r="A292" t="s">
        <v>464</v>
      </c>
      <c r="B292">
        <v>1087.6071979999999</v>
      </c>
      <c r="C292">
        <v>383.08582899999999</v>
      </c>
      <c r="D292">
        <v>3</v>
      </c>
      <c r="E292">
        <v>9</v>
      </c>
      <c r="F292">
        <v>60.668692</v>
      </c>
      <c r="G292">
        <v>6.8080470000000002</v>
      </c>
      <c r="H292">
        <v>0.86</v>
      </c>
      <c r="I292">
        <v>4</v>
      </c>
      <c r="J292">
        <v>20.968745999999999</v>
      </c>
      <c r="K292">
        <v>22.582175572064799</v>
      </c>
      <c r="L292">
        <v>0.87180000000000002</v>
      </c>
      <c r="M292">
        <v>2.6154000000000002</v>
      </c>
      <c r="N292">
        <v>44.737093480799999</v>
      </c>
      <c r="O292">
        <v>12.061136065199999</v>
      </c>
      <c r="P292">
        <v>2.0332979999999998</v>
      </c>
      <c r="Q292">
        <v>12.8088</v>
      </c>
      <c r="R292">
        <v>98.982965492999995</v>
      </c>
      <c r="S292">
        <v>1284.29986661107</v>
      </c>
    </row>
    <row r="293" spans="1:19" ht="15" x14ac:dyDescent="0.25">
      <c r="A293" t="s">
        <v>465</v>
      </c>
      <c r="B293">
        <v>493.32989199999997</v>
      </c>
      <c r="C293">
        <v>150.60374999999999</v>
      </c>
      <c r="D293">
        <v>0.75</v>
      </c>
      <c r="E293">
        <v>18.774566</v>
      </c>
      <c r="F293">
        <v>31.884285999999999</v>
      </c>
      <c r="G293">
        <v>4.4065940000000001</v>
      </c>
      <c r="H293">
        <v>0</v>
      </c>
      <c r="I293">
        <v>3.87</v>
      </c>
      <c r="J293">
        <v>1</v>
      </c>
      <c r="K293">
        <v>7.6799818917588398</v>
      </c>
      <c r="L293">
        <v>0.21795</v>
      </c>
      <c r="M293">
        <v>5.4558888795999998</v>
      </c>
      <c r="N293">
        <v>23.5114724964</v>
      </c>
      <c r="O293">
        <v>7.8067219304000002</v>
      </c>
      <c r="P293">
        <v>0</v>
      </c>
      <c r="Q293">
        <v>12.392514</v>
      </c>
      <c r="R293">
        <v>4.7205000000000004</v>
      </c>
      <c r="S293">
        <v>555.11492119815898</v>
      </c>
    </row>
    <row r="294" spans="1:19" ht="15" x14ac:dyDescent="0.25">
      <c r="A294" t="s">
        <v>466</v>
      </c>
      <c r="B294">
        <v>583.08198800000002</v>
      </c>
      <c r="C294">
        <v>555.17407700000001</v>
      </c>
      <c r="D294">
        <v>7.0123290000000003</v>
      </c>
      <c r="E294">
        <v>12.631603</v>
      </c>
      <c r="F294">
        <v>48.231200999999999</v>
      </c>
      <c r="G294">
        <v>7.4986090000000001</v>
      </c>
      <c r="H294">
        <v>0</v>
      </c>
      <c r="I294">
        <v>12.213877999999999</v>
      </c>
      <c r="J294">
        <v>8.1954239999999992</v>
      </c>
      <c r="K294">
        <v>89.454808446584195</v>
      </c>
      <c r="L294">
        <v>2.0377828074000002</v>
      </c>
      <c r="M294">
        <v>3.6707438317999999</v>
      </c>
      <c r="N294">
        <v>35.565687617400002</v>
      </c>
      <c r="O294">
        <v>13.2845357044</v>
      </c>
      <c r="P294">
        <v>0</v>
      </c>
      <c r="Q294">
        <v>39.111280131599997</v>
      </c>
      <c r="R294">
        <v>38.686498991999997</v>
      </c>
      <c r="S294">
        <v>804.89332553118402</v>
      </c>
    </row>
    <row r="295" spans="1:19" ht="15" x14ac:dyDescent="0.25">
      <c r="A295" t="s">
        <v>467</v>
      </c>
      <c r="B295">
        <v>811.280709</v>
      </c>
      <c r="C295">
        <v>342.21256499999998</v>
      </c>
      <c r="D295">
        <v>0</v>
      </c>
      <c r="E295">
        <v>14.303563</v>
      </c>
      <c r="F295">
        <v>60.078955000000001</v>
      </c>
      <c r="G295">
        <v>6.903187</v>
      </c>
      <c r="H295">
        <v>0</v>
      </c>
      <c r="I295">
        <v>10.4</v>
      </c>
      <c r="J295">
        <v>9.6679309999999994</v>
      </c>
      <c r="K295">
        <v>24.215061618982499</v>
      </c>
      <c r="L295">
        <v>0</v>
      </c>
      <c r="M295">
        <v>4.1566154078000004</v>
      </c>
      <c r="N295">
        <v>44.302221416999998</v>
      </c>
      <c r="O295">
        <v>12.229686089199999</v>
      </c>
      <c r="P295">
        <v>0</v>
      </c>
      <c r="Q295">
        <v>33.302880000000002</v>
      </c>
      <c r="R295">
        <v>45.637468285499999</v>
      </c>
      <c r="S295">
        <v>975.12464181848202</v>
      </c>
    </row>
    <row r="296" spans="1:19" ht="15" x14ac:dyDescent="0.25">
      <c r="A296" t="s">
        <v>468</v>
      </c>
      <c r="B296">
        <v>624.21838600000103</v>
      </c>
      <c r="C296">
        <v>168.039861</v>
      </c>
      <c r="D296">
        <v>1.80078</v>
      </c>
      <c r="E296">
        <v>21</v>
      </c>
      <c r="F296">
        <v>46.816079000000002</v>
      </c>
      <c r="G296">
        <v>0</v>
      </c>
      <c r="H296">
        <v>0</v>
      </c>
      <c r="I296">
        <v>3</v>
      </c>
      <c r="J296">
        <v>7</v>
      </c>
      <c r="K296">
        <v>7.5057902810973198</v>
      </c>
      <c r="L296">
        <v>0.52330666800000003</v>
      </c>
      <c r="M296">
        <v>6.1025999999999998</v>
      </c>
      <c r="N296">
        <v>34.522176654600003</v>
      </c>
      <c r="O296">
        <v>0</v>
      </c>
      <c r="P296">
        <v>0</v>
      </c>
      <c r="Q296">
        <v>9.6066000000000003</v>
      </c>
      <c r="R296">
        <v>33.043500000000002</v>
      </c>
      <c r="S296">
        <v>715.52235960369796</v>
      </c>
    </row>
    <row r="297" spans="1:19" ht="15" x14ac:dyDescent="0.25">
      <c r="A297" t="s">
        <v>469</v>
      </c>
      <c r="B297">
        <v>860.39065800000003</v>
      </c>
      <c r="C297">
        <v>337.92058800000001</v>
      </c>
      <c r="D297">
        <v>3</v>
      </c>
      <c r="E297">
        <v>16</v>
      </c>
      <c r="F297">
        <v>75.537750000000003</v>
      </c>
      <c r="G297">
        <v>9.8824100000000001</v>
      </c>
      <c r="H297">
        <v>1</v>
      </c>
      <c r="I297">
        <v>4</v>
      </c>
      <c r="J297">
        <v>11.846256</v>
      </c>
      <c r="K297">
        <v>22.2537485870537</v>
      </c>
      <c r="L297">
        <v>0.87180000000000002</v>
      </c>
      <c r="M297">
        <v>4.6496000000000004</v>
      </c>
      <c r="N297">
        <v>55.701536849999997</v>
      </c>
      <c r="O297">
        <v>17.507677556000001</v>
      </c>
      <c r="P297">
        <v>2.3643000000000001</v>
      </c>
      <c r="Q297">
        <v>12.8088</v>
      </c>
      <c r="R297">
        <v>55.920251448000002</v>
      </c>
      <c r="S297">
        <v>1032.46837244105</v>
      </c>
    </row>
    <row r="298" spans="1:19" ht="15" x14ac:dyDescent="0.25">
      <c r="A298" t="s">
        <v>470</v>
      </c>
      <c r="B298">
        <v>909.12438099999895</v>
      </c>
      <c r="C298">
        <v>212.45509100000001</v>
      </c>
      <c r="D298">
        <v>1</v>
      </c>
      <c r="E298">
        <v>20.5</v>
      </c>
      <c r="F298">
        <v>76.976481000000007</v>
      </c>
      <c r="G298">
        <v>9.6349490000000007</v>
      </c>
      <c r="H298">
        <v>0</v>
      </c>
      <c r="I298">
        <v>4.6512270000000004</v>
      </c>
      <c r="J298">
        <v>13.490975000000001</v>
      </c>
      <c r="K298">
        <v>8.4175240477173503</v>
      </c>
      <c r="L298">
        <v>0.29060000000000002</v>
      </c>
      <c r="M298">
        <v>5.9573</v>
      </c>
      <c r="N298">
        <v>56.762457089400101</v>
      </c>
      <c r="O298">
        <v>17.069275648400001</v>
      </c>
      <c r="P298">
        <v>0</v>
      </c>
      <c r="Q298">
        <v>14.894159099399999</v>
      </c>
      <c r="R298">
        <v>63.684147487499999</v>
      </c>
      <c r="S298">
        <v>1076.1998443724201</v>
      </c>
    </row>
    <row r="299" spans="1:19" ht="15" x14ac:dyDescent="0.25">
      <c r="A299" t="s">
        <v>471</v>
      </c>
      <c r="B299">
        <v>4102.1353679999702</v>
      </c>
      <c r="C299">
        <v>694.487213</v>
      </c>
      <c r="D299">
        <v>70.37379</v>
      </c>
      <c r="E299">
        <v>80.477393000000006</v>
      </c>
      <c r="F299">
        <v>286.82001500000001</v>
      </c>
      <c r="G299">
        <v>17.802607999999999</v>
      </c>
      <c r="H299">
        <v>1</v>
      </c>
      <c r="I299">
        <v>16.874368</v>
      </c>
      <c r="J299">
        <v>82.904427999999996</v>
      </c>
      <c r="K299">
        <v>20.633368087387701</v>
      </c>
      <c r="L299">
        <v>20.450623373999999</v>
      </c>
      <c r="M299">
        <v>23.386730405800002</v>
      </c>
      <c r="N299">
        <v>211.50107906100001</v>
      </c>
      <c r="O299">
        <v>31.5391003328</v>
      </c>
      <c r="P299">
        <v>2.3643000000000001</v>
      </c>
      <c r="Q299">
        <v>54.035101209600001</v>
      </c>
      <c r="R299">
        <v>391.35035237400001</v>
      </c>
      <c r="S299">
        <v>4857.3960228445503</v>
      </c>
    </row>
    <row r="300" spans="1:19" ht="15" x14ac:dyDescent="0.25">
      <c r="A300" t="s">
        <v>472</v>
      </c>
      <c r="B300">
        <v>2242.4478600000002</v>
      </c>
      <c r="C300">
        <v>472.67150299999997</v>
      </c>
      <c r="D300">
        <v>18</v>
      </c>
      <c r="E300">
        <v>35.167023</v>
      </c>
      <c r="F300">
        <v>195.148336</v>
      </c>
      <c r="G300">
        <v>8.3427640000000007</v>
      </c>
      <c r="H300">
        <v>0</v>
      </c>
      <c r="I300">
        <v>17</v>
      </c>
      <c r="J300">
        <v>51.792937999999999</v>
      </c>
      <c r="K300">
        <v>17.438236388046899</v>
      </c>
      <c r="L300">
        <v>5.2308000000000003</v>
      </c>
      <c r="M300">
        <v>10.2195368838</v>
      </c>
      <c r="N300">
        <v>143.90238296640001</v>
      </c>
      <c r="O300">
        <v>14.780040702399999</v>
      </c>
      <c r="P300">
        <v>0</v>
      </c>
      <c r="Q300">
        <v>54.437399999999997</v>
      </c>
      <c r="R300">
        <v>244.48856382899999</v>
      </c>
      <c r="S300">
        <v>2732.94482076964</v>
      </c>
    </row>
    <row r="301" spans="1:19" ht="15" x14ac:dyDescent="0.25">
      <c r="A301" t="s">
        <v>473</v>
      </c>
      <c r="B301">
        <v>23231.687432999999</v>
      </c>
      <c r="C301">
        <v>2630.1015419999999</v>
      </c>
      <c r="D301">
        <v>733.252838</v>
      </c>
      <c r="E301">
        <v>366.66528899999997</v>
      </c>
      <c r="F301">
        <v>1936.6233589999999</v>
      </c>
      <c r="G301">
        <v>80.448903999999999</v>
      </c>
      <c r="H301">
        <v>18</v>
      </c>
      <c r="I301">
        <v>105.536225</v>
      </c>
      <c r="J301">
        <v>673.83090400000003</v>
      </c>
      <c r="K301">
        <v>53.384289749805802</v>
      </c>
      <c r="L301">
        <v>213.083274722802</v>
      </c>
      <c r="M301">
        <v>106.5529329834</v>
      </c>
      <c r="N301">
        <v>1428.0660649265701</v>
      </c>
      <c r="O301">
        <v>142.5232783264</v>
      </c>
      <c r="P301">
        <v>42.557400000000001</v>
      </c>
      <c r="Q301">
        <v>337.948099695</v>
      </c>
      <c r="R301">
        <v>3180.8187823319599</v>
      </c>
      <c r="S301">
        <v>28736.621555735899</v>
      </c>
    </row>
    <row r="302" spans="1:19" ht="15" x14ac:dyDescent="0.25">
      <c r="A302" t="s">
        <v>474</v>
      </c>
      <c r="B302">
        <v>1348.484252</v>
      </c>
      <c r="C302">
        <v>1304.3723970000001</v>
      </c>
      <c r="D302">
        <v>5.9228319999999997</v>
      </c>
      <c r="E302">
        <v>53.061833</v>
      </c>
      <c r="F302">
        <v>111.060405</v>
      </c>
      <c r="G302">
        <v>8.4095890000000004</v>
      </c>
      <c r="H302">
        <v>0</v>
      </c>
      <c r="I302">
        <v>7.7600910000000001</v>
      </c>
      <c r="J302">
        <v>27.942174999999999</v>
      </c>
      <c r="K302">
        <v>210.172606666299</v>
      </c>
      <c r="L302">
        <v>1.7211749792</v>
      </c>
      <c r="M302">
        <v>15.4197686698</v>
      </c>
      <c r="N302">
        <v>81.895942646999899</v>
      </c>
      <c r="O302">
        <v>14.898427872399999</v>
      </c>
      <c r="P302">
        <v>0</v>
      </c>
      <c r="Q302">
        <v>24.849363400200001</v>
      </c>
      <c r="R302">
        <v>131.90103708749999</v>
      </c>
      <c r="S302">
        <v>1829.3425733224001</v>
      </c>
    </row>
    <row r="303" spans="1:19" ht="15" x14ac:dyDescent="0.25">
      <c r="A303" t="s">
        <v>910</v>
      </c>
      <c r="B303">
        <v>5.04</v>
      </c>
      <c r="C303">
        <v>0</v>
      </c>
      <c r="D303">
        <v>0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0.73740000000000006</v>
      </c>
      <c r="O303">
        <v>0</v>
      </c>
      <c r="P303">
        <v>0</v>
      </c>
      <c r="Q303">
        <v>0</v>
      </c>
      <c r="R303">
        <v>0</v>
      </c>
      <c r="S303">
        <v>5.7774000000000001</v>
      </c>
    </row>
    <row r="304" spans="1:19" ht="15" x14ac:dyDescent="0.25">
      <c r="A304" t="s">
        <v>475</v>
      </c>
      <c r="B304">
        <v>1028.4603810000001</v>
      </c>
      <c r="C304">
        <v>428.43446999999998</v>
      </c>
      <c r="D304">
        <v>1</v>
      </c>
      <c r="E304">
        <v>39.509410000000003</v>
      </c>
      <c r="F304">
        <v>95.624921999999998</v>
      </c>
      <c r="G304">
        <v>3.2364980000000001</v>
      </c>
      <c r="H304">
        <v>1</v>
      </c>
      <c r="I304">
        <v>3.3538450000000002</v>
      </c>
      <c r="J304">
        <v>14.230233999999999</v>
      </c>
      <c r="K304">
        <v>29.469166749614299</v>
      </c>
      <c r="L304">
        <v>0.29060000000000002</v>
      </c>
      <c r="M304">
        <v>11.481434545999999</v>
      </c>
      <c r="N304">
        <v>70.513817482799993</v>
      </c>
      <c r="O304">
        <v>5.7337798568</v>
      </c>
      <c r="P304">
        <v>2.3643000000000001</v>
      </c>
      <c r="Q304">
        <v>10.739682459000001</v>
      </c>
      <c r="R304">
        <v>67.173819597000005</v>
      </c>
      <c r="S304">
        <v>1226.2269816912101</v>
      </c>
    </row>
    <row r="305" spans="1:19" ht="15" x14ac:dyDescent="0.25">
      <c r="A305" t="s">
        <v>476</v>
      </c>
      <c r="B305">
        <v>1816.624998</v>
      </c>
      <c r="C305">
        <v>625.324658</v>
      </c>
      <c r="D305">
        <v>8.4600910000000002</v>
      </c>
      <c r="E305">
        <v>26.792463999999999</v>
      </c>
      <c r="F305">
        <v>134.11492999999999</v>
      </c>
      <c r="G305">
        <v>7.5065140000000001</v>
      </c>
      <c r="H305">
        <v>2</v>
      </c>
      <c r="I305">
        <v>8.5401930000000004</v>
      </c>
      <c r="J305">
        <v>34.063941999999997</v>
      </c>
      <c r="K305">
        <v>36.173601999060303</v>
      </c>
      <c r="L305">
        <v>2.4585024446000001</v>
      </c>
      <c r="M305">
        <v>7.7858900384000096</v>
      </c>
      <c r="N305">
        <v>98.896349381999798</v>
      </c>
      <c r="O305">
        <v>13.2985402024</v>
      </c>
      <c r="P305">
        <v>4.7286000000000001</v>
      </c>
      <c r="Q305">
        <v>27.347406024600001</v>
      </c>
      <c r="R305">
        <v>160.798838211</v>
      </c>
      <c r="S305">
        <v>2168.1127263020599</v>
      </c>
    </row>
    <row r="306" spans="1:19" ht="15" x14ac:dyDescent="0.25">
      <c r="A306" t="s">
        <v>477</v>
      </c>
      <c r="B306">
        <v>1582.6077789999999</v>
      </c>
      <c r="C306">
        <v>677.37215000000003</v>
      </c>
      <c r="D306">
        <v>0</v>
      </c>
      <c r="E306">
        <v>35.886228000000003</v>
      </c>
      <c r="F306">
        <v>149.22604699999999</v>
      </c>
      <c r="G306">
        <v>3.2934130000000001</v>
      </c>
      <c r="H306">
        <v>1.221557</v>
      </c>
      <c r="I306">
        <v>7.1272460000000004</v>
      </c>
      <c r="J306">
        <v>33.550899000000001</v>
      </c>
      <c r="K306">
        <v>48.104676759786798</v>
      </c>
      <c r="L306">
        <v>0</v>
      </c>
      <c r="M306">
        <v>10.4285378568</v>
      </c>
      <c r="N306">
        <v>110.0392870578</v>
      </c>
      <c r="O306">
        <v>5.8346104708000004</v>
      </c>
      <c r="P306">
        <v>2.8881272150999999</v>
      </c>
      <c r="Q306">
        <v>22.8228671412</v>
      </c>
      <c r="R306">
        <v>158.37701872950001</v>
      </c>
      <c r="S306">
        <v>1941.1029042309899</v>
      </c>
    </row>
    <row r="307" spans="1:19" ht="15" x14ac:dyDescent="0.25">
      <c r="A307" t="s">
        <v>478</v>
      </c>
      <c r="B307">
        <v>1476.570984</v>
      </c>
      <c r="C307">
        <v>594.43350199999998</v>
      </c>
      <c r="D307">
        <v>0</v>
      </c>
      <c r="E307">
        <v>27.409894000000001</v>
      </c>
      <c r="F307">
        <v>174.825693</v>
      </c>
      <c r="G307">
        <v>6.639583</v>
      </c>
      <c r="H307">
        <v>3</v>
      </c>
      <c r="I307">
        <v>18.247992</v>
      </c>
      <c r="J307">
        <v>23.659146</v>
      </c>
      <c r="K307">
        <v>40.819624548282</v>
      </c>
      <c r="L307">
        <v>0</v>
      </c>
      <c r="M307">
        <v>7.9653151964000104</v>
      </c>
      <c r="N307">
        <v>128.9164660182</v>
      </c>
      <c r="O307">
        <v>11.7626852428</v>
      </c>
      <c r="P307">
        <v>7.0929000000000002</v>
      </c>
      <c r="Q307">
        <v>58.4337199824</v>
      </c>
      <c r="R307">
        <v>111.682998693</v>
      </c>
      <c r="S307">
        <v>1843.24469368108</v>
      </c>
    </row>
    <row r="308" spans="1:19" ht="15" x14ac:dyDescent="0.25">
      <c r="A308" t="s">
        <v>479</v>
      </c>
      <c r="B308">
        <v>801.80840599999999</v>
      </c>
      <c r="C308">
        <v>319.70988499999999</v>
      </c>
      <c r="D308">
        <v>0</v>
      </c>
      <c r="E308">
        <v>20.989767000000001</v>
      </c>
      <c r="F308">
        <v>65.359954999999999</v>
      </c>
      <c r="G308">
        <v>3.8755299999999999</v>
      </c>
      <c r="H308">
        <v>0</v>
      </c>
      <c r="I308">
        <v>4</v>
      </c>
      <c r="J308">
        <v>7</v>
      </c>
      <c r="K308">
        <v>21.156413251167901</v>
      </c>
      <c r="L308">
        <v>0</v>
      </c>
      <c r="M308">
        <v>6.0996262901999998</v>
      </c>
      <c r="N308">
        <v>48.196430817</v>
      </c>
      <c r="O308">
        <v>6.8658889480000003</v>
      </c>
      <c r="P308">
        <v>0</v>
      </c>
      <c r="Q308">
        <v>12.8088</v>
      </c>
      <c r="R308">
        <v>33.043500000000002</v>
      </c>
      <c r="S308">
        <v>929.97906530636806</v>
      </c>
    </row>
    <row r="309" spans="1:19" ht="15" x14ac:dyDescent="0.25">
      <c r="A309" t="s">
        <v>480</v>
      </c>
      <c r="B309">
        <v>2266.0776409999999</v>
      </c>
      <c r="C309">
        <v>498.159852</v>
      </c>
      <c r="D309">
        <v>41.646669000000003</v>
      </c>
      <c r="E309">
        <v>27.762376</v>
      </c>
      <c r="F309">
        <v>129.229286</v>
      </c>
      <c r="G309">
        <v>6.522024</v>
      </c>
      <c r="H309">
        <v>1</v>
      </c>
      <c r="I309">
        <v>10.050435</v>
      </c>
      <c r="J309">
        <v>23.806930999999999</v>
      </c>
      <c r="K309">
        <v>18.261413849982901</v>
      </c>
      <c r="L309">
        <v>12.1025220114</v>
      </c>
      <c r="M309">
        <v>8.0677464656000097</v>
      </c>
      <c r="N309">
        <v>95.2936754963998</v>
      </c>
      <c r="O309">
        <v>11.5544177184</v>
      </c>
      <c r="P309">
        <v>2.3643000000000001</v>
      </c>
      <c r="Q309">
        <v>32.183502957000002</v>
      </c>
      <c r="R309">
        <v>112.38061778549999</v>
      </c>
      <c r="S309">
        <v>2558.2858372842802</v>
      </c>
    </row>
    <row r="310" spans="1:19" ht="15" x14ac:dyDescent="0.25">
      <c r="A310" t="s">
        <v>481</v>
      </c>
      <c r="B310">
        <v>1861.87538</v>
      </c>
      <c r="C310">
        <v>1790.3299030000001</v>
      </c>
      <c r="D310">
        <v>1</v>
      </c>
      <c r="E310">
        <v>19.779426000000001</v>
      </c>
      <c r="F310">
        <v>186.71830600000001</v>
      </c>
      <c r="G310">
        <v>25.069383999999999</v>
      </c>
      <c r="H310">
        <v>1</v>
      </c>
      <c r="I310">
        <v>12.613674</v>
      </c>
      <c r="J310">
        <v>32.862419000000003</v>
      </c>
      <c r="K310">
        <v>288.47459772344098</v>
      </c>
      <c r="L310">
        <v>0.29060000000000002</v>
      </c>
      <c r="M310">
        <v>5.7479011955999999</v>
      </c>
      <c r="N310">
        <v>137.68607884439999</v>
      </c>
      <c r="O310">
        <v>44.4129206944</v>
      </c>
      <c r="P310">
        <v>2.3643000000000001</v>
      </c>
      <c r="Q310">
        <v>40.391506882800002</v>
      </c>
      <c r="R310">
        <v>155.1270488895</v>
      </c>
      <c r="S310">
        <v>2536.3703342301401</v>
      </c>
    </row>
    <row r="311" spans="1:19" ht="15" x14ac:dyDescent="0.25">
      <c r="A311" t="s">
        <v>482</v>
      </c>
      <c r="B311">
        <v>1139.012354</v>
      </c>
      <c r="C311">
        <v>426.58417900000001</v>
      </c>
      <c r="D311">
        <v>3</v>
      </c>
      <c r="E311">
        <v>27.773239</v>
      </c>
      <c r="F311">
        <v>137.85333199999999</v>
      </c>
      <c r="G311">
        <v>5.99899</v>
      </c>
      <c r="H311">
        <v>0</v>
      </c>
      <c r="I311">
        <v>6.4966049999999997</v>
      </c>
      <c r="J311">
        <v>24.118945</v>
      </c>
      <c r="K311">
        <v>26.798581960272902</v>
      </c>
      <c r="L311">
        <v>0.87180000000000002</v>
      </c>
      <c r="M311">
        <v>8.0709032533999991</v>
      </c>
      <c r="N311">
        <v>101.6530470168</v>
      </c>
      <c r="O311">
        <v>10.627810684</v>
      </c>
      <c r="P311">
        <v>0</v>
      </c>
      <c r="Q311">
        <v>20.803428531000002</v>
      </c>
      <c r="R311">
        <v>113.8534798725</v>
      </c>
      <c r="S311">
        <v>1421.6914053179701</v>
      </c>
    </row>
    <row r="312" spans="1:19" ht="15" x14ac:dyDescent="0.25">
      <c r="A312" t="s">
        <v>483</v>
      </c>
      <c r="B312">
        <v>11406.802111000001</v>
      </c>
      <c r="C312">
        <v>10835.506345</v>
      </c>
      <c r="D312">
        <v>714.71256200000005</v>
      </c>
      <c r="E312">
        <v>187.07704699999999</v>
      </c>
      <c r="F312">
        <v>962.73409100000003</v>
      </c>
      <c r="G312">
        <v>50.401083999999997</v>
      </c>
      <c r="H312">
        <v>4.4881650000000004</v>
      </c>
      <c r="I312">
        <v>62.901687000000003</v>
      </c>
      <c r="J312">
        <v>431.58837599999998</v>
      </c>
      <c r="K312">
        <v>1741.3438049653801</v>
      </c>
      <c r="L312">
        <v>207.69547051720201</v>
      </c>
      <c r="M312">
        <v>54.364589858199899</v>
      </c>
      <c r="N312">
        <v>709.92011870339002</v>
      </c>
      <c r="O312">
        <v>89.290560414400105</v>
      </c>
      <c r="P312">
        <v>10.6113685095</v>
      </c>
      <c r="Q312">
        <v>201.42378211139999</v>
      </c>
      <c r="R312">
        <v>2037.31292890798</v>
      </c>
      <c r="S312">
        <v>16458.764734987399</v>
      </c>
    </row>
    <row r="313" spans="1:19" ht="15" x14ac:dyDescent="0.25">
      <c r="A313" t="s">
        <v>484</v>
      </c>
      <c r="B313">
        <v>472.84653200000002</v>
      </c>
      <c r="C313">
        <v>443.43050799999997</v>
      </c>
      <c r="D313">
        <v>2.5049239999999999</v>
      </c>
      <c r="E313">
        <v>6.8998220000000003</v>
      </c>
      <c r="F313">
        <v>69.164292000000003</v>
      </c>
      <c r="G313">
        <v>9.9397769999999994</v>
      </c>
      <c r="H313">
        <v>1</v>
      </c>
      <c r="I313">
        <v>1.4891829999999999</v>
      </c>
      <c r="J313">
        <v>14</v>
      </c>
      <c r="K313">
        <v>70.629679196954498</v>
      </c>
      <c r="L313">
        <v>0.72793091440000002</v>
      </c>
      <c r="M313">
        <v>2.0050882732000002</v>
      </c>
      <c r="N313">
        <v>51.001748920799997</v>
      </c>
      <c r="O313">
        <v>17.609308933200001</v>
      </c>
      <c r="P313">
        <v>2.3643000000000001</v>
      </c>
      <c r="Q313">
        <v>4.7686618025999996</v>
      </c>
      <c r="R313">
        <v>66.087000000000003</v>
      </c>
      <c r="S313">
        <v>688.04025004115499</v>
      </c>
    </row>
    <row r="314" spans="1:19" ht="15" x14ac:dyDescent="0.25">
      <c r="A314" t="s">
        <v>485</v>
      </c>
      <c r="B314">
        <v>2283.52086099999</v>
      </c>
      <c r="C314">
        <v>1096.57626599999</v>
      </c>
      <c r="D314">
        <v>33.179909000000002</v>
      </c>
      <c r="E314">
        <v>20.442081000000002</v>
      </c>
      <c r="F314">
        <v>205.88127399999999</v>
      </c>
      <c r="G314">
        <v>10.591021</v>
      </c>
      <c r="H314">
        <v>3.4688889999999999</v>
      </c>
      <c r="I314">
        <v>7.9644919999999999</v>
      </c>
      <c r="J314">
        <v>46.663226999999999</v>
      </c>
      <c r="K314">
        <v>88.062500164239793</v>
      </c>
      <c r="L314">
        <v>9.6420815554000008</v>
      </c>
      <c r="M314">
        <v>5.9404687385999999</v>
      </c>
      <c r="N314">
        <v>151.81685144759999</v>
      </c>
      <c r="O314">
        <v>18.763052803600001</v>
      </c>
      <c r="P314">
        <v>8.2014942627000007</v>
      </c>
      <c r="Q314">
        <v>25.5038962824</v>
      </c>
      <c r="R314">
        <v>220.27376305350001</v>
      </c>
      <c r="S314">
        <v>2811.7249693080298</v>
      </c>
    </row>
    <row r="315" spans="1:19" ht="15" x14ac:dyDescent="0.25">
      <c r="A315" t="s">
        <v>486</v>
      </c>
      <c r="B315">
        <v>3723.63903999999</v>
      </c>
      <c r="C315">
        <v>3527.3858249999898</v>
      </c>
      <c r="D315">
        <v>249.42037400000001</v>
      </c>
      <c r="E315">
        <v>99.089787000000001</v>
      </c>
      <c r="F315">
        <v>343.78742599999998</v>
      </c>
      <c r="G315">
        <v>40.216929</v>
      </c>
      <c r="H315">
        <v>6</v>
      </c>
      <c r="I315">
        <v>17.472819000000001</v>
      </c>
      <c r="J315">
        <v>132.563467</v>
      </c>
      <c r="K315">
        <v>568.36519636808998</v>
      </c>
      <c r="L315">
        <v>72.481560684399795</v>
      </c>
      <c r="M315">
        <v>28.795492102200001</v>
      </c>
      <c r="N315">
        <v>253.50884793240101</v>
      </c>
      <c r="O315">
        <v>71.2483114164</v>
      </c>
      <c r="P315">
        <v>14.1858</v>
      </c>
      <c r="Q315">
        <v>55.951461001799998</v>
      </c>
      <c r="R315">
        <v>625.76584597350097</v>
      </c>
      <c r="S315">
        <v>5413.9415554787802</v>
      </c>
    </row>
    <row r="316" spans="1:19" ht="15" x14ac:dyDescent="0.25">
      <c r="A316" t="s">
        <v>487</v>
      </c>
      <c r="B316">
        <v>3231.2542570000001</v>
      </c>
      <c r="C316">
        <v>3002.7084380000001</v>
      </c>
      <c r="D316">
        <v>115.708848</v>
      </c>
      <c r="E316">
        <v>63.255361999999998</v>
      </c>
      <c r="F316">
        <v>237.48505900000001</v>
      </c>
      <c r="G316">
        <v>14.978858000000001</v>
      </c>
      <c r="H316">
        <v>0</v>
      </c>
      <c r="I316">
        <v>13.256342</v>
      </c>
      <c r="J316">
        <v>102.731538</v>
      </c>
      <c r="K316">
        <v>467.342518144981</v>
      </c>
      <c r="L316">
        <v>33.624991228799999</v>
      </c>
      <c r="M316">
        <v>18.382008197200001</v>
      </c>
      <c r="N316">
        <v>175.12148250659999</v>
      </c>
      <c r="O316">
        <v>26.536544832800001</v>
      </c>
      <c r="P316">
        <v>0</v>
      </c>
      <c r="Q316">
        <v>42.449458352400001</v>
      </c>
      <c r="R316">
        <v>484.94422512900002</v>
      </c>
      <c r="S316">
        <v>4479.6554853917896</v>
      </c>
    </row>
    <row r="317" spans="1:19" ht="15" x14ac:dyDescent="0.25">
      <c r="A317" t="s">
        <v>488</v>
      </c>
      <c r="B317">
        <v>8197.2612630000203</v>
      </c>
      <c r="C317">
        <v>2512.4014470000002</v>
      </c>
      <c r="D317">
        <v>409.191506</v>
      </c>
      <c r="E317">
        <v>106.514236</v>
      </c>
      <c r="F317">
        <v>841.22430299999905</v>
      </c>
      <c r="G317">
        <v>57.531239999999997</v>
      </c>
      <c r="H317">
        <v>7</v>
      </c>
      <c r="I317">
        <v>68.681455</v>
      </c>
      <c r="J317">
        <v>264.29677500000003</v>
      </c>
      <c r="K317">
        <v>133.454168294525</v>
      </c>
      <c r="L317">
        <v>118.9110516436</v>
      </c>
      <c r="M317">
        <v>30.9530369816001</v>
      </c>
      <c r="N317">
        <v>620.31880103219203</v>
      </c>
      <c r="O317">
        <v>101.922344784</v>
      </c>
      <c r="P317">
        <v>16.5501</v>
      </c>
      <c r="Q317">
        <v>219.93175520099999</v>
      </c>
      <c r="R317">
        <v>1247.6129263875</v>
      </c>
      <c r="S317">
        <v>10686.9154473244</v>
      </c>
    </row>
    <row r="318" spans="1:19" ht="15" x14ac:dyDescent="0.25">
      <c r="A318" t="s">
        <v>489</v>
      </c>
      <c r="B318">
        <v>6327.9329679999801</v>
      </c>
      <c r="C318">
        <v>5966.3152099999897</v>
      </c>
      <c r="D318">
        <v>607.81153800000004</v>
      </c>
      <c r="E318">
        <v>206.341735</v>
      </c>
      <c r="F318">
        <v>610.31277499999999</v>
      </c>
      <c r="G318">
        <v>52.490226</v>
      </c>
      <c r="H318">
        <v>6</v>
      </c>
      <c r="I318">
        <v>61.951267000000001</v>
      </c>
      <c r="J318">
        <v>231.36462900000001</v>
      </c>
      <c r="K318">
        <v>959.75862598191998</v>
      </c>
      <c r="L318">
        <v>176.63003294280099</v>
      </c>
      <c r="M318">
        <v>59.962908190999798</v>
      </c>
      <c r="N318">
        <v>450.04464028499598</v>
      </c>
      <c r="O318">
        <v>92.991684381600095</v>
      </c>
      <c r="P318">
        <v>14.1858</v>
      </c>
      <c r="Q318">
        <v>198.38034718739999</v>
      </c>
      <c r="R318">
        <v>1092.1567311945</v>
      </c>
      <c r="S318">
        <v>9372.0437381642005</v>
      </c>
    </row>
    <row r="319" spans="1:19" ht="15" x14ac:dyDescent="0.25">
      <c r="A319" t="s">
        <v>490</v>
      </c>
      <c r="B319">
        <v>4919.1316869999901</v>
      </c>
      <c r="C319">
        <v>700.68430000000001</v>
      </c>
      <c r="D319">
        <v>184.67107200000001</v>
      </c>
      <c r="E319">
        <v>121.58203899999999</v>
      </c>
      <c r="F319">
        <v>382.80612300000001</v>
      </c>
      <c r="G319">
        <v>35.025798000000002</v>
      </c>
      <c r="H319">
        <v>2.0980720000000002</v>
      </c>
      <c r="I319">
        <v>21.659642999999999</v>
      </c>
      <c r="J319">
        <v>154.06898000000001</v>
      </c>
      <c r="K319">
        <v>17.790700518774202</v>
      </c>
      <c r="L319">
        <v>53.665413523199902</v>
      </c>
      <c r="M319">
        <v>35.331740533400001</v>
      </c>
      <c r="N319">
        <v>282.28123510019998</v>
      </c>
      <c r="O319">
        <v>62.0517037368</v>
      </c>
      <c r="P319">
        <v>4.9604716295999998</v>
      </c>
      <c r="Q319">
        <v>69.3585088146</v>
      </c>
      <c r="R319">
        <v>727.28262009000105</v>
      </c>
      <c r="S319">
        <v>6171.8540809465703</v>
      </c>
    </row>
    <row r="320" spans="1:19" ht="15" x14ac:dyDescent="0.25">
      <c r="A320" t="s">
        <v>491</v>
      </c>
      <c r="B320">
        <v>7089.3289109999996</v>
      </c>
      <c r="C320">
        <v>4832.5093510000097</v>
      </c>
      <c r="D320">
        <v>1103.1894729999999</v>
      </c>
      <c r="E320">
        <v>184.730501</v>
      </c>
      <c r="F320">
        <v>658.87231499999996</v>
      </c>
      <c r="G320">
        <v>50.453398999999997</v>
      </c>
      <c r="H320">
        <v>6.3676159999999999</v>
      </c>
      <c r="I320">
        <v>29.611985000000001</v>
      </c>
      <c r="J320">
        <v>255.25972300000001</v>
      </c>
      <c r="K320">
        <v>557.27481509713095</v>
      </c>
      <c r="L320">
        <v>320.586860853801</v>
      </c>
      <c r="M320">
        <v>53.6826835905999</v>
      </c>
      <c r="N320">
        <v>485.85244508099601</v>
      </c>
      <c r="O320">
        <v>89.383241668400004</v>
      </c>
      <c r="P320">
        <v>15.0549545088</v>
      </c>
      <c r="Q320">
        <v>94.823498366999999</v>
      </c>
      <c r="R320">
        <v>1204.9535224215001</v>
      </c>
      <c r="S320">
        <v>9910.9409325882298</v>
      </c>
    </row>
    <row r="321" spans="1:19" ht="15" x14ac:dyDescent="0.25">
      <c r="A321" t="s">
        <v>492</v>
      </c>
      <c r="B321">
        <v>16001.881577</v>
      </c>
      <c r="C321">
        <v>5919.7900299999601</v>
      </c>
      <c r="D321">
        <v>1608.5147890000001</v>
      </c>
      <c r="E321">
        <v>372.824862</v>
      </c>
      <c r="F321">
        <v>1637.188234</v>
      </c>
      <c r="G321">
        <v>55.238038000000003</v>
      </c>
      <c r="H321">
        <v>11.999219</v>
      </c>
      <c r="I321">
        <v>67.289203999999998</v>
      </c>
      <c r="J321">
        <v>393.80995100000001</v>
      </c>
      <c r="K321">
        <v>369.763763884448</v>
      </c>
      <c r="L321">
        <v>467.43439768339402</v>
      </c>
      <c r="M321">
        <v>108.34290489719901</v>
      </c>
      <c r="N321">
        <v>1207.2626037515799</v>
      </c>
      <c r="O321">
        <v>97.859708120800093</v>
      </c>
      <c r="P321">
        <v>28.369753481699998</v>
      </c>
      <c r="Q321">
        <v>215.47348904879999</v>
      </c>
      <c r="R321">
        <v>1858.9798736954899</v>
      </c>
      <c r="S321">
        <v>20355.3680715634</v>
      </c>
    </row>
    <row r="322" spans="1:19" ht="15" x14ac:dyDescent="0.25">
      <c r="A322" t="s">
        <v>493</v>
      </c>
      <c r="B322">
        <v>16259.230207000001</v>
      </c>
      <c r="C322">
        <v>3387.0074380000001</v>
      </c>
      <c r="D322">
        <v>1520.3397050000001</v>
      </c>
      <c r="E322">
        <v>149.78339199999999</v>
      </c>
      <c r="F322">
        <v>1382.572932</v>
      </c>
      <c r="G322">
        <v>158.01199800000001</v>
      </c>
      <c r="H322">
        <v>6.9833550000000004</v>
      </c>
      <c r="I322">
        <v>89.048199999999994</v>
      </c>
      <c r="J322">
        <v>616.53274899999997</v>
      </c>
      <c r="K322">
        <v>125.02887429838999</v>
      </c>
      <c r="L322">
        <v>441.81071827299701</v>
      </c>
      <c r="M322">
        <v>43.527053715199997</v>
      </c>
      <c r="N322">
        <v>1019.50928005678</v>
      </c>
      <c r="O322">
        <v>279.93405565680001</v>
      </c>
      <c r="P322">
        <v>16.5107462265</v>
      </c>
      <c r="Q322">
        <v>285.15014603999998</v>
      </c>
      <c r="R322">
        <v>2910.3428416544698</v>
      </c>
      <c r="S322">
        <v>21381.043922921101</v>
      </c>
    </row>
    <row r="323" spans="1:19" ht="15" x14ac:dyDescent="0.25">
      <c r="A323" t="s">
        <v>494</v>
      </c>
      <c r="B323">
        <v>1101.6404250000001</v>
      </c>
      <c r="C323">
        <v>287.000968</v>
      </c>
      <c r="D323">
        <v>11.156843</v>
      </c>
      <c r="E323">
        <v>15</v>
      </c>
      <c r="F323">
        <v>75.603851000000006</v>
      </c>
      <c r="G323">
        <v>3</v>
      </c>
      <c r="H323">
        <v>0</v>
      </c>
      <c r="I323">
        <v>4.4668429999999999</v>
      </c>
      <c r="J323">
        <v>6.8707070000000003</v>
      </c>
      <c r="K323">
        <v>12.419994361382701</v>
      </c>
      <c r="L323">
        <v>3.2421785758000001</v>
      </c>
      <c r="M323">
        <v>4.359</v>
      </c>
      <c r="N323">
        <v>55.750279727399999</v>
      </c>
      <c r="O323">
        <v>5.3148</v>
      </c>
      <c r="P323">
        <v>0</v>
      </c>
      <c r="Q323">
        <v>14.3037246546</v>
      </c>
      <c r="R323">
        <v>32.433172393500001</v>
      </c>
      <c r="S323">
        <v>1229.4635747126799</v>
      </c>
    </row>
    <row r="324" spans="1:19" ht="15" x14ac:dyDescent="0.25">
      <c r="A324" t="s">
        <v>495</v>
      </c>
      <c r="B324">
        <v>1117.07881</v>
      </c>
      <c r="C324">
        <v>333.54392100000001</v>
      </c>
      <c r="D324">
        <v>1.3147679999999999</v>
      </c>
      <c r="E324">
        <v>24.375</v>
      </c>
      <c r="F324">
        <v>102.157342</v>
      </c>
      <c r="G324">
        <v>4.4643730000000001</v>
      </c>
      <c r="H324">
        <v>2</v>
      </c>
      <c r="I324">
        <v>5.1892930000000002</v>
      </c>
      <c r="J324">
        <v>12.464373</v>
      </c>
      <c r="K324">
        <v>16.646779852125601</v>
      </c>
      <c r="L324">
        <v>0.38207158079999998</v>
      </c>
      <c r="M324">
        <v>7.0833750000000002</v>
      </c>
      <c r="N324">
        <v>75.330823990799999</v>
      </c>
      <c r="O324">
        <v>7.9090832068000001</v>
      </c>
      <c r="P324">
        <v>4.7286000000000001</v>
      </c>
      <c r="Q324">
        <v>16.617154044599999</v>
      </c>
      <c r="R324">
        <v>58.838072746500004</v>
      </c>
      <c r="S324">
        <v>1304.6147704216301</v>
      </c>
    </row>
    <row r="325" spans="1:19" ht="15" x14ac:dyDescent="0.25">
      <c r="A325" t="s">
        <v>496</v>
      </c>
      <c r="B325">
        <v>329.59402999999998</v>
      </c>
      <c r="C325">
        <v>159.20999399999999</v>
      </c>
      <c r="D325">
        <v>13.265057000000001</v>
      </c>
      <c r="E325">
        <v>10</v>
      </c>
      <c r="F325">
        <v>30.638446999999999</v>
      </c>
      <c r="G325">
        <v>6</v>
      </c>
      <c r="H325">
        <v>0</v>
      </c>
      <c r="I325">
        <v>6</v>
      </c>
      <c r="J325">
        <v>10.298247</v>
      </c>
      <c r="K325">
        <v>13.510609895940901</v>
      </c>
      <c r="L325">
        <v>3.8548255642</v>
      </c>
      <c r="M325">
        <v>2.9060000000000001</v>
      </c>
      <c r="N325">
        <v>22.592790817800001</v>
      </c>
      <c r="O325">
        <v>10.6296</v>
      </c>
      <c r="P325">
        <v>0</v>
      </c>
      <c r="Q325">
        <v>19.213200000000001</v>
      </c>
      <c r="R325">
        <v>48.612874963499998</v>
      </c>
      <c r="S325">
        <v>450.91393124144099</v>
      </c>
    </row>
    <row r="326" spans="1:19" ht="15" x14ac:dyDescent="0.25">
      <c r="A326" t="s">
        <v>497</v>
      </c>
      <c r="B326">
        <v>465.633083</v>
      </c>
      <c r="C326">
        <v>107.561035</v>
      </c>
      <c r="D326">
        <v>2</v>
      </c>
      <c r="E326">
        <v>10</v>
      </c>
      <c r="F326">
        <v>29.676639000000002</v>
      </c>
      <c r="G326">
        <v>1</v>
      </c>
      <c r="H326">
        <v>0</v>
      </c>
      <c r="I326">
        <v>2</v>
      </c>
      <c r="J326">
        <v>4</v>
      </c>
      <c r="K326">
        <v>4.0779489107359996</v>
      </c>
      <c r="L326">
        <v>0.58120000000000005</v>
      </c>
      <c r="M326">
        <v>2.9060000000000001</v>
      </c>
      <c r="N326">
        <v>21.883553598599999</v>
      </c>
      <c r="O326">
        <v>1.7716000000000001</v>
      </c>
      <c r="P326">
        <v>0</v>
      </c>
      <c r="Q326">
        <v>6.4043999999999999</v>
      </c>
      <c r="R326">
        <v>18.882000000000001</v>
      </c>
      <c r="S326">
        <v>522.13978550933598</v>
      </c>
    </row>
    <row r="327" spans="1:19" ht="15" x14ac:dyDescent="0.25">
      <c r="A327" t="s">
        <v>498</v>
      </c>
      <c r="B327">
        <v>1058.894393</v>
      </c>
      <c r="C327">
        <v>443.97875599999998</v>
      </c>
      <c r="D327">
        <v>11.205939000000001</v>
      </c>
      <c r="E327">
        <v>16.615817</v>
      </c>
      <c r="F327">
        <v>89.214208999999997</v>
      </c>
      <c r="G327">
        <v>8.3703050000000001</v>
      </c>
      <c r="H327">
        <v>1.2</v>
      </c>
      <c r="I327">
        <v>5</v>
      </c>
      <c r="J327">
        <v>12.052669</v>
      </c>
      <c r="K327">
        <v>31.0332232094046</v>
      </c>
      <c r="L327">
        <v>3.2564458734000001</v>
      </c>
      <c r="M327">
        <v>4.8285564202</v>
      </c>
      <c r="N327">
        <v>65.786557716600001</v>
      </c>
      <c r="O327">
        <v>14.828832338</v>
      </c>
      <c r="P327">
        <v>2.8371599999999999</v>
      </c>
      <c r="Q327">
        <v>16.010999999999999</v>
      </c>
      <c r="R327">
        <v>56.894624014500003</v>
      </c>
      <c r="S327">
        <v>1254.3707925721101</v>
      </c>
    </row>
    <row r="328" spans="1:19" ht="15" x14ac:dyDescent="0.25">
      <c r="A328" t="s">
        <v>499</v>
      </c>
      <c r="B328">
        <v>1065.9501290000001</v>
      </c>
      <c r="C328">
        <v>450.05532899999997</v>
      </c>
      <c r="D328">
        <v>3</v>
      </c>
      <c r="E328">
        <v>18.317048</v>
      </c>
      <c r="F328">
        <v>154.655148</v>
      </c>
      <c r="G328">
        <v>12.95932</v>
      </c>
      <c r="H328">
        <v>0</v>
      </c>
      <c r="I328">
        <v>3.981182</v>
      </c>
      <c r="J328">
        <v>29.985949000000002</v>
      </c>
      <c r="K328">
        <v>32.789451665317799</v>
      </c>
      <c r="L328">
        <v>0.87180000000000002</v>
      </c>
      <c r="M328">
        <v>5.3229341487999999</v>
      </c>
      <c r="N328">
        <v>114.04270613520001</v>
      </c>
      <c r="O328">
        <v>22.958731312000001</v>
      </c>
      <c r="P328">
        <v>0</v>
      </c>
      <c r="Q328">
        <v>12.748541000399999</v>
      </c>
      <c r="R328">
        <v>141.54867225449999</v>
      </c>
      <c r="S328">
        <v>1396.23296551622</v>
      </c>
    </row>
    <row r="329" spans="1:19" ht="15" x14ac:dyDescent="0.25">
      <c r="A329" t="s">
        <v>500</v>
      </c>
      <c r="B329">
        <v>1294.362646</v>
      </c>
      <c r="C329">
        <v>458.92893400000003</v>
      </c>
      <c r="D329">
        <v>0</v>
      </c>
      <c r="E329">
        <v>20.015416999999999</v>
      </c>
      <c r="F329">
        <v>120.037245</v>
      </c>
      <c r="G329">
        <v>12.312348</v>
      </c>
      <c r="H329">
        <v>0</v>
      </c>
      <c r="I329">
        <v>0</v>
      </c>
      <c r="J329">
        <v>13.974193</v>
      </c>
      <c r="K329">
        <v>27.092861475823099</v>
      </c>
      <c r="L329">
        <v>0</v>
      </c>
      <c r="M329">
        <v>5.8164801802000001</v>
      </c>
      <c r="N329">
        <v>88.515464462999901</v>
      </c>
      <c r="O329">
        <v>21.812555716799999</v>
      </c>
      <c r="P329">
        <v>0</v>
      </c>
      <c r="Q329">
        <v>0</v>
      </c>
      <c r="R329">
        <v>65.965178056499994</v>
      </c>
      <c r="S329">
        <v>1503.56518589232</v>
      </c>
    </row>
    <row r="330" spans="1:19" ht="15" x14ac:dyDescent="0.25">
      <c r="A330" t="s">
        <v>502</v>
      </c>
      <c r="B330">
        <v>680.41309899999999</v>
      </c>
      <c r="C330">
        <v>303.089338</v>
      </c>
      <c r="D330">
        <v>31.995933999999998</v>
      </c>
      <c r="E330">
        <v>17.503067999999999</v>
      </c>
      <c r="F330">
        <v>66.103607999999994</v>
      </c>
      <c r="G330">
        <v>10.006726</v>
      </c>
      <c r="H330">
        <v>0</v>
      </c>
      <c r="I330">
        <v>4.2743900000000004</v>
      </c>
      <c r="J330">
        <v>12.658536</v>
      </c>
      <c r="K330">
        <v>22.723818426408499</v>
      </c>
      <c r="L330">
        <v>9.2980184204</v>
      </c>
      <c r="M330">
        <v>5.0863915608000001</v>
      </c>
      <c r="N330">
        <v>48.7448005392</v>
      </c>
      <c r="O330">
        <v>17.7279157816</v>
      </c>
      <c r="P330">
        <v>0</v>
      </c>
      <c r="Q330">
        <v>13.687451658000001</v>
      </c>
      <c r="R330">
        <v>59.754619187999999</v>
      </c>
      <c r="S330">
        <v>857.43611457440795</v>
      </c>
    </row>
    <row r="331" spans="1:19" ht="15" x14ac:dyDescent="0.25">
      <c r="A331" t="s">
        <v>503</v>
      </c>
      <c r="B331">
        <v>2372.7360629999998</v>
      </c>
      <c r="C331">
        <v>514.04216199999996</v>
      </c>
      <c r="D331">
        <v>8.4970759999999999</v>
      </c>
      <c r="E331">
        <v>44.807850000000002</v>
      </c>
      <c r="F331">
        <v>147.589911</v>
      </c>
      <c r="G331">
        <v>9.2865500000000001</v>
      </c>
      <c r="H331">
        <v>1</v>
      </c>
      <c r="I331">
        <v>5.5593149999999998</v>
      </c>
      <c r="J331">
        <v>32.547724000000002</v>
      </c>
      <c r="K331">
        <v>18.456574787981701</v>
      </c>
      <c r="L331">
        <v>2.4692502855999998</v>
      </c>
      <c r="M331">
        <v>13.021161210000001</v>
      </c>
      <c r="N331">
        <v>108.8328003714</v>
      </c>
      <c r="O331">
        <v>16.45205198</v>
      </c>
      <c r="P331">
        <v>2.3643000000000001</v>
      </c>
      <c r="Q331">
        <v>17.802038493000001</v>
      </c>
      <c r="R331">
        <v>153.64153114199999</v>
      </c>
      <c r="S331">
        <v>2705.7757712699799</v>
      </c>
    </row>
    <row r="332" spans="1:19" ht="15" x14ac:dyDescent="0.25">
      <c r="A332" t="s">
        <v>504</v>
      </c>
      <c r="B332">
        <v>2463.190877</v>
      </c>
      <c r="C332">
        <v>300.52917000000002</v>
      </c>
      <c r="D332">
        <v>7.4941170000000001</v>
      </c>
      <c r="E332">
        <v>44.630436000000003</v>
      </c>
      <c r="F332">
        <v>156.049102</v>
      </c>
      <c r="G332">
        <v>10</v>
      </c>
      <c r="H332">
        <v>0</v>
      </c>
      <c r="I332">
        <v>5.5</v>
      </c>
      <c r="J332">
        <v>31.642741000000001</v>
      </c>
      <c r="K332">
        <v>6.17128894919757</v>
      </c>
      <c r="L332">
        <v>2.1777904002000001</v>
      </c>
      <c r="M332">
        <v>12.9696047016</v>
      </c>
      <c r="N332">
        <v>115.0706078148</v>
      </c>
      <c r="O332">
        <v>17.716000000000001</v>
      </c>
      <c r="P332">
        <v>0</v>
      </c>
      <c r="Q332">
        <v>17.612100000000002</v>
      </c>
      <c r="R332">
        <v>149.3695588905</v>
      </c>
      <c r="S332">
        <v>2784.2778277563002</v>
      </c>
    </row>
    <row r="333" spans="1:19" ht="15" x14ac:dyDescent="0.25">
      <c r="A333" t="s">
        <v>505</v>
      </c>
      <c r="B333">
        <v>1914.6144629999999</v>
      </c>
      <c r="C333">
        <v>333.007544</v>
      </c>
      <c r="D333">
        <v>19.624770999999999</v>
      </c>
      <c r="E333">
        <v>17.385964999999999</v>
      </c>
      <c r="F333">
        <v>158.51414</v>
      </c>
      <c r="G333">
        <v>10.65497</v>
      </c>
      <c r="H333">
        <v>0</v>
      </c>
      <c r="I333">
        <v>1</v>
      </c>
      <c r="J333">
        <v>26.067252</v>
      </c>
      <c r="K333">
        <v>9.7432784457123596</v>
      </c>
      <c r="L333">
        <v>5.7029584525999999</v>
      </c>
      <c r="M333">
        <v>5.0523614290000003</v>
      </c>
      <c r="N333">
        <v>116.888326836</v>
      </c>
      <c r="O333">
        <v>18.876344851999999</v>
      </c>
      <c r="P333">
        <v>0</v>
      </c>
      <c r="Q333">
        <v>3.2021999999999999</v>
      </c>
      <c r="R333">
        <v>123.05046306600001</v>
      </c>
      <c r="S333">
        <v>2197.1303960813102</v>
      </c>
    </row>
    <row r="334" spans="1:19" ht="15" x14ac:dyDescent="0.25">
      <c r="A334" t="s">
        <v>506</v>
      </c>
      <c r="B334">
        <v>7822.2514169998703</v>
      </c>
      <c r="C334">
        <v>1548.4781720000001</v>
      </c>
      <c r="D334">
        <v>197.98580999999999</v>
      </c>
      <c r="E334">
        <v>183.71122299999999</v>
      </c>
      <c r="F334">
        <v>787.29007200000103</v>
      </c>
      <c r="G334">
        <v>38.38758</v>
      </c>
      <c r="H334">
        <v>5</v>
      </c>
      <c r="I334">
        <v>80.979248999999996</v>
      </c>
      <c r="J334">
        <v>198.111671</v>
      </c>
      <c r="K334">
        <v>52.313165774469603</v>
      </c>
      <c r="L334">
        <v>57.534676385999902</v>
      </c>
      <c r="M334">
        <v>53.386481403799898</v>
      </c>
      <c r="N334">
        <v>580.54769909279298</v>
      </c>
      <c r="O334">
        <v>68.007436728000002</v>
      </c>
      <c r="P334">
        <v>11.8215</v>
      </c>
      <c r="Q334">
        <v>259.31175114780001</v>
      </c>
      <c r="R334">
        <v>935.18614295550196</v>
      </c>
      <c r="S334">
        <v>9840.3602704882305</v>
      </c>
    </row>
    <row r="335" spans="1:19" ht="15" x14ac:dyDescent="0.25">
      <c r="A335" t="s">
        <v>507</v>
      </c>
      <c r="B335">
        <v>547.506122</v>
      </c>
      <c r="C335">
        <v>118.590137</v>
      </c>
      <c r="D335">
        <v>4</v>
      </c>
      <c r="E335">
        <v>10.713502</v>
      </c>
      <c r="F335">
        <v>51.973143</v>
      </c>
      <c r="G335">
        <v>7.6483439999999998</v>
      </c>
      <c r="H335">
        <v>0</v>
      </c>
      <c r="I335">
        <v>4.8600000000000003</v>
      </c>
      <c r="J335">
        <v>8.0468150000000005</v>
      </c>
      <c r="K335">
        <v>4.3311235002639998</v>
      </c>
      <c r="L335">
        <v>1.1624000000000001</v>
      </c>
      <c r="M335">
        <v>3.1133436811999999</v>
      </c>
      <c r="N335">
        <v>38.324995648200002</v>
      </c>
      <c r="O335">
        <v>13.5498062304</v>
      </c>
      <c r="P335">
        <v>0</v>
      </c>
      <c r="Q335">
        <v>15.562692</v>
      </c>
      <c r="R335">
        <v>37.984990207499997</v>
      </c>
      <c r="S335">
        <v>661.53547326756404</v>
      </c>
    </row>
    <row r="336" spans="1:19" ht="15" x14ac:dyDescent="0.25">
      <c r="A336" t="s">
        <v>508</v>
      </c>
      <c r="B336">
        <v>1235.435898</v>
      </c>
      <c r="C336">
        <v>494.790435</v>
      </c>
      <c r="D336">
        <v>0.39363799999999999</v>
      </c>
      <c r="E336">
        <v>26</v>
      </c>
      <c r="F336">
        <v>110.301034</v>
      </c>
      <c r="G336">
        <v>5.4346610000000002</v>
      </c>
      <c r="H336">
        <v>3.9291160000000001</v>
      </c>
      <c r="I336">
        <v>3</v>
      </c>
      <c r="J336">
        <v>18.873072000000001</v>
      </c>
      <c r="K336">
        <v>33.046754344433602</v>
      </c>
      <c r="L336">
        <v>0.11439120279999999</v>
      </c>
      <c r="M336">
        <v>7.5556000000000099</v>
      </c>
      <c r="N336">
        <v>81.335982471599905</v>
      </c>
      <c r="O336">
        <v>9.6280454276</v>
      </c>
      <c r="P336">
        <v>9.2896089588000006</v>
      </c>
      <c r="Q336">
        <v>9.6066000000000003</v>
      </c>
      <c r="R336">
        <v>89.090336375999996</v>
      </c>
      <c r="S336">
        <v>1475.10321678123</v>
      </c>
    </row>
    <row r="337" spans="1:19" ht="15" x14ac:dyDescent="0.25">
      <c r="A337" t="s">
        <v>509</v>
      </c>
      <c r="B337">
        <v>2572.4396860000002</v>
      </c>
      <c r="C337">
        <v>455.42701000000102</v>
      </c>
      <c r="D337">
        <v>51.979225</v>
      </c>
      <c r="E337">
        <v>65.013046000000003</v>
      </c>
      <c r="F337">
        <v>169.88331600000001</v>
      </c>
      <c r="G337">
        <v>13.607120999999999</v>
      </c>
      <c r="H337">
        <v>1.951702</v>
      </c>
      <c r="I337">
        <v>9.9306769999999993</v>
      </c>
      <c r="J337">
        <v>38.069023000000001</v>
      </c>
      <c r="K337">
        <v>13.6013155815209</v>
      </c>
      <c r="L337">
        <v>15.105162784999999</v>
      </c>
      <c r="M337">
        <v>18.892791167599999</v>
      </c>
      <c r="N337">
        <v>125.2719572184</v>
      </c>
      <c r="O337">
        <v>24.1063755636</v>
      </c>
      <c r="P337">
        <v>4.6144090385999998</v>
      </c>
      <c r="Q337">
        <v>31.800013889399999</v>
      </c>
      <c r="R337">
        <v>179.70482307149999</v>
      </c>
      <c r="S337">
        <v>2985.53653431562</v>
      </c>
    </row>
    <row r="338" spans="1:19" ht="15" x14ac:dyDescent="0.25">
      <c r="A338" t="s">
        <v>510</v>
      </c>
      <c r="B338">
        <v>1441.337323</v>
      </c>
      <c r="C338">
        <v>1395.594871</v>
      </c>
      <c r="D338">
        <v>0</v>
      </c>
      <c r="E338">
        <v>12.248333000000001</v>
      </c>
      <c r="F338">
        <v>158.017841</v>
      </c>
      <c r="G338">
        <v>3.56637</v>
      </c>
      <c r="H338">
        <v>0</v>
      </c>
      <c r="I338">
        <v>6.7052589999999999</v>
      </c>
      <c r="J338">
        <v>35.338304000000001</v>
      </c>
      <c r="K338">
        <v>224.85054468273401</v>
      </c>
      <c r="L338">
        <v>0</v>
      </c>
      <c r="M338">
        <v>3.5593655698000002</v>
      </c>
      <c r="N338">
        <v>116.52235595339999</v>
      </c>
      <c r="O338">
        <v>6.3181810919999997</v>
      </c>
      <c r="P338">
        <v>0</v>
      </c>
      <c r="Q338">
        <v>21.471580369800002</v>
      </c>
      <c r="R338">
        <v>166.81446403199999</v>
      </c>
      <c r="S338">
        <v>1980.87381469973</v>
      </c>
    </row>
    <row r="339" spans="1:19" ht="15" x14ac:dyDescent="0.25">
      <c r="A339" t="s">
        <v>511</v>
      </c>
      <c r="B339">
        <v>1135.466169</v>
      </c>
      <c r="C339">
        <v>1075.527507</v>
      </c>
      <c r="D339">
        <v>75.666060000000002</v>
      </c>
      <c r="E339">
        <v>13.708239000000001</v>
      </c>
      <c r="F339">
        <v>142.48071999999999</v>
      </c>
      <c r="G339">
        <v>11.261979</v>
      </c>
      <c r="H339">
        <v>0.86686399999999997</v>
      </c>
      <c r="I339">
        <v>9.7466779999999993</v>
      </c>
      <c r="J339">
        <v>38.063141000000002</v>
      </c>
      <c r="K339">
        <v>173.298990539351</v>
      </c>
      <c r="L339">
        <v>21.988557036</v>
      </c>
      <c r="M339">
        <v>3.9836142533999999</v>
      </c>
      <c r="N339">
        <v>105.065282928</v>
      </c>
      <c r="O339">
        <v>19.9517219964</v>
      </c>
      <c r="P339">
        <v>2.0495265551999999</v>
      </c>
      <c r="Q339">
        <v>31.2108122916</v>
      </c>
      <c r="R339">
        <v>179.6770570905</v>
      </c>
      <c r="S339">
        <v>1672.6917316904501</v>
      </c>
    </row>
    <row r="340" spans="1:19" ht="15" x14ac:dyDescent="0.25">
      <c r="A340" t="s">
        <v>512</v>
      </c>
      <c r="B340">
        <v>6705.5658459999904</v>
      </c>
      <c r="C340">
        <v>1171.264023</v>
      </c>
      <c r="D340">
        <v>72.912440000000004</v>
      </c>
      <c r="E340">
        <v>84.025486999999998</v>
      </c>
      <c r="F340">
        <v>411.86536899999999</v>
      </c>
      <c r="G340">
        <v>56.122028</v>
      </c>
      <c r="H340">
        <v>3</v>
      </c>
      <c r="I340">
        <v>30.872187</v>
      </c>
      <c r="J340">
        <v>135.61902900000001</v>
      </c>
      <c r="K340">
        <v>35.489227123422403</v>
      </c>
      <c r="L340">
        <v>21.188355064</v>
      </c>
      <c r="M340">
        <v>24.417806522199999</v>
      </c>
      <c r="N340">
        <v>303.70952310059999</v>
      </c>
      <c r="O340">
        <v>99.425784804800102</v>
      </c>
      <c r="P340">
        <v>7.0929000000000002</v>
      </c>
      <c r="Q340">
        <v>98.858917211399998</v>
      </c>
      <c r="R340">
        <v>640.18962639450103</v>
      </c>
      <c r="S340">
        <v>7935.9379862209198</v>
      </c>
    </row>
    <row r="341" spans="1:19" ht="15" x14ac:dyDescent="0.25">
      <c r="A341" t="s">
        <v>513</v>
      </c>
      <c r="B341">
        <v>7585.2893279999598</v>
      </c>
      <c r="C341">
        <v>6392.8335139999899</v>
      </c>
      <c r="D341">
        <v>462.953574</v>
      </c>
      <c r="E341">
        <v>80.424531000000002</v>
      </c>
      <c r="F341">
        <v>1073.8919089999999</v>
      </c>
      <c r="G341">
        <v>77.963616999999999</v>
      </c>
      <c r="H341">
        <v>10.496117</v>
      </c>
      <c r="I341">
        <v>67.056582000000006</v>
      </c>
      <c r="J341">
        <v>246.92177899999999</v>
      </c>
      <c r="K341">
        <v>915.58199702451304</v>
      </c>
      <c r="L341">
        <v>134.5343086044</v>
      </c>
      <c r="M341">
        <v>23.371368708599999</v>
      </c>
      <c r="N341">
        <v>791.88789369659003</v>
      </c>
      <c r="O341">
        <v>138.12034387720001</v>
      </c>
      <c r="P341">
        <v>24.8159694231</v>
      </c>
      <c r="Q341">
        <v>214.7285868804</v>
      </c>
      <c r="R341">
        <v>1165.5942577695</v>
      </c>
      <c r="S341">
        <v>10993.924053984299</v>
      </c>
    </row>
    <row r="342" spans="1:19" ht="15" x14ac:dyDescent="0.25">
      <c r="A342" t="s">
        <v>514</v>
      </c>
      <c r="B342">
        <v>7116.2982670000001</v>
      </c>
      <c r="C342">
        <v>2613.6812989999999</v>
      </c>
      <c r="D342">
        <v>134.60789800000001</v>
      </c>
      <c r="E342">
        <v>99.669792000000001</v>
      </c>
      <c r="F342">
        <v>778.39392899999996</v>
      </c>
      <c r="G342">
        <v>72.442224999999993</v>
      </c>
      <c r="H342">
        <v>8.621302</v>
      </c>
      <c r="I342">
        <v>73.531282000000004</v>
      </c>
      <c r="J342">
        <v>222.61945</v>
      </c>
      <c r="K342">
        <v>166.43125001807101</v>
      </c>
      <c r="L342">
        <v>39.1170551588</v>
      </c>
      <c r="M342">
        <v>28.964041555200001</v>
      </c>
      <c r="N342">
        <v>573.98768324459297</v>
      </c>
      <c r="O342">
        <v>128.33864581</v>
      </c>
      <c r="P342">
        <v>20.383344318599999</v>
      </c>
      <c r="Q342">
        <v>235.46187122040001</v>
      </c>
      <c r="R342">
        <v>1050.8751137249999</v>
      </c>
      <c r="S342">
        <v>9359.8572720506709</v>
      </c>
    </row>
    <row r="343" spans="1:19" ht="15" x14ac:dyDescent="0.25">
      <c r="A343" t="s">
        <v>515</v>
      </c>
      <c r="B343">
        <v>4038.2078539999902</v>
      </c>
      <c r="C343">
        <v>1455.4321640000001</v>
      </c>
      <c r="D343">
        <v>51.881526000000001</v>
      </c>
      <c r="E343">
        <v>43.571869</v>
      </c>
      <c r="F343">
        <v>421.42016400000102</v>
      </c>
      <c r="G343">
        <v>23.322009000000001</v>
      </c>
      <c r="H343">
        <v>5.3854040000000003</v>
      </c>
      <c r="I343">
        <v>21.798772</v>
      </c>
      <c r="J343">
        <v>65.747951999999998</v>
      </c>
      <c r="K343">
        <v>88.227304614584398</v>
      </c>
      <c r="L343">
        <v>15.076771455599999</v>
      </c>
      <c r="M343">
        <v>12.6619851314</v>
      </c>
      <c r="N343">
        <v>310.75522893359999</v>
      </c>
      <c r="O343">
        <v>41.317271144400003</v>
      </c>
      <c r="P343">
        <v>12.7327106772</v>
      </c>
      <c r="Q343">
        <v>69.804027698400006</v>
      </c>
      <c r="R343">
        <v>310.36320741600002</v>
      </c>
      <c r="S343">
        <v>4899.1463610711799</v>
      </c>
    </row>
    <row r="344" spans="1:19" ht="15" x14ac:dyDescent="0.25">
      <c r="A344" t="s">
        <v>516</v>
      </c>
      <c r="B344">
        <v>1877.6109899999999</v>
      </c>
      <c r="C344">
        <v>736.55671100000097</v>
      </c>
      <c r="D344">
        <v>4</v>
      </c>
      <c r="E344">
        <v>59.957039000000002</v>
      </c>
      <c r="F344">
        <v>212.68307799999999</v>
      </c>
      <c r="G344">
        <v>17.402577999999998</v>
      </c>
      <c r="H344">
        <v>2</v>
      </c>
      <c r="I344">
        <v>15.999999000000001</v>
      </c>
      <c r="J344">
        <v>42.714314999999999</v>
      </c>
      <c r="K344">
        <v>49.8271030962513</v>
      </c>
      <c r="L344">
        <v>1.1624000000000001</v>
      </c>
      <c r="M344">
        <v>17.4235155334</v>
      </c>
      <c r="N344">
        <v>156.83250171719999</v>
      </c>
      <c r="O344">
        <v>30.830407184799999</v>
      </c>
      <c r="P344">
        <v>4.7286000000000001</v>
      </c>
      <c r="Q344">
        <v>51.2351967978</v>
      </c>
      <c r="R344">
        <v>201.6329239575</v>
      </c>
      <c r="S344">
        <v>2391.28363828695</v>
      </c>
    </row>
    <row r="345" spans="1:19" ht="15" x14ac:dyDescent="0.25">
      <c r="A345" t="s">
        <v>517</v>
      </c>
      <c r="B345">
        <v>540.22325699999999</v>
      </c>
      <c r="C345">
        <v>244.84925699999999</v>
      </c>
      <c r="D345">
        <v>1.3223529999999999</v>
      </c>
      <c r="E345">
        <v>9.6531760000000002</v>
      </c>
      <c r="F345">
        <v>39.022205999999997</v>
      </c>
      <c r="G345">
        <v>0.97510399999999997</v>
      </c>
      <c r="H345">
        <v>0</v>
      </c>
      <c r="I345">
        <v>1</v>
      </c>
      <c r="J345">
        <v>7.4760999999999997</v>
      </c>
      <c r="K345">
        <v>18.2793889501914</v>
      </c>
      <c r="L345">
        <v>0.38427578179999999</v>
      </c>
      <c r="M345">
        <v>2.8052129456000001</v>
      </c>
      <c r="N345">
        <v>28.774974704400002</v>
      </c>
      <c r="O345">
        <v>1.7274942464</v>
      </c>
      <c r="P345">
        <v>0</v>
      </c>
      <c r="Q345">
        <v>3.2021999999999999</v>
      </c>
      <c r="R345">
        <v>35.29093005</v>
      </c>
      <c r="S345">
        <v>630.68773367839196</v>
      </c>
    </row>
    <row r="346" spans="1:19" ht="15" x14ac:dyDescent="0.25">
      <c r="A346" t="s">
        <v>518</v>
      </c>
      <c r="B346">
        <v>594.54231200000004</v>
      </c>
      <c r="C346">
        <v>169.71968200000001</v>
      </c>
      <c r="D346">
        <v>0</v>
      </c>
      <c r="E346">
        <v>10.431497999999999</v>
      </c>
      <c r="F346">
        <v>35.650993999999997</v>
      </c>
      <c r="G346">
        <v>1</v>
      </c>
      <c r="H346">
        <v>1</v>
      </c>
      <c r="I346">
        <v>1</v>
      </c>
      <c r="J346">
        <v>5</v>
      </c>
      <c r="K346">
        <v>7.8064963675258099</v>
      </c>
      <c r="L346">
        <v>0</v>
      </c>
      <c r="M346">
        <v>3.0313933188000002</v>
      </c>
      <c r="N346">
        <v>26.289042975600001</v>
      </c>
      <c r="O346">
        <v>1.7716000000000001</v>
      </c>
      <c r="P346">
        <v>2.3643000000000001</v>
      </c>
      <c r="Q346">
        <v>3.2021999999999999</v>
      </c>
      <c r="R346">
        <v>23.602499999999999</v>
      </c>
      <c r="S346">
        <v>662.60984466192599</v>
      </c>
    </row>
    <row r="347" spans="1:19" ht="15" x14ac:dyDescent="0.25">
      <c r="A347" t="s">
        <v>519</v>
      </c>
      <c r="B347">
        <v>489.51826799999998</v>
      </c>
      <c r="C347">
        <v>222.215058</v>
      </c>
      <c r="D347">
        <v>0</v>
      </c>
      <c r="E347">
        <v>8</v>
      </c>
      <c r="F347">
        <v>58.651069999999997</v>
      </c>
      <c r="G347">
        <v>3</v>
      </c>
      <c r="H347">
        <v>1</v>
      </c>
      <c r="I347">
        <v>3</v>
      </c>
      <c r="J347">
        <v>14</v>
      </c>
      <c r="K347">
        <v>17.058297336451201</v>
      </c>
      <c r="L347">
        <v>0</v>
      </c>
      <c r="M347">
        <v>2.3248000000000002</v>
      </c>
      <c r="N347">
        <v>43.249299018000002</v>
      </c>
      <c r="O347">
        <v>5.3148</v>
      </c>
      <c r="P347">
        <v>2.3643000000000001</v>
      </c>
      <c r="Q347">
        <v>9.6066000000000003</v>
      </c>
      <c r="R347">
        <v>66.087000000000003</v>
      </c>
      <c r="S347">
        <v>635.52336435445102</v>
      </c>
    </row>
    <row r="348" spans="1:19" ht="15" x14ac:dyDescent="0.25">
      <c r="A348" t="s">
        <v>520</v>
      </c>
      <c r="B348">
        <v>1513.591492</v>
      </c>
      <c r="C348">
        <v>385.441081</v>
      </c>
      <c r="D348">
        <v>17.096337999999999</v>
      </c>
      <c r="E348">
        <v>17</v>
      </c>
      <c r="F348">
        <v>54.462986000000001</v>
      </c>
      <c r="G348">
        <v>1</v>
      </c>
      <c r="H348">
        <v>0</v>
      </c>
      <c r="I348">
        <v>8.3525880000000008</v>
      </c>
      <c r="J348">
        <v>13</v>
      </c>
      <c r="K348">
        <v>16.076120307178101</v>
      </c>
      <c r="L348">
        <v>4.9681958228000003</v>
      </c>
      <c r="M348">
        <v>4.9401999999999999</v>
      </c>
      <c r="N348">
        <v>40.161005876399997</v>
      </c>
      <c r="O348">
        <v>1.7716000000000001</v>
      </c>
      <c r="P348">
        <v>0</v>
      </c>
      <c r="Q348">
        <v>26.746657293599998</v>
      </c>
      <c r="R348">
        <v>61.366500000000002</v>
      </c>
      <c r="S348">
        <v>1669.6217712999801</v>
      </c>
    </row>
    <row r="349" spans="1:19" ht="15" x14ac:dyDescent="0.25">
      <c r="A349" t="s">
        <v>521</v>
      </c>
      <c r="B349">
        <v>582.93328599999995</v>
      </c>
      <c r="C349">
        <v>250.84330499999999</v>
      </c>
      <c r="D349">
        <v>16.409739999999999</v>
      </c>
      <c r="E349">
        <v>12</v>
      </c>
      <c r="F349">
        <v>45.523578000000001</v>
      </c>
      <c r="G349">
        <v>5.6607830000000003</v>
      </c>
      <c r="H349">
        <v>0</v>
      </c>
      <c r="I349">
        <v>6</v>
      </c>
      <c r="J349">
        <v>11.6</v>
      </c>
      <c r="K349">
        <v>18.138498514451101</v>
      </c>
      <c r="L349">
        <v>4.7686704439999996</v>
      </c>
      <c r="M349">
        <v>3.4872000000000001</v>
      </c>
      <c r="N349">
        <v>33.569086417199998</v>
      </c>
      <c r="O349">
        <v>10.0286431628</v>
      </c>
      <c r="P349">
        <v>0</v>
      </c>
      <c r="Q349">
        <v>19.213200000000001</v>
      </c>
      <c r="R349">
        <v>54.757800000000003</v>
      </c>
      <c r="S349">
        <v>726.896384538451</v>
      </c>
    </row>
    <row r="350" spans="1:19" ht="15" x14ac:dyDescent="0.25">
      <c r="A350" t="s">
        <v>522</v>
      </c>
      <c r="B350">
        <v>1005.003303</v>
      </c>
      <c r="C350">
        <v>205.32002499999999</v>
      </c>
      <c r="D350">
        <v>25.420482</v>
      </c>
      <c r="E350">
        <v>11.702030000000001</v>
      </c>
      <c r="F350">
        <v>51.579982999999999</v>
      </c>
      <c r="G350">
        <v>1.834919</v>
      </c>
      <c r="H350">
        <v>0</v>
      </c>
      <c r="I350">
        <v>5</v>
      </c>
      <c r="J350">
        <v>24.6</v>
      </c>
      <c r="K350">
        <v>7.1154685530799204</v>
      </c>
      <c r="L350">
        <v>7.3871920692000002</v>
      </c>
      <c r="M350">
        <v>3.4006099179999998</v>
      </c>
      <c r="N350">
        <v>38.035079464200003</v>
      </c>
      <c r="O350">
        <v>3.2507425003999999</v>
      </c>
      <c r="P350">
        <v>0</v>
      </c>
      <c r="Q350">
        <v>16.010999999999999</v>
      </c>
      <c r="R350">
        <v>116.12430000000001</v>
      </c>
      <c r="S350">
        <v>1196.32769550488</v>
      </c>
    </row>
    <row r="351" spans="1:19" ht="15" x14ac:dyDescent="0.25">
      <c r="A351" t="s">
        <v>523</v>
      </c>
      <c r="B351">
        <v>121.29915699999999</v>
      </c>
      <c r="C351">
        <v>51.939740999999998</v>
      </c>
      <c r="D351">
        <v>0</v>
      </c>
      <c r="E351">
        <v>1</v>
      </c>
      <c r="F351">
        <v>11.483135000000001</v>
      </c>
      <c r="G351">
        <v>0</v>
      </c>
      <c r="H351">
        <v>0</v>
      </c>
      <c r="I351">
        <v>0.6</v>
      </c>
      <c r="J351">
        <v>4</v>
      </c>
      <c r="K351">
        <v>3.6525680857157101</v>
      </c>
      <c r="L351">
        <v>0</v>
      </c>
      <c r="M351">
        <v>0.29060000000000002</v>
      </c>
      <c r="N351">
        <v>8.4676637489999997</v>
      </c>
      <c r="O351">
        <v>0</v>
      </c>
      <c r="P351">
        <v>0</v>
      </c>
      <c r="Q351">
        <v>1.9213199999999999</v>
      </c>
      <c r="R351">
        <v>18.882000000000001</v>
      </c>
      <c r="S351">
        <v>154.51330883471601</v>
      </c>
    </row>
    <row r="352" spans="1:19" ht="15" x14ac:dyDescent="0.25">
      <c r="A352" t="s">
        <v>524</v>
      </c>
      <c r="B352">
        <v>375.04394100000002</v>
      </c>
      <c r="C352">
        <v>139.125294</v>
      </c>
      <c r="D352">
        <v>1</v>
      </c>
      <c r="E352">
        <v>13</v>
      </c>
      <c r="F352">
        <v>21</v>
      </c>
      <c r="G352">
        <v>0</v>
      </c>
      <c r="H352">
        <v>0</v>
      </c>
      <c r="I352">
        <v>0</v>
      </c>
      <c r="J352">
        <v>4</v>
      </c>
      <c r="K352">
        <v>8.4951260720239503</v>
      </c>
      <c r="L352">
        <v>0.29060000000000002</v>
      </c>
      <c r="M352">
        <v>3.7778</v>
      </c>
      <c r="N352">
        <v>15.4854</v>
      </c>
      <c r="O352">
        <v>0</v>
      </c>
      <c r="P352">
        <v>0</v>
      </c>
      <c r="Q352">
        <v>0</v>
      </c>
      <c r="R352">
        <v>18.882000000000001</v>
      </c>
      <c r="S352">
        <v>421.97486707202398</v>
      </c>
    </row>
    <row r="353" spans="1:19" ht="15" x14ac:dyDescent="0.25">
      <c r="A353" t="s">
        <v>525</v>
      </c>
      <c r="B353">
        <v>452.67472900000001</v>
      </c>
      <c r="C353">
        <v>434.93465600000002</v>
      </c>
      <c r="D353">
        <v>0</v>
      </c>
      <c r="E353">
        <v>4</v>
      </c>
      <c r="F353">
        <v>41.279159999999997</v>
      </c>
      <c r="G353">
        <v>3.7552889999999999</v>
      </c>
      <c r="H353">
        <v>0</v>
      </c>
      <c r="I353">
        <v>3</v>
      </c>
      <c r="J353">
        <v>10.864784</v>
      </c>
      <c r="K353">
        <v>69.752507908854</v>
      </c>
      <c r="L353">
        <v>0</v>
      </c>
      <c r="M353">
        <v>1.1624000000000001</v>
      </c>
      <c r="N353">
        <v>30.439252583999998</v>
      </c>
      <c r="O353">
        <v>6.6528699924000003</v>
      </c>
      <c r="P353">
        <v>0</v>
      </c>
      <c r="Q353">
        <v>9.6066000000000003</v>
      </c>
      <c r="R353">
        <v>51.287212871999998</v>
      </c>
      <c r="S353">
        <v>621.57557235725403</v>
      </c>
    </row>
    <row r="354" spans="1:19" ht="15" x14ac:dyDescent="0.25">
      <c r="A354" t="s">
        <v>526</v>
      </c>
      <c r="B354">
        <v>881.56846099999996</v>
      </c>
      <c r="C354">
        <v>381.85615300000001</v>
      </c>
      <c r="D354">
        <v>2.601988</v>
      </c>
      <c r="E354">
        <v>23</v>
      </c>
      <c r="F354">
        <v>93.032362000000006</v>
      </c>
      <c r="G354">
        <v>4</v>
      </c>
      <c r="H354">
        <v>0</v>
      </c>
      <c r="I354">
        <v>6</v>
      </c>
      <c r="J354">
        <v>19.246569000000001</v>
      </c>
      <c r="K354">
        <v>27.977365309771599</v>
      </c>
      <c r="L354">
        <v>0.75613771279999997</v>
      </c>
      <c r="M354">
        <v>6.6837999999999997</v>
      </c>
      <c r="N354">
        <v>68.602063738799998</v>
      </c>
      <c r="O354">
        <v>7.0864000000000003</v>
      </c>
      <c r="P354">
        <v>0</v>
      </c>
      <c r="Q354">
        <v>19.213200000000001</v>
      </c>
      <c r="R354">
        <v>90.853428964499997</v>
      </c>
      <c r="S354">
        <v>1102.7408567258699</v>
      </c>
    </row>
    <row r="355" spans="1:19" ht="15" x14ac:dyDescent="0.25">
      <c r="A355" t="s">
        <v>527</v>
      </c>
      <c r="B355">
        <v>397.82049500000102</v>
      </c>
      <c r="C355">
        <v>387.05489599999999</v>
      </c>
      <c r="D355">
        <v>4.7833290000000002</v>
      </c>
      <c r="E355">
        <v>9.642163</v>
      </c>
      <c r="F355">
        <v>41.119771999999998</v>
      </c>
      <c r="G355">
        <v>1</v>
      </c>
      <c r="H355">
        <v>0.53079100000000001</v>
      </c>
      <c r="I355">
        <v>3</v>
      </c>
      <c r="J355">
        <v>5.74</v>
      </c>
      <c r="K355">
        <v>62.2883125806067</v>
      </c>
      <c r="L355">
        <v>1.3900354074000001</v>
      </c>
      <c r="M355">
        <v>2.8020125677999999</v>
      </c>
      <c r="N355">
        <v>30.321719872799999</v>
      </c>
      <c r="O355">
        <v>1.7716000000000001</v>
      </c>
      <c r="P355">
        <v>1.2549491612999999</v>
      </c>
      <c r="Q355">
        <v>9.6066000000000003</v>
      </c>
      <c r="R355">
        <v>27.095669999999998</v>
      </c>
      <c r="S355">
        <v>534.35139458990704</v>
      </c>
    </row>
    <row r="356" spans="1:19" ht="15" x14ac:dyDescent="0.25">
      <c r="A356" t="s">
        <v>528</v>
      </c>
      <c r="B356">
        <v>507.67100799999997</v>
      </c>
      <c r="C356">
        <v>283.51872200000003</v>
      </c>
      <c r="D356">
        <v>0</v>
      </c>
      <c r="E356">
        <v>17.994292999999999</v>
      </c>
      <c r="F356">
        <v>52.684654999999999</v>
      </c>
      <c r="G356">
        <v>0</v>
      </c>
      <c r="H356">
        <v>0</v>
      </c>
      <c r="I356">
        <v>1</v>
      </c>
      <c r="J356">
        <v>7</v>
      </c>
      <c r="K356">
        <v>26.052568351275799</v>
      </c>
      <c r="L356">
        <v>0</v>
      </c>
      <c r="M356">
        <v>5.2291415458000001</v>
      </c>
      <c r="N356">
        <v>38.849664597</v>
      </c>
      <c r="O356">
        <v>0</v>
      </c>
      <c r="P356">
        <v>0</v>
      </c>
      <c r="Q356">
        <v>3.2021999999999999</v>
      </c>
      <c r="R356">
        <v>33.043500000000002</v>
      </c>
      <c r="S356">
        <v>614.04808249407597</v>
      </c>
    </row>
    <row r="357" spans="1:19" ht="15" x14ac:dyDescent="0.25">
      <c r="A357" t="s">
        <v>529</v>
      </c>
      <c r="B357">
        <v>380.18603899999999</v>
      </c>
      <c r="C357">
        <v>107.872933</v>
      </c>
      <c r="D357">
        <v>0.23505999999999999</v>
      </c>
      <c r="E357">
        <v>4</v>
      </c>
      <c r="F357">
        <v>55.149557999999999</v>
      </c>
      <c r="G357">
        <v>3</v>
      </c>
      <c r="H357">
        <v>0</v>
      </c>
      <c r="I357">
        <v>2</v>
      </c>
      <c r="J357">
        <v>3</v>
      </c>
      <c r="K357">
        <v>5.2060860229021397</v>
      </c>
      <c r="L357">
        <v>6.8308436E-2</v>
      </c>
      <c r="M357">
        <v>1.1624000000000001</v>
      </c>
      <c r="N357">
        <v>40.667284069200001</v>
      </c>
      <c r="O357">
        <v>5.3148</v>
      </c>
      <c r="P357">
        <v>0</v>
      </c>
      <c r="Q357">
        <v>6.4043999999999999</v>
      </c>
      <c r="R357">
        <v>14.1615</v>
      </c>
      <c r="S357">
        <v>453.17081752810202</v>
      </c>
    </row>
    <row r="358" spans="1:19" ht="15" x14ac:dyDescent="0.25">
      <c r="A358" t="s">
        <v>530</v>
      </c>
      <c r="B358">
        <v>1005.28961</v>
      </c>
      <c r="C358">
        <v>266.10740600000003</v>
      </c>
      <c r="D358">
        <v>1</v>
      </c>
      <c r="E358">
        <v>17.690519999999999</v>
      </c>
      <c r="F358">
        <v>87.600735</v>
      </c>
      <c r="G358">
        <v>15.092454999999999</v>
      </c>
      <c r="H358">
        <v>0</v>
      </c>
      <c r="I358">
        <v>4</v>
      </c>
      <c r="J358">
        <v>12.884544999999999</v>
      </c>
      <c r="K358">
        <v>12.064056257540001</v>
      </c>
      <c r="L358">
        <v>0.29060000000000002</v>
      </c>
      <c r="M358">
        <v>5.1408651120000002</v>
      </c>
      <c r="N358">
        <v>64.596781989000107</v>
      </c>
      <c r="O358">
        <v>26.737793278000002</v>
      </c>
      <c r="P358">
        <v>0</v>
      </c>
      <c r="Q358">
        <v>12.8088</v>
      </c>
      <c r="R358">
        <v>60.821494672500002</v>
      </c>
      <c r="S358">
        <v>1187.75000130904</v>
      </c>
    </row>
    <row r="359" spans="1:19" ht="15" x14ac:dyDescent="0.25">
      <c r="A359" t="s">
        <v>531</v>
      </c>
      <c r="B359">
        <v>833.35048299999801</v>
      </c>
      <c r="C359">
        <v>359.215925999999</v>
      </c>
      <c r="D359">
        <v>20.863455999999999</v>
      </c>
      <c r="E359">
        <v>18.758813</v>
      </c>
      <c r="F359">
        <v>86.302370999999994</v>
      </c>
      <c r="G359">
        <v>1.5710390000000001</v>
      </c>
      <c r="H359">
        <v>0</v>
      </c>
      <c r="I359">
        <v>6</v>
      </c>
      <c r="J359">
        <v>8.6317719999999998</v>
      </c>
      <c r="K359">
        <v>25.744245650127301</v>
      </c>
      <c r="L359">
        <v>6.0629203136000003</v>
      </c>
      <c r="M359">
        <v>5.4513110577999999</v>
      </c>
      <c r="N359">
        <v>63.639368375400103</v>
      </c>
      <c r="O359">
        <v>2.7832526924000001</v>
      </c>
      <c r="P359">
        <v>0</v>
      </c>
      <c r="Q359">
        <v>19.213200000000001</v>
      </c>
      <c r="R359">
        <v>40.746279725999997</v>
      </c>
      <c r="S359">
        <v>996.99106081532602</v>
      </c>
    </row>
    <row r="360" spans="1:19" ht="15" x14ac:dyDescent="0.25">
      <c r="A360" t="s">
        <v>532</v>
      </c>
      <c r="B360">
        <v>691.22358900000097</v>
      </c>
      <c r="C360">
        <v>437.64901600000098</v>
      </c>
      <c r="D360">
        <v>0</v>
      </c>
      <c r="E360">
        <v>22</v>
      </c>
      <c r="F360">
        <v>79.592601999999999</v>
      </c>
      <c r="G360">
        <v>1.847499</v>
      </c>
      <c r="H360">
        <v>0</v>
      </c>
      <c r="I360">
        <v>3.4469050000000001</v>
      </c>
      <c r="J360">
        <v>8.7096470000000004</v>
      </c>
      <c r="K360">
        <v>45.641151884669704</v>
      </c>
      <c r="L360">
        <v>0</v>
      </c>
      <c r="M360">
        <v>6.3932000000000002</v>
      </c>
      <c r="N360">
        <v>58.691584714800001</v>
      </c>
      <c r="O360">
        <v>3.2730292284</v>
      </c>
      <c r="P360">
        <v>0</v>
      </c>
      <c r="Q360">
        <v>11.037679191000001</v>
      </c>
      <c r="R360">
        <v>41.113888663499999</v>
      </c>
      <c r="S360">
        <v>857.37412268237097</v>
      </c>
    </row>
    <row r="361" spans="1:19" ht="15" x14ac:dyDescent="0.25">
      <c r="A361" t="s">
        <v>533</v>
      </c>
      <c r="B361">
        <v>827.26559300000201</v>
      </c>
      <c r="C361">
        <v>342.194571</v>
      </c>
      <c r="D361">
        <v>1.944372</v>
      </c>
      <c r="E361">
        <v>31.105483</v>
      </c>
      <c r="F361">
        <v>60.840418</v>
      </c>
      <c r="G361">
        <v>6.8854939999999996</v>
      </c>
      <c r="H361">
        <v>1</v>
      </c>
      <c r="I361">
        <v>0</v>
      </c>
      <c r="J361">
        <v>10</v>
      </c>
      <c r="K361">
        <v>23.5240102019151</v>
      </c>
      <c r="L361">
        <v>0.56503450320000004</v>
      </c>
      <c r="M361">
        <v>9.0392533598000107</v>
      </c>
      <c r="N361">
        <v>44.863724233200003</v>
      </c>
      <c r="O361">
        <v>12.198341170400001</v>
      </c>
      <c r="P361">
        <v>2.3643000000000001</v>
      </c>
      <c r="Q361">
        <v>0</v>
      </c>
      <c r="R361">
        <v>47.204999999999998</v>
      </c>
      <c r="S361">
        <v>967.025256468517</v>
      </c>
    </row>
    <row r="362" spans="1:19" ht="15" x14ac:dyDescent="0.25">
      <c r="A362" t="s">
        <v>534</v>
      </c>
      <c r="B362">
        <v>975.555766000002</v>
      </c>
      <c r="C362">
        <v>456.98927300000003</v>
      </c>
      <c r="D362">
        <v>0.129667</v>
      </c>
      <c r="E362">
        <v>29.759259</v>
      </c>
      <c r="F362">
        <v>105.60405</v>
      </c>
      <c r="G362">
        <v>7.802378</v>
      </c>
      <c r="H362">
        <v>0</v>
      </c>
      <c r="I362">
        <v>4.7530859999999997</v>
      </c>
      <c r="J362">
        <v>23.311876999999999</v>
      </c>
      <c r="K362">
        <v>36.662699517094602</v>
      </c>
      <c r="L362">
        <v>3.7681230199999999E-2</v>
      </c>
      <c r="M362">
        <v>8.6480406654000106</v>
      </c>
      <c r="N362">
        <v>77.872426469999894</v>
      </c>
      <c r="O362">
        <v>13.8226928648</v>
      </c>
      <c r="P362">
        <v>0</v>
      </c>
      <c r="Q362">
        <v>15.2203319892</v>
      </c>
      <c r="R362">
        <v>110.0437153785</v>
      </c>
      <c r="S362">
        <v>1237.8633541152001</v>
      </c>
    </row>
    <row r="363" spans="1:19" ht="15" x14ac:dyDescent="0.25">
      <c r="A363" t="s">
        <v>535</v>
      </c>
      <c r="B363">
        <v>1454.3283899999999</v>
      </c>
      <c r="C363">
        <v>295.25748800000002</v>
      </c>
      <c r="D363">
        <v>199.28249600000001</v>
      </c>
      <c r="E363">
        <v>9</v>
      </c>
      <c r="F363">
        <v>103.003472</v>
      </c>
      <c r="G363">
        <v>1</v>
      </c>
      <c r="H363">
        <v>1</v>
      </c>
      <c r="I363">
        <v>21.797319000000002</v>
      </c>
      <c r="J363">
        <v>10.88</v>
      </c>
      <c r="K363">
        <v>9.8221552922729103</v>
      </c>
      <c r="L363">
        <v>57.9114933375999</v>
      </c>
      <c r="M363">
        <v>2.6154000000000002</v>
      </c>
      <c r="N363">
        <v>75.9547602528</v>
      </c>
      <c r="O363">
        <v>1.7716000000000001</v>
      </c>
      <c r="P363">
        <v>2.3643000000000001</v>
      </c>
      <c r="Q363">
        <v>69.799374901799993</v>
      </c>
      <c r="R363">
        <v>51.35904</v>
      </c>
      <c r="S363">
        <v>1725.92651378447</v>
      </c>
    </row>
    <row r="364" spans="1:19" ht="15" x14ac:dyDescent="0.25">
      <c r="A364" t="s">
        <v>537</v>
      </c>
      <c r="B364">
        <v>1634.6210289999999</v>
      </c>
      <c r="C364">
        <v>638.31256499999995</v>
      </c>
      <c r="D364">
        <v>13.151873999999999</v>
      </c>
      <c r="E364">
        <v>29.418146</v>
      </c>
      <c r="F364">
        <v>222.197686</v>
      </c>
      <c r="G364">
        <v>8.8974720000000005</v>
      </c>
      <c r="H364">
        <v>1</v>
      </c>
      <c r="I364">
        <v>16.290327999999999</v>
      </c>
      <c r="J364">
        <v>15.600053000000001</v>
      </c>
      <c r="K364">
        <v>41.6937934366753</v>
      </c>
      <c r="L364">
        <v>3.8219345844000001</v>
      </c>
      <c r="M364">
        <v>8.5489132276000106</v>
      </c>
      <c r="N364">
        <v>163.84857365639999</v>
      </c>
      <c r="O364">
        <v>15.7627613952</v>
      </c>
      <c r="P364">
        <v>2.3643000000000001</v>
      </c>
      <c r="Q364">
        <v>52.164888321600003</v>
      </c>
      <c r="R364">
        <v>73.640050186500005</v>
      </c>
      <c r="S364">
        <v>1996.4662438083801</v>
      </c>
    </row>
    <row r="365" spans="1:19" ht="15" x14ac:dyDescent="0.25">
      <c r="A365" t="s">
        <v>538</v>
      </c>
      <c r="B365">
        <v>525.05431599999997</v>
      </c>
      <c r="C365">
        <v>513.93218000000002</v>
      </c>
      <c r="D365">
        <v>0</v>
      </c>
      <c r="E365">
        <v>11</v>
      </c>
      <c r="F365">
        <v>56.956978999999997</v>
      </c>
      <c r="G365">
        <v>2</v>
      </c>
      <c r="H365">
        <v>0</v>
      </c>
      <c r="I365">
        <v>2.5</v>
      </c>
      <c r="J365">
        <v>6.6221360000000002</v>
      </c>
      <c r="K365">
        <v>82.809530597796098</v>
      </c>
      <c r="L365">
        <v>0</v>
      </c>
      <c r="M365">
        <v>3.1966000000000001</v>
      </c>
      <c r="N365">
        <v>42.000076314600001</v>
      </c>
      <c r="O365">
        <v>3.5432000000000001</v>
      </c>
      <c r="P365">
        <v>0</v>
      </c>
      <c r="Q365">
        <v>8.0054999999999996</v>
      </c>
      <c r="R365">
        <v>31.259792988000001</v>
      </c>
      <c r="S365">
        <v>695.86901590039599</v>
      </c>
    </row>
    <row r="366" spans="1:19" ht="15" x14ac:dyDescent="0.25">
      <c r="A366" t="s">
        <v>539</v>
      </c>
      <c r="B366">
        <v>874.55382399999996</v>
      </c>
      <c r="C366">
        <v>463.37356399999999</v>
      </c>
      <c r="D366">
        <v>0</v>
      </c>
      <c r="E366">
        <v>26.646677</v>
      </c>
      <c r="F366">
        <v>86.093627999999995</v>
      </c>
      <c r="G366">
        <v>7</v>
      </c>
      <c r="H366">
        <v>0</v>
      </c>
      <c r="I366">
        <v>10.681660000000001</v>
      </c>
      <c r="J366">
        <v>15.848485</v>
      </c>
      <c r="K366">
        <v>41.4247359085279</v>
      </c>
      <c r="L366">
        <v>0</v>
      </c>
      <c r="M366">
        <v>7.7435243362000099</v>
      </c>
      <c r="N366">
        <v>63.485441287200103</v>
      </c>
      <c r="O366">
        <v>12.401199999999999</v>
      </c>
      <c r="P366">
        <v>0</v>
      </c>
      <c r="Q366">
        <v>34.204811651999997</v>
      </c>
      <c r="R366">
        <v>74.812773442500003</v>
      </c>
      <c r="S366">
        <v>1108.62631062643</v>
      </c>
    </row>
    <row r="367" spans="1:19" ht="15" x14ac:dyDescent="0.25">
      <c r="A367" t="s">
        <v>540</v>
      </c>
      <c r="B367">
        <v>719.16944899999999</v>
      </c>
      <c r="C367">
        <v>402.11750499999999</v>
      </c>
      <c r="D367">
        <v>5</v>
      </c>
      <c r="E367">
        <v>27.564993999999999</v>
      </c>
      <c r="F367">
        <v>80.854930999999993</v>
      </c>
      <c r="G367">
        <v>0.39951500000000001</v>
      </c>
      <c r="H367">
        <v>2</v>
      </c>
      <c r="I367">
        <v>3.4626130000000002</v>
      </c>
      <c r="J367">
        <v>11</v>
      </c>
      <c r="K367">
        <v>37.567396882370304</v>
      </c>
      <c r="L367">
        <v>1.4530000000000001</v>
      </c>
      <c r="M367">
        <v>8.0103872563999996</v>
      </c>
      <c r="N367">
        <v>59.622426119400103</v>
      </c>
      <c r="O367">
        <v>0.70778077399999995</v>
      </c>
      <c r="P367">
        <v>4.7286000000000001</v>
      </c>
      <c r="Q367">
        <v>11.087979348599999</v>
      </c>
      <c r="R367">
        <v>51.9255</v>
      </c>
      <c r="S367">
        <v>894.27251938077097</v>
      </c>
    </row>
    <row r="368" spans="1:19" ht="15" x14ac:dyDescent="0.25">
      <c r="A368" t="s">
        <v>541</v>
      </c>
      <c r="B368">
        <v>910.68857600000001</v>
      </c>
      <c r="C368">
        <v>495.46983899999998</v>
      </c>
      <c r="D368">
        <v>3</v>
      </c>
      <c r="E368">
        <v>12.376059</v>
      </c>
      <c r="F368">
        <v>100.24197599999999</v>
      </c>
      <c r="G368">
        <v>5.0827840000000002</v>
      </c>
      <c r="H368">
        <v>0</v>
      </c>
      <c r="I368">
        <v>1.665605</v>
      </c>
      <c r="J368">
        <v>9.8094780000000004</v>
      </c>
      <c r="K368">
        <v>44.470827389134001</v>
      </c>
      <c r="L368">
        <v>0.87180000000000002</v>
      </c>
      <c r="M368">
        <v>3.5964827453999999</v>
      </c>
      <c r="N368">
        <v>73.918433102400002</v>
      </c>
      <c r="O368">
        <v>9.0046601343999999</v>
      </c>
      <c r="P368">
        <v>0</v>
      </c>
      <c r="Q368">
        <v>5.3336003310000004</v>
      </c>
      <c r="R368">
        <v>46.305640898999997</v>
      </c>
      <c r="S368">
        <v>1094.1900206013299</v>
      </c>
    </row>
    <row r="369" spans="1:19" ht="15" x14ac:dyDescent="0.25">
      <c r="A369" t="s">
        <v>542</v>
      </c>
      <c r="B369">
        <v>1055.3954940000001</v>
      </c>
      <c r="C369">
        <v>1013.661278</v>
      </c>
      <c r="D369">
        <v>0</v>
      </c>
      <c r="E369">
        <v>16.304409</v>
      </c>
      <c r="F369">
        <v>130.107699</v>
      </c>
      <c r="G369">
        <v>8.8706099999999992</v>
      </c>
      <c r="H369">
        <v>0</v>
      </c>
      <c r="I369">
        <v>12.460623999999999</v>
      </c>
      <c r="J369">
        <v>20.402982000000002</v>
      </c>
      <c r="K369">
        <v>163.33052858519699</v>
      </c>
      <c r="L369">
        <v>0</v>
      </c>
      <c r="M369">
        <v>4.7380612553999999</v>
      </c>
      <c r="N369">
        <v>95.941417242599798</v>
      </c>
      <c r="O369">
        <v>15.715172676</v>
      </c>
      <c r="P369">
        <v>0</v>
      </c>
      <c r="Q369">
        <v>39.901410172799999</v>
      </c>
      <c r="R369">
        <v>96.312276530999995</v>
      </c>
      <c r="S369">
        <v>1471.3343604629999</v>
      </c>
    </row>
    <row r="370" spans="1:19" ht="15" x14ac:dyDescent="0.25">
      <c r="A370" t="s">
        <v>543</v>
      </c>
      <c r="B370">
        <v>1348.064848</v>
      </c>
      <c r="C370">
        <v>1271.3928880000001</v>
      </c>
      <c r="D370">
        <v>0</v>
      </c>
      <c r="E370">
        <v>46.48847</v>
      </c>
      <c r="F370">
        <v>169.12735499999999</v>
      </c>
      <c r="G370">
        <v>16.057162999999999</v>
      </c>
      <c r="H370">
        <v>7.2430630000000003</v>
      </c>
      <c r="I370">
        <v>5.5182140000000004</v>
      </c>
      <c r="J370">
        <v>33.003318999999998</v>
      </c>
      <c r="K370">
        <v>202.01947979411699</v>
      </c>
      <c r="L370">
        <v>0</v>
      </c>
      <c r="M370">
        <v>13.509549381999999</v>
      </c>
      <c r="N370">
        <v>124.714511577</v>
      </c>
      <c r="O370">
        <v>28.446869970800002</v>
      </c>
      <c r="P370">
        <v>17.124773850899999</v>
      </c>
      <c r="Q370">
        <v>17.670424870800002</v>
      </c>
      <c r="R370">
        <v>155.7921673395</v>
      </c>
      <c r="S370">
        <v>1907.3426247851201</v>
      </c>
    </row>
    <row r="371" spans="1:19" ht="15" x14ac:dyDescent="0.25">
      <c r="A371" t="s">
        <v>544</v>
      </c>
      <c r="B371">
        <v>1351.3313250000001</v>
      </c>
      <c r="C371">
        <v>680.49512400000003</v>
      </c>
      <c r="D371">
        <v>1</v>
      </c>
      <c r="E371">
        <v>22.316586000000001</v>
      </c>
      <c r="F371">
        <v>132.612067</v>
      </c>
      <c r="G371">
        <v>7.9134339999999996</v>
      </c>
      <c r="H371">
        <v>5</v>
      </c>
      <c r="I371">
        <v>9.8134739999999994</v>
      </c>
      <c r="J371">
        <v>35.958055999999999</v>
      </c>
      <c r="K371">
        <v>58.274290575338597</v>
      </c>
      <c r="L371">
        <v>0.29060000000000002</v>
      </c>
      <c r="M371">
        <v>6.4851998915999998</v>
      </c>
      <c r="N371">
        <v>97.788138205799797</v>
      </c>
      <c r="O371">
        <v>14.019439674399999</v>
      </c>
      <c r="P371">
        <v>11.8215</v>
      </c>
      <c r="Q371">
        <v>31.424706442800002</v>
      </c>
      <c r="R371">
        <v>169.74000334799999</v>
      </c>
      <c r="S371">
        <v>1741.1752031379399</v>
      </c>
    </row>
    <row r="372" spans="1:19" ht="15" x14ac:dyDescent="0.25">
      <c r="A372" t="s">
        <v>545</v>
      </c>
      <c r="B372">
        <v>1888.359674</v>
      </c>
      <c r="C372">
        <v>1782.8833549999999</v>
      </c>
      <c r="D372">
        <v>3</v>
      </c>
      <c r="E372">
        <v>20.643492999999999</v>
      </c>
      <c r="F372">
        <v>163.62697299999999</v>
      </c>
      <c r="G372">
        <v>19.968340000000001</v>
      </c>
      <c r="H372">
        <v>3</v>
      </c>
      <c r="I372">
        <v>21.6342</v>
      </c>
      <c r="J372">
        <v>59.204177000000001</v>
      </c>
      <c r="K372">
        <v>287.02074538321398</v>
      </c>
      <c r="L372">
        <v>0.87180000000000002</v>
      </c>
      <c r="M372">
        <v>5.9989990657999996</v>
      </c>
      <c r="N372">
        <v>120.6585298902</v>
      </c>
      <c r="O372">
        <v>35.375911144</v>
      </c>
      <c r="P372">
        <v>7.0929000000000002</v>
      </c>
      <c r="Q372">
        <v>69.277035240000004</v>
      </c>
      <c r="R372">
        <v>279.47331752849999</v>
      </c>
      <c r="S372">
        <v>2694.1289122517101</v>
      </c>
    </row>
    <row r="373" spans="1:19" ht="15" x14ac:dyDescent="0.25">
      <c r="A373" t="s">
        <v>546</v>
      </c>
      <c r="B373">
        <v>980.55957100000001</v>
      </c>
      <c r="C373">
        <v>255.73056099999999</v>
      </c>
      <c r="D373">
        <v>0.52974100000000002</v>
      </c>
      <c r="E373">
        <v>16</v>
      </c>
      <c r="F373">
        <v>57.808821000000002</v>
      </c>
      <c r="G373">
        <v>3.959031</v>
      </c>
      <c r="H373">
        <v>0</v>
      </c>
      <c r="I373">
        <v>8.3785229999999995</v>
      </c>
      <c r="J373">
        <v>23.655047</v>
      </c>
      <c r="K373">
        <v>11.2831256816864</v>
      </c>
      <c r="L373">
        <v>0.15394273459999999</v>
      </c>
      <c r="M373">
        <v>4.6496000000000004</v>
      </c>
      <c r="N373">
        <v>42.6282246054</v>
      </c>
      <c r="O373">
        <v>7.0138193195999996</v>
      </c>
      <c r="P373">
        <v>0</v>
      </c>
      <c r="Q373">
        <v>26.829706350599999</v>
      </c>
      <c r="R373">
        <v>111.6636493635</v>
      </c>
      <c r="S373">
        <v>1184.7816390553901</v>
      </c>
    </row>
    <row r="374" spans="1:19" ht="15" x14ac:dyDescent="0.25">
      <c r="A374" t="s">
        <v>547</v>
      </c>
      <c r="B374">
        <v>567.10755200000006</v>
      </c>
      <c r="C374">
        <v>239.129637</v>
      </c>
      <c r="D374">
        <v>2.1384449999999999</v>
      </c>
      <c r="E374">
        <v>9.5795250000000003</v>
      </c>
      <c r="F374">
        <v>64.644153000000003</v>
      </c>
      <c r="G374">
        <v>6.0195400000000001</v>
      </c>
      <c r="H374">
        <v>0</v>
      </c>
      <c r="I374">
        <v>2.8214290000000002</v>
      </c>
      <c r="J374">
        <v>14.232142</v>
      </c>
      <c r="K374">
        <v>16.946863215628898</v>
      </c>
      <c r="L374">
        <v>0.62143211700000001</v>
      </c>
      <c r="M374">
        <v>2.7838099650000001</v>
      </c>
      <c r="N374">
        <v>47.668598422199999</v>
      </c>
      <c r="O374">
        <v>10.664217064000001</v>
      </c>
      <c r="P374">
        <v>0</v>
      </c>
      <c r="Q374">
        <v>9.0347799438000003</v>
      </c>
      <c r="R374">
        <v>67.182826310999999</v>
      </c>
      <c r="S374">
        <v>722.01007903862899</v>
      </c>
    </row>
    <row r="375" spans="1:19" ht="15" x14ac:dyDescent="0.25">
      <c r="A375" t="s">
        <v>548</v>
      </c>
      <c r="B375">
        <v>873.050126000001</v>
      </c>
      <c r="C375">
        <v>845.96118300000001</v>
      </c>
      <c r="D375">
        <v>2</v>
      </c>
      <c r="E375">
        <v>10.941649</v>
      </c>
      <c r="F375">
        <v>113.470474</v>
      </c>
      <c r="G375">
        <v>4.1973469999999997</v>
      </c>
      <c r="H375">
        <v>1</v>
      </c>
      <c r="I375">
        <v>2.1914929999999999</v>
      </c>
      <c r="J375">
        <v>19.700102999999999</v>
      </c>
      <c r="K375">
        <v>136.30913025953299</v>
      </c>
      <c r="L375">
        <v>0.58120000000000005</v>
      </c>
      <c r="M375">
        <v>3.1796431994000001</v>
      </c>
      <c r="N375">
        <v>83.673127527599902</v>
      </c>
      <c r="O375">
        <v>7.4360199452</v>
      </c>
      <c r="P375">
        <v>2.3643000000000001</v>
      </c>
      <c r="Q375">
        <v>7.0175988845999999</v>
      </c>
      <c r="R375">
        <v>92.994336211499999</v>
      </c>
      <c r="S375">
        <v>1206.60548202783</v>
      </c>
    </row>
    <row r="376" spans="1:19" ht="15" x14ac:dyDescent="0.25">
      <c r="A376" t="s">
        <v>549</v>
      </c>
      <c r="B376">
        <v>1090.936293</v>
      </c>
      <c r="C376">
        <v>409.559573</v>
      </c>
      <c r="D376">
        <v>0</v>
      </c>
      <c r="E376">
        <v>17</v>
      </c>
      <c r="F376">
        <v>107.064021</v>
      </c>
      <c r="G376">
        <v>4.0192769999999998</v>
      </c>
      <c r="H376">
        <v>0</v>
      </c>
      <c r="I376">
        <v>8</v>
      </c>
      <c r="J376">
        <v>11.05494</v>
      </c>
      <c r="K376">
        <v>25.380828274885499</v>
      </c>
      <c r="L376">
        <v>0</v>
      </c>
      <c r="M376">
        <v>4.9401999999999999</v>
      </c>
      <c r="N376">
        <v>78.949009085399993</v>
      </c>
      <c r="O376">
        <v>7.1205511332000002</v>
      </c>
      <c r="P376">
        <v>0</v>
      </c>
      <c r="Q376">
        <v>25.617599999999999</v>
      </c>
      <c r="R376">
        <v>52.184844269999999</v>
      </c>
      <c r="S376">
        <v>1285.12932576349</v>
      </c>
    </row>
    <row r="377" spans="1:19" ht="15" x14ac:dyDescent="0.25">
      <c r="A377" t="s">
        <v>550</v>
      </c>
      <c r="B377">
        <v>1029.4239950000001</v>
      </c>
      <c r="C377">
        <v>139.585937</v>
      </c>
      <c r="D377">
        <v>0</v>
      </c>
      <c r="E377">
        <v>12.418604999999999</v>
      </c>
      <c r="F377">
        <v>75.808992000000003</v>
      </c>
      <c r="G377">
        <v>2.9127909999999999</v>
      </c>
      <c r="H377">
        <v>1</v>
      </c>
      <c r="I377">
        <v>2</v>
      </c>
      <c r="J377">
        <v>8.9588239999999999</v>
      </c>
      <c r="K377">
        <v>3.1998797699289199</v>
      </c>
      <c r="L377">
        <v>0</v>
      </c>
      <c r="M377">
        <v>3.6088466129999999</v>
      </c>
      <c r="N377">
        <v>55.901550700800101</v>
      </c>
      <c r="O377">
        <v>5.1603005356000002</v>
      </c>
      <c r="P377">
        <v>2.3643000000000001</v>
      </c>
      <c r="Q377">
        <v>6.4043999999999999</v>
      </c>
      <c r="R377">
        <v>42.290128692000003</v>
      </c>
      <c r="S377">
        <v>1148.3534013113299</v>
      </c>
    </row>
    <row r="378" spans="1:19" ht="15" x14ac:dyDescent="0.25">
      <c r="A378" t="s">
        <v>551</v>
      </c>
      <c r="B378">
        <v>2545.522211</v>
      </c>
      <c r="C378">
        <v>1205.674655</v>
      </c>
      <c r="D378">
        <v>34.572665000000001</v>
      </c>
      <c r="E378">
        <v>32.792535000000001</v>
      </c>
      <c r="F378">
        <v>243.40932699999999</v>
      </c>
      <c r="G378">
        <v>25.757906999999999</v>
      </c>
      <c r="H378">
        <v>1</v>
      </c>
      <c r="I378">
        <v>15.233857</v>
      </c>
      <c r="J378">
        <v>58.057865</v>
      </c>
      <c r="K378">
        <v>96.082317801204894</v>
      </c>
      <c r="L378">
        <v>10.046816449</v>
      </c>
      <c r="M378">
        <v>9.5295106710000006</v>
      </c>
      <c r="N378">
        <v>179.49003772980001</v>
      </c>
      <c r="O378">
        <v>45.632708041199997</v>
      </c>
      <c r="P378">
        <v>2.3643000000000001</v>
      </c>
      <c r="Q378">
        <v>48.781856885400003</v>
      </c>
      <c r="R378">
        <v>274.06215173250001</v>
      </c>
      <c r="S378">
        <v>3211.5119103101001</v>
      </c>
    </row>
    <row r="379" spans="1:19" ht="15" x14ac:dyDescent="0.25">
      <c r="A379" t="s">
        <v>552</v>
      </c>
      <c r="B379">
        <v>4001.8358049999702</v>
      </c>
      <c r="C379">
        <v>1183.2192769999999</v>
      </c>
      <c r="D379">
        <v>158.09960599999999</v>
      </c>
      <c r="E379">
        <v>97.395044999999996</v>
      </c>
      <c r="F379">
        <v>274.04128400000002</v>
      </c>
      <c r="G379">
        <v>35.705778000000002</v>
      </c>
      <c r="H379">
        <v>1.9969140000000001</v>
      </c>
      <c r="I379">
        <v>8.0700610000000008</v>
      </c>
      <c r="J379">
        <v>60.333136000000003</v>
      </c>
      <c r="K379">
        <v>59.236996713310099</v>
      </c>
      <c r="L379">
        <v>45.943745503599999</v>
      </c>
      <c r="M379">
        <v>28.303000077</v>
      </c>
      <c r="N379">
        <v>202.07804282160001</v>
      </c>
      <c r="O379">
        <v>63.256356304800001</v>
      </c>
      <c r="P379">
        <v>4.7213037701999996</v>
      </c>
      <c r="Q379">
        <v>25.841949334199999</v>
      </c>
      <c r="R379">
        <v>284.80256848800002</v>
      </c>
      <c r="S379">
        <v>4716.0197680126803</v>
      </c>
    </row>
    <row r="380" spans="1:19" ht="15" x14ac:dyDescent="0.25">
      <c r="A380" t="s">
        <v>553</v>
      </c>
      <c r="B380">
        <v>1475.5207009999999</v>
      </c>
      <c r="C380">
        <v>422.85043200000001</v>
      </c>
      <c r="D380">
        <v>30.130755000000001</v>
      </c>
      <c r="E380">
        <v>42.950294999999997</v>
      </c>
      <c r="F380">
        <v>80.754942999999997</v>
      </c>
      <c r="G380">
        <v>10</v>
      </c>
      <c r="H380">
        <v>1</v>
      </c>
      <c r="I380">
        <v>8.1737559999999991</v>
      </c>
      <c r="J380">
        <v>25.5</v>
      </c>
      <c r="K380">
        <v>20.449046160801899</v>
      </c>
      <c r="L380">
        <v>8.7559974030000003</v>
      </c>
      <c r="M380">
        <v>12.481355727</v>
      </c>
      <c r="N380">
        <v>59.548694968200103</v>
      </c>
      <c r="O380">
        <v>17.716000000000001</v>
      </c>
      <c r="P380">
        <v>2.3643000000000001</v>
      </c>
      <c r="Q380">
        <v>26.1740014632</v>
      </c>
      <c r="R380">
        <v>120.37275</v>
      </c>
      <c r="S380">
        <v>1743.3828467221999</v>
      </c>
    </row>
    <row r="381" spans="1:19" ht="15" x14ac:dyDescent="0.25">
      <c r="A381" t="s">
        <v>554</v>
      </c>
      <c r="B381">
        <v>1076.640979</v>
      </c>
      <c r="C381">
        <v>1015.326219</v>
      </c>
      <c r="D381">
        <v>0</v>
      </c>
      <c r="E381">
        <v>17.093342</v>
      </c>
      <c r="F381">
        <v>129.34723</v>
      </c>
      <c r="G381">
        <v>4.9974530000000001</v>
      </c>
      <c r="H381">
        <v>0</v>
      </c>
      <c r="I381">
        <v>21.305477</v>
      </c>
      <c r="J381">
        <v>33.268937999999999</v>
      </c>
      <c r="K381">
        <v>163.333961733351</v>
      </c>
      <c r="L381">
        <v>0</v>
      </c>
      <c r="M381">
        <v>4.9673251852</v>
      </c>
      <c r="N381">
        <v>95.380647401999795</v>
      </c>
      <c r="O381">
        <v>8.8534877347999998</v>
      </c>
      <c r="P381">
        <v>0</v>
      </c>
      <c r="Q381">
        <v>68.224398449399999</v>
      </c>
      <c r="R381">
        <v>157.04602182900001</v>
      </c>
      <c r="S381">
        <v>1574.44682133375</v>
      </c>
    </row>
    <row r="382" spans="1:19" ht="15" x14ac:dyDescent="0.25">
      <c r="A382" t="s">
        <v>555</v>
      </c>
      <c r="B382">
        <v>1269.0201810000001</v>
      </c>
      <c r="C382">
        <v>1209.001491</v>
      </c>
      <c r="D382">
        <v>3</v>
      </c>
      <c r="E382">
        <v>7.9221560000000002</v>
      </c>
      <c r="F382">
        <v>163.72416999999999</v>
      </c>
      <c r="G382">
        <v>5.6550390000000004</v>
      </c>
      <c r="H382">
        <v>3.9516290000000001</v>
      </c>
      <c r="I382">
        <v>3.6453470000000001</v>
      </c>
      <c r="J382">
        <v>30.925647999999999</v>
      </c>
      <c r="K382">
        <v>192.22031656000701</v>
      </c>
      <c r="L382">
        <v>0.87180000000000002</v>
      </c>
      <c r="M382">
        <v>2.3021785335999998</v>
      </c>
      <c r="N382">
        <v>120.73020295800001</v>
      </c>
      <c r="O382">
        <v>10.0184670924</v>
      </c>
      <c r="P382">
        <v>9.3428364446999996</v>
      </c>
      <c r="Q382">
        <v>11.6731301634</v>
      </c>
      <c r="R382">
        <v>145.984521384</v>
      </c>
      <c r="S382">
        <v>1762.16363413611</v>
      </c>
    </row>
    <row r="383" spans="1:19" ht="15" x14ac:dyDescent="0.25">
      <c r="A383" t="s">
        <v>556</v>
      </c>
      <c r="B383">
        <v>1284.8433889999999</v>
      </c>
      <c r="C383">
        <v>1204.3816119999999</v>
      </c>
      <c r="D383">
        <v>0</v>
      </c>
      <c r="E383">
        <v>29.914929000000001</v>
      </c>
      <c r="F383">
        <v>154.214</v>
      </c>
      <c r="G383">
        <v>9.4994960000000006</v>
      </c>
      <c r="H383">
        <v>1</v>
      </c>
      <c r="I383">
        <v>30.024044</v>
      </c>
      <c r="J383">
        <v>33.788286999999997</v>
      </c>
      <c r="K383">
        <v>193.035616297621</v>
      </c>
      <c r="L383">
        <v>0</v>
      </c>
      <c r="M383">
        <v>8.6932783673999996</v>
      </c>
      <c r="N383">
        <v>113.7174036</v>
      </c>
      <c r="O383">
        <v>16.829307113599999</v>
      </c>
      <c r="P383">
        <v>2.3643000000000001</v>
      </c>
      <c r="Q383">
        <v>96.142993696800005</v>
      </c>
      <c r="R383">
        <v>159.4976087835</v>
      </c>
      <c r="S383">
        <v>1875.12389685892</v>
      </c>
    </row>
    <row r="384" spans="1:19" ht="15" x14ac:dyDescent="0.25">
      <c r="A384" t="s">
        <v>557</v>
      </c>
      <c r="B384">
        <v>1329.92418</v>
      </c>
      <c r="C384">
        <v>1263.742078</v>
      </c>
      <c r="D384">
        <v>8.6563750000000006</v>
      </c>
      <c r="E384">
        <v>28.801155000000001</v>
      </c>
      <c r="F384">
        <v>81.067402999999999</v>
      </c>
      <c r="G384">
        <v>6</v>
      </c>
      <c r="H384">
        <v>4</v>
      </c>
      <c r="I384">
        <v>5</v>
      </c>
      <c r="J384">
        <v>40.962598</v>
      </c>
      <c r="K384">
        <v>201.88145082046199</v>
      </c>
      <c r="L384">
        <v>2.515542575</v>
      </c>
      <c r="M384">
        <v>8.3696156429999995</v>
      </c>
      <c r="N384">
        <v>59.7791029722</v>
      </c>
      <c r="O384">
        <v>10.6296</v>
      </c>
      <c r="P384">
        <v>9.4572000000000003</v>
      </c>
      <c r="Q384">
        <v>16.010999999999999</v>
      </c>
      <c r="R384">
        <v>193.36394385899999</v>
      </c>
      <c r="S384">
        <v>1831.9316358696601</v>
      </c>
    </row>
    <row r="385" spans="1:19" ht="15" x14ac:dyDescent="0.25">
      <c r="A385" t="s">
        <v>558</v>
      </c>
      <c r="B385">
        <v>713.23534799999902</v>
      </c>
      <c r="C385">
        <v>681.37672199999997</v>
      </c>
      <c r="D385">
        <v>0</v>
      </c>
      <c r="E385">
        <v>20.521495999999999</v>
      </c>
      <c r="F385">
        <v>88.984189999999998</v>
      </c>
      <c r="G385">
        <v>3.1255549999999999</v>
      </c>
      <c r="H385">
        <v>0</v>
      </c>
      <c r="I385">
        <v>8.3843060000000005</v>
      </c>
      <c r="J385">
        <v>16.432161000000001</v>
      </c>
      <c r="K385">
        <v>109.110198972072</v>
      </c>
      <c r="L385">
        <v>0</v>
      </c>
      <c r="M385">
        <v>5.9635467375999998</v>
      </c>
      <c r="N385">
        <v>65.616941706000006</v>
      </c>
      <c r="O385">
        <v>5.5372332379999998</v>
      </c>
      <c r="P385">
        <v>0</v>
      </c>
      <c r="Q385">
        <v>26.848224673200001</v>
      </c>
      <c r="R385">
        <v>77.568016000499995</v>
      </c>
      <c r="S385">
        <v>1003.87950932737</v>
      </c>
    </row>
    <row r="386" spans="1:19" ht="15" x14ac:dyDescent="0.25">
      <c r="A386" t="s">
        <v>559</v>
      </c>
      <c r="B386">
        <v>1585.1599189999999</v>
      </c>
      <c r="C386">
        <v>377.01559800000001</v>
      </c>
      <c r="D386">
        <v>37.672525</v>
      </c>
      <c r="E386">
        <v>16.209147999999999</v>
      </c>
      <c r="F386">
        <v>148.502848</v>
      </c>
      <c r="G386">
        <v>7.9940410000000002</v>
      </c>
      <c r="H386">
        <v>1</v>
      </c>
      <c r="I386">
        <v>8</v>
      </c>
      <c r="J386">
        <v>21.99701</v>
      </c>
      <c r="K386">
        <v>14.790958737853501</v>
      </c>
      <c r="L386">
        <v>10.947635764999999</v>
      </c>
      <c r="M386">
        <v>4.7103784087999996</v>
      </c>
      <c r="N386">
        <v>109.5060001152</v>
      </c>
      <c r="O386">
        <v>14.1622430356</v>
      </c>
      <c r="P386">
        <v>2.3643000000000001</v>
      </c>
      <c r="Q386">
        <v>25.617599999999999</v>
      </c>
      <c r="R386">
        <v>103.836885705</v>
      </c>
      <c r="S386">
        <v>1871.09592076745</v>
      </c>
    </row>
    <row r="387" spans="1:19" ht="15" x14ac:dyDescent="0.25">
      <c r="A387" t="s">
        <v>560</v>
      </c>
      <c r="B387">
        <v>1598.3012859999899</v>
      </c>
      <c r="C387">
        <v>838.46067099999902</v>
      </c>
      <c r="D387">
        <v>6.6985340000000004</v>
      </c>
      <c r="E387">
        <v>49.938124000000002</v>
      </c>
      <c r="F387">
        <v>172.93985000000001</v>
      </c>
      <c r="G387">
        <v>12.304924</v>
      </c>
      <c r="H387">
        <v>1.0622</v>
      </c>
      <c r="I387">
        <v>17.92182</v>
      </c>
      <c r="J387">
        <v>40.383633000000003</v>
      </c>
      <c r="K387">
        <v>74.604462776231898</v>
      </c>
      <c r="L387">
        <v>1.9465939804000001</v>
      </c>
      <c r="M387">
        <v>14.512018834399999</v>
      </c>
      <c r="N387">
        <v>127.52584539</v>
      </c>
      <c r="O387">
        <v>21.799403358399999</v>
      </c>
      <c r="P387">
        <v>2.51135946</v>
      </c>
      <c r="Q387">
        <v>57.389252003999999</v>
      </c>
      <c r="R387">
        <v>190.6309395765</v>
      </c>
      <c r="S387">
        <v>2089.22116137993</v>
      </c>
    </row>
    <row r="388" spans="1:19" ht="15" x14ac:dyDescent="0.25">
      <c r="A388" t="s">
        <v>561</v>
      </c>
      <c r="B388">
        <v>5166.96705200002</v>
      </c>
      <c r="C388">
        <v>2791.6911829999999</v>
      </c>
      <c r="D388">
        <v>714.39358900000002</v>
      </c>
      <c r="E388">
        <v>92.503039000000001</v>
      </c>
      <c r="F388">
        <v>362.70757099999997</v>
      </c>
      <c r="G388">
        <v>18.295762</v>
      </c>
      <c r="H388">
        <v>6.073512</v>
      </c>
      <c r="I388">
        <v>31.323740000000001</v>
      </c>
      <c r="J388">
        <v>161.57101</v>
      </c>
      <c r="K388">
        <v>254.704848674479</v>
      </c>
      <c r="L388">
        <v>207.60277696340199</v>
      </c>
      <c r="M388">
        <v>26.8813831334</v>
      </c>
      <c r="N388">
        <v>267.46056285540101</v>
      </c>
      <c r="O388">
        <v>32.412771959200001</v>
      </c>
      <c r="P388">
        <v>14.3596044216</v>
      </c>
      <c r="Q388">
        <v>100.304880228</v>
      </c>
      <c r="R388">
        <v>762.69595270500099</v>
      </c>
      <c r="S388">
        <v>6833.3898329405001</v>
      </c>
    </row>
    <row r="389" spans="1:19" ht="15" x14ac:dyDescent="0.25">
      <c r="A389" t="s">
        <v>562</v>
      </c>
      <c r="B389">
        <v>1996.26902200001</v>
      </c>
      <c r="C389">
        <v>736.65461600000003</v>
      </c>
      <c r="D389">
        <v>1</v>
      </c>
      <c r="E389">
        <v>31.505766000000001</v>
      </c>
      <c r="F389">
        <v>190.56489500000001</v>
      </c>
      <c r="G389">
        <v>4.1130550000000001</v>
      </c>
      <c r="H389">
        <v>0</v>
      </c>
      <c r="I389">
        <v>11.185627999999999</v>
      </c>
      <c r="J389">
        <v>34.920239000000002</v>
      </c>
      <c r="K389">
        <v>45.759789147270503</v>
      </c>
      <c r="L389">
        <v>0.29060000000000002</v>
      </c>
      <c r="M389">
        <v>9.1555755996000006</v>
      </c>
      <c r="N389">
        <v>140.52255357300001</v>
      </c>
      <c r="O389">
        <v>7.286688238</v>
      </c>
      <c r="P389">
        <v>0</v>
      </c>
      <c r="Q389">
        <v>35.818617981599999</v>
      </c>
      <c r="R389">
        <v>164.8409881995</v>
      </c>
      <c r="S389">
        <v>2399.9438347389801</v>
      </c>
    </row>
    <row r="390" spans="1:19" ht="15" x14ac:dyDescent="0.25">
      <c r="A390" t="s">
        <v>563</v>
      </c>
      <c r="B390">
        <v>1435.846949</v>
      </c>
      <c r="C390">
        <v>666.63936000000001</v>
      </c>
      <c r="D390">
        <v>0.68292699999999995</v>
      </c>
      <c r="E390">
        <v>43.012512999999998</v>
      </c>
      <c r="F390">
        <v>213.193443</v>
      </c>
      <c r="G390">
        <v>13.40184</v>
      </c>
      <c r="H390">
        <v>0</v>
      </c>
      <c r="I390">
        <v>7.8312879999999998</v>
      </c>
      <c r="J390">
        <v>23.463208000000002</v>
      </c>
      <c r="K390">
        <v>52.170385390717399</v>
      </c>
      <c r="L390">
        <v>0.19845858620000001</v>
      </c>
      <c r="M390">
        <v>12.499436277799999</v>
      </c>
      <c r="N390">
        <v>157.2088448682</v>
      </c>
      <c r="O390">
        <v>23.742699743999999</v>
      </c>
      <c r="P390">
        <v>0</v>
      </c>
      <c r="Q390">
        <v>25.077350433599999</v>
      </c>
      <c r="R390">
        <v>110.758073364</v>
      </c>
      <c r="S390">
        <v>1817.50219766451</v>
      </c>
    </row>
    <row r="391" spans="1:19" ht="15" x14ac:dyDescent="0.25">
      <c r="A391" t="s">
        <v>564</v>
      </c>
      <c r="B391">
        <v>1128.375133</v>
      </c>
      <c r="C391">
        <v>385.74203499999999</v>
      </c>
      <c r="D391">
        <v>14.26374</v>
      </c>
      <c r="E391">
        <v>20.752693000000001</v>
      </c>
      <c r="F391">
        <v>97.041150000000002</v>
      </c>
      <c r="G391">
        <v>4.7773919999999999</v>
      </c>
      <c r="H391">
        <v>1</v>
      </c>
      <c r="I391">
        <v>3.401958</v>
      </c>
      <c r="J391">
        <v>18.452984000000001</v>
      </c>
      <c r="K391">
        <v>21.7313329211533</v>
      </c>
      <c r="L391">
        <v>4.1450428439999998</v>
      </c>
      <c r="M391">
        <v>6.0307325858</v>
      </c>
      <c r="N391">
        <v>71.558144010000007</v>
      </c>
      <c r="O391">
        <v>8.4636276672000008</v>
      </c>
      <c r="P391">
        <v>2.3643000000000001</v>
      </c>
      <c r="Q391">
        <v>10.8937499076</v>
      </c>
      <c r="R391">
        <v>87.107310971999993</v>
      </c>
      <c r="S391">
        <v>1340.66937390775</v>
      </c>
    </row>
    <row r="392" spans="1:19" ht="15" x14ac:dyDescent="0.25">
      <c r="A392" t="s">
        <v>565</v>
      </c>
      <c r="B392">
        <v>4891.7068939999999</v>
      </c>
      <c r="C392">
        <v>1840.852093</v>
      </c>
      <c r="D392">
        <v>202.429914</v>
      </c>
      <c r="E392">
        <v>93.85557</v>
      </c>
      <c r="F392">
        <v>475.94341500000002</v>
      </c>
      <c r="G392">
        <v>39.838940000000001</v>
      </c>
      <c r="H392">
        <v>1.540251</v>
      </c>
      <c r="I392">
        <v>34.025368</v>
      </c>
      <c r="J392">
        <v>183.77364800000001</v>
      </c>
      <c r="K392">
        <v>119.80164946553001</v>
      </c>
      <c r="L392">
        <v>58.8261330083999</v>
      </c>
      <c r="M392">
        <v>27.274428642</v>
      </c>
      <c r="N392">
        <v>350.96067422099799</v>
      </c>
      <c r="O392">
        <v>70.578666104000007</v>
      </c>
      <c r="P392">
        <v>3.6416154393000002</v>
      </c>
      <c r="Q392">
        <v>108.9560334096</v>
      </c>
      <c r="R392">
        <v>867.50350538400096</v>
      </c>
      <c r="S392">
        <v>6499.2495996738298</v>
      </c>
    </row>
    <row r="393" spans="1:19" ht="15" x14ac:dyDescent="0.25">
      <c r="A393" t="s">
        <v>566</v>
      </c>
      <c r="B393">
        <v>1538.8102369999999</v>
      </c>
      <c r="C393">
        <v>598.42925300000002</v>
      </c>
      <c r="D393">
        <v>3</v>
      </c>
      <c r="E393">
        <v>29</v>
      </c>
      <c r="F393">
        <v>121.68189</v>
      </c>
      <c r="G393">
        <v>8.0989330000000006</v>
      </c>
      <c r="H393">
        <v>1</v>
      </c>
      <c r="I393">
        <v>8.6480779999999999</v>
      </c>
      <c r="J393">
        <v>22.434884</v>
      </c>
      <c r="K393">
        <v>38.947683863571498</v>
      </c>
      <c r="L393">
        <v>0.87180000000000002</v>
      </c>
      <c r="M393">
        <v>8.4274000000000093</v>
      </c>
      <c r="N393">
        <v>89.728225685999902</v>
      </c>
      <c r="O393">
        <v>14.3480697028</v>
      </c>
      <c r="P393">
        <v>2.3643000000000001</v>
      </c>
      <c r="Q393">
        <v>27.6928753716</v>
      </c>
      <c r="R393">
        <v>105.903869922</v>
      </c>
      <c r="S393">
        <v>1827.09446154597</v>
      </c>
    </row>
    <row r="394" spans="1:19" ht="15" x14ac:dyDescent="0.25">
      <c r="A394" t="s">
        <v>567</v>
      </c>
      <c r="B394">
        <v>1304.658964</v>
      </c>
      <c r="C394">
        <v>659.18046700000002</v>
      </c>
      <c r="D394">
        <v>0.96242000000000005</v>
      </c>
      <c r="E394">
        <v>16.567627999999999</v>
      </c>
      <c r="F394">
        <v>147.348274</v>
      </c>
      <c r="G394">
        <v>3.9428399999999999</v>
      </c>
      <c r="H394">
        <v>1.971341</v>
      </c>
      <c r="I394">
        <v>11.392607999999999</v>
      </c>
      <c r="J394">
        <v>37.273721000000002</v>
      </c>
      <c r="K394">
        <v>57.024250108546902</v>
      </c>
      <c r="L394">
        <v>0.27967925199999999</v>
      </c>
      <c r="M394">
        <v>4.8145526967999999</v>
      </c>
      <c r="N394">
        <v>108.6546172476</v>
      </c>
      <c r="O394">
        <v>6.9851353439999997</v>
      </c>
      <c r="P394">
        <v>4.6608415262999996</v>
      </c>
      <c r="Q394">
        <v>36.481409337599999</v>
      </c>
      <c r="R394">
        <v>175.95059998049999</v>
      </c>
      <c r="S394">
        <v>1699.5100494933499</v>
      </c>
    </row>
    <row r="395" spans="1:19" ht="15" x14ac:dyDescent="0.25">
      <c r="A395" t="s">
        <v>568</v>
      </c>
      <c r="B395">
        <v>530.36226600000202</v>
      </c>
      <c r="C395">
        <v>516.38417600000196</v>
      </c>
      <c r="D395">
        <v>0</v>
      </c>
      <c r="E395">
        <v>13.198995</v>
      </c>
      <c r="F395">
        <v>73.677014</v>
      </c>
      <c r="G395">
        <v>4</v>
      </c>
      <c r="H395">
        <v>0</v>
      </c>
      <c r="I395">
        <v>0.99829100000000004</v>
      </c>
      <c r="J395">
        <v>8.9797989999999999</v>
      </c>
      <c r="K395">
        <v>83.204618988230095</v>
      </c>
      <c r="L395">
        <v>0</v>
      </c>
      <c r="M395">
        <v>3.8356279469999999</v>
      </c>
      <c r="N395">
        <v>54.329430123599998</v>
      </c>
      <c r="O395">
        <v>7.0864000000000003</v>
      </c>
      <c r="P395">
        <v>0</v>
      </c>
      <c r="Q395">
        <v>3.1967274402000001</v>
      </c>
      <c r="R395">
        <v>42.389141179500001</v>
      </c>
      <c r="S395">
        <v>724.40421167853196</v>
      </c>
    </row>
    <row r="396" spans="1:19" ht="15" x14ac:dyDescent="0.25">
      <c r="A396" t="s">
        <v>569</v>
      </c>
      <c r="B396">
        <v>4218.9602949999999</v>
      </c>
      <c r="C396">
        <v>620.60647500000005</v>
      </c>
      <c r="D396">
        <v>88.654197999999994</v>
      </c>
      <c r="E396">
        <v>80.625899000000004</v>
      </c>
      <c r="F396">
        <v>221.19634400000001</v>
      </c>
      <c r="G396">
        <v>11.317919</v>
      </c>
      <c r="H396">
        <v>5</v>
      </c>
      <c r="I396">
        <v>11.601156</v>
      </c>
      <c r="J396">
        <v>107.664884</v>
      </c>
      <c r="K396">
        <v>15.735870286351901</v>
      </c>
      <c r="L396">
        <v>25.7629099388</v>
      </c>
      <c r="M396">
        <v>23.429886249399999</v>
      </c>
      <c r="N396">
        <v>163.11018406560001</v>
      </c>
      <c r="O396">
        <v>20.0508253004</v>
      </c>
      <c r="P396">
        <v>11.8215</v>
      </c>
      <c r="Q396">
        <v>37.149221743200002</v>
      </c>
      <c r="R396">
        <v>508.23208492200001</v>
      </c>
      <c r="S396">
        <v>5024.2527775057497</v>
      </c>
    </row>
    <row r="397" spans="1:19" ht="15" x14ac:dyDescent="0.25">
      <c r="A397" t="s">
        <v>570</v>
      </c>
      <c r="B397">
        <v>3417.1687900000002</v>
      </c>
      <c r="C397">
        <v>481.97888699999999</v>
      </c>
      <c r="D397">
        <v>37.417178</v>
      </c>
      <c r="E397">
        <v>38.352518000000003</v>
      </c>
      <c r="F397">
        <v>218.703417</v>
      </c>
      <c r="G397">
        <v>10.631662</v>
      </c>
      <c r="H397">
        <v>0</v>
      </c>
      <c r="I397">
        <v>9.8367959999999997</v>
      </c>
      <c r="J397">
        <v>52.728012</v>
      </c>
      <c r="K397">
        <v>11.4345292706181</v>
      </c>
      <c r="L397">
        <v>10.8734319268</v>
      </c>
      <c r="M397">
        <v>11.1452417308</v>
      </c>
      <c r="N397">
        <v>161.27189969579999</v>
      </c>
      <c r="O397">
        <v>18.835052399199999</v>
      </c>
      <c r="P397">
        <v>0</v>
      </c>
      <c r="Q397">
        <v>31.499388151200002</v>
      </c>
      <c r="R397">
        <v>248.90258064599999</v>
      </c>
      <c r="S397">
        <v>3911.1309138204201</v>
      </c>
    </row>
    <row r="398" spans="1:19" ht="15" x14ac:dyDescent="0.25">
      <c r="A398" t="s">
        <v>571</v>
      </c>
      <c r="B398">
        <v>1217.3322149999999</v>
      </c>
      <c r="C398">
        <v>1192.453315</v>
      </c>
      <c r="D398">
        <v>22.112504000000001</v>
      </c>
      <c r="E398">
        <v>3.2222219999999999</v>
      </c>
      <c r="F398">
        <v>107.123428</v>
      </c>
      <c r="G398">
        <v>4.3272729999999999</v>
      </c>
      <c r="H398">
        <v>0</v>
      </c>
      <c r="I398">
        <v>3</v>
      </c>
      <c r="J398">
        <v>17.551627</v>
      </c>
      <c r="K398">
        <v>192.13916372182999</v>
      </c>
      <c r="L398">
        <v>6.4258936624</v>
      </c>
      <c r="M398">
        <v>0.93637771319999996</v>
      </c>
      <c r="N398">
        <v>78.992815807199904</v>
      </c>
      <c r="O398">
        <v>7.6661968468000001</v>
      </c>
      <c r="P398">
        <v>0</v>
      </c>
      <c r="Q398">
        <v>9.6066000000000003</v>
      </c>
      <c r="R398">
        <v>82.852455253499997</v>
      </c>
      <c r="S398">
        <v>1595.9517180049299</v>
      </c>
    </row>
    <row r="399" spans="1:19" ht="15" x14ac:dyDescent="0.25">
      <c r="A399" t="s">
        <v>572</v>
      </c>
      <c r="B399">
        <v>1025.673035</v>
      </c>
      <c r="C399">
        <v>278.77138100000002</v>
      </c>
      <c r="D399">
        <v>35.259137000000003</v>
      </c>
      <c r="E399">
        <v>28.710816000000001</v>
      </c>
      <c r="F399">
        <v>69.252815999999996</v>
      </c>
      <c r="G399">
        <v>2</v>
      </c>
      <c r="H399">
        <v>0</v>
      </c>
      <c r="I399">
        <v>1</v>
      </c>
      <c r="J399">
        <v>17.603090999999999</v>
      </c>
      <c r="K399">
        <v>12.629771869028</v>
      </c>
      <c r="L399">
        <v>10.246305212199999</v>
      </c>
      <c r="M399">
        <v>8.3433631296000108</v>
      </c>
      <c r="N399">
        <v>51.067026518399999</v>
      </c>
      <c r="O399">
        <v>3.5432000000000001</v>
      </c>
      <c r="P399">
        <v>0</v>
      </c>
      <c r="Q399">
        <v>3.2021999999999999</v>
      </c>
      <c r="R399">
        <v>83.095391065499996</v>
      </c>
      <c r="S399">
        <v>1197.80029279473</v>
      </c>
    </row>
    <row r="400" spans="1:19" ht="15" x14ac:dyDescent="0.25">
      <c r="A400" t="s">
        <v>573</v>
      </c>
      <c r="B400">
        <v>1636.426193</v>
      </c>
      <c r="C400">
        <v>614.11057400000004</v>
      </c>
      <c r="D400">
        <v>0</v>
      </c>
      <c r="E400">
        <v>22.540628999999999</v>
      </c>
      <c r="F400">
        <v>175.493708</v>
      </c>
      <c r="G400">
        <v>10.723264</v>
      </c>
      <c r="H400">
        <v>2</v>
      </c>
      <c r="I400">
        <v>9</v>
      </c>
      <c r="J400">
        <v>32.131802</v>
      </c>
      <c r="K400">
        <v>38.923925815023303</v>
      </c>
      <c r="L400">
        <v>0</v>
      </c>
      <c r="M400">
        <v>6.5503067874000003</v>
      </c>
      <c r="N400">
        <v>129.40906027919999</v>
      </c>
      <c r="O400">
        <v>18.997334502400001</v>
      </c>
      <c r="P400">
        <v>4.7286000000000001</v>
      </c>
      <c r="Q400">
        <v>28.819800000000001</v>
      </c>
      <c r="R400">
        <v>151.678171341</v>
      </c>
      <c r="S400">
        <v>2015.53339172502</v>
      </c>
    </row>
    <row r="401" spans="1:19" ht="15" x14ac:dyDescent="0.25">
      <c r="A401" t="s">
        <v>574</v>
      </c>
      <c r="B401">
        <v>1376.537583</v>
      </c>
      <c r="C401">
        <v>429.36173000000002</v>
      </c>
      <c r="D401">
        <v>2</v>
      </c>
      <c r="E401">
        <v>28.571428999999998</v>
      </c>
      <c r="F401">
        <v>128.2961</v>
      </c>
      <c r="G401">
        <v>2</v>
      </c>
      <c r="H401">
        <v>1</v>
      </c>
      <c r="I401">
        <v>4</v>
      </c>
      <c r="J401">
        <v>20.496894000000001</v>
      </c>
      <c r="K401">
        <v>22.182191131043101</v>
      </c>
      <c r="L401">
        <v>0.58120000000000005</v>
      </c>
      <c r="M401">
        <v>8.3028572674000092</v>
      </c>
      <c r="N401">
        <v>94.605544139999793</v>
      </c>
      <c r="O401">
        <v>3.5432000000000001</v>
      </c>
      <c r="P401">
        <v>2.3643000000000001</v>
      </c>
      <c r="Q401">
        <v>12.8088</v>
      </c>
      <c r="R401">
        <v>96.755588126999996</v>
      </c>
      <c r="S401">
        <v>1617.6812636654399</v>
      </c>
    </row>
    <row r="402" spans="1:19" ht="15" x14ac:dyDescent="0.25">
      <c r="A402" t="s">
        <v>575</v>
      </c>
      <c r="B402">
        <v>2534.5167750000001</v>
      </c>
      <c r="C402">
        <v>1074.570377</v>
      </c>
      <c r="D402">
        <v>51.124222000000003</v>
      </c>
      <c r="E402">
        <v>43.318722999999999</v>
      </c>
      <c r="F402">
        <v>261.83925099999999</v>
      </c>
      <c r="G402">
        <v>15.857143000000001</v>
      </c>
      <c r="H402">
        <v>1.229814</v>
      </c>
      <c r="I402">
        <v>15.198658</v>
      </c>
      <c r="J402">
        <v>60.874324999999999</v>
      </c>
      <c r="K402">
        <v>77.041513082582895</v>
      </c>
      <c r="L402">
        <v>14.856698913200001</v>
      </c>
      <c r="M402">
        <v>12.588420903799999</v>
      </c>
      <c r="N402">
        <v>193.08026368739999</v>
      </c>
      <c r="O402">
        <v>28.0925145388</v>
      </c>
      <c r="P402">
        <v>2.9076492402</v>
      </c>
      <c r="Q402">
        <v>48.669142647599998</v>
      </c>
      <c r="R402">
        <v>287.35725116250001</v>
      </c>
      <c r="S402">
        <v>3199.1102291760799</v>
      </c>
    </row>
    <row r="403" spans="1:19" ht="15" x14ac:dyDescent="0.25">
      <c r="A403" t="s">
        <v>576</v>
      </c>
      <c r="B403">
        <v>3802.04573999996</v>
      </c>
      <c r="C403">
        <v>562.10561700000005</v>
      </c>
      <c r="D403">
        <v>14.108692</v>
      </c>
      <c r="E403">
        <v>45.958818999999998</v>
      </c>
      <c r="F403">
        <v>278.80360200000001</v>
      </c>
      <c r="G403">
        <v>23.305520999999999</v>
      </c>
      <c r="H403">
        <v>2</v>
      </c>
      <c r="I403">
        <v>33.312657999999999</v>
      </c>
      <c r="J403">
        <v>57.752571000000003</v>
      </c>
      <c r="K403">
        <v>14.4347329252727</v>
      </c>
      <c r="L403">
        <v>4.0999858951999997</v>
      </c>
      <c r="M403">
        <v>13.355632801400001</v>
      </c>
      <c r="N403">
        <v>205.5897761148</v>
      </c>
      <c r="O403">
        <v>41.288061003599999</v>
      </c>
      <c r="P403">
        <v>4.7286000000000001</v>
      </c>
      <c r="Q403">
        <v>106.6737934476</v>
      </c>
      <c r="R403">
        <v>272.62101140549998</v>
      </c>
      <c r="S403">
        <v>4464.8373335933402</v>
      </c>
    </row>
    <row r="404" spans="1:19" ht="15" x14ac:dyDescent="0.25">
      <c r="A404" t="s">
        <v>577</v>
      </c>
      <c r="B404">
        <v>1022.010942</v>
      </c>
      <c r="C404">
        <v>34.466254999999997</v>
      </c>
      <c r="D404">
        <v>13.853251999999999</v>
      </c>
      <c r="E404">
        <v>10</v>
      </c>
      <c r="F404">
        <v>49.824578000000002</v>
      </c>
      <c r="G404">
        <v>3</v>
      </c>
      <c r="H404">
        <v>0</v>
      </c>
      <c r="I404">
        <v>2</v>
      </c>
      <c r="J404">
        <v>12.87</v>
      </c>
      <c r="K404">
        <v>0.18728679555407601</v>
      </c>
      <c r="L404">
        <v>4.0257550312000001</v>
      </c>
      <c r="M404">
        <v>2.9060000000000001</v>
      </c>
      <c r="N404">
        <v>36.740643817200002</v>
      </c>
      <c r="O404">
        <v>5.3148</v>
      </c>
      <c r="P404">
        <v>0</v>
      </c>
      <c r="Q404">
        <v>6.4043999999999999</v>
      </c>
      <c r="R404">
        <v>60.752834999999997</v>
      </c>
      <c r="S404">
        <v>1138.34266264395</v>
      </c>
    </row>
    <row r="405" spans="1:19" ht="15" x14ac:dyDescent="0.25">
      <c r="A405" t="s">
        <v>578</v>
      </c>
      <c r="B405">
        <v>3136.8285170000099</v>
      </c>
      <c r="C405">
        <v>1576.8855570000001</v>
      </c>
      <c r="D405">
        <v>36.505986</v>
      </c>
      <c r="E405">
        <v>77.524946999999997</v>
      </c>
      <c r="F405">
        <v>344.860523</v>
      </c>
      <c r="G405">
        <v>30.813625999999999</v>
      </c>
      <c r="H405">
        <v>1</v>
      </c>
      <c r="I405">
        <v>19.735989</v>
      </c>
      <c r="J405">
        <v>100.11216899999999</v>
      </c>
      <c r="K405">
        <v>135.64669733830601</v>
      </c>
      <c r="L405">
        <v>10.6086395316</v>
      </c>
      <c r="M405">
        <v>22.528749598200001</v>
      </c>
      <c r="N405">
        <v>254.30014966020099</v>
      </c>
      <c r="O405">
        <v>54.589419821600004</v>
      </c>
      <c r="P405">
        <v>2.3643000000000001</v>
      </c>
      <c r="Q405">
        <v>63.198583975799998</v>
      </c>
      <c r="R405">
        <v>472.5794937645</v>
      </c>
      <c r="S405">
        <v>4152.6445506902201</v>
      </c>
    </row>
    <row r="406" spans="1:19" ht="15" x14ac:dyDescent="0.25">
      <c r="A406" t="s">
        <v>579</v>
      </c>
      <c r="B406">
        <v>6564.8554279999898</v>
      </c>
      <c r="C406">
        <v>4144.2857750000003</v>
      </c>
      <c r="D406">
        <v>80.586349999999996</v>
      </c>
      <c r="E406">
        <v>82.370981999999998</v>
      </c>
      <c r="F406">
        <v>827.04167199999995</v>
      </c>
      <c r="G406">
        <v>88.988168000000002</v>
      </c>
      <c r="H406">
        <v>5</v>
      </c>
      <c r="I406">
        <v>23.202311999999999</v>
      </c>
      <c r="J406">
        <v>181.355322</v>
      </c>
      <c r="K406">
        <v>443.593823021665</v>
      </c>
      <c r="L406">
        <v>23.418393309999999</v>
      </c>
      <c r="M406">
        <v>23.9370073692</v>
      </c>
      <c r="N406">
        <v>609.86052893279202</v>
      </c>
      <c r="O406">
        <v>157.65143842879999</v>
      </c>
      <c r="P406">
        <v>11.8215</v>
      </c>
      <c r="Q406">
        <v>74.298443486400004</v>
      </c>
      <c r="R406">
        <v>856.08779750100098</v>
      </c>
      <c r="S406">
        <v>8765.5243600498507</v>
      </c>
    </row>
    <row r="407" spans="1:19" ht="15" x14ac:dyDescent="0.25">
      <c r="A407" t="s">
        <v>580</v>
      </c>
      <c r="B407">
        <v>931.60164699999996</v>
      </c>
      <c r="C407">
        <v>399.64888200000098</v>
      </c>
      <c r="D407">
        <v>14.083285999999999</v>
      </c>
      <c r="E407">
        <v>13.235462</v>
      </c>
      <c r="F407">
        <v>92.567944999999995</v>
      </c>
      <c r="G407">
        <v>4.5324239999999998</v>
      </c>
      <c r="H407">
        <v>0</v>
      </c>
      <c r="I407">
        <v>2</v>
      </c>
      <c r="J407">
        <v>17.484967999999999</v>
      </c>
      <c r="K407">
        <v>28.417153808440801</v>
      </c>
      <c r="L407">
        <v>4.0926029116000002</v>
      </c>
      <c r="M407">
        <v>3.8462252572</v>
      </c>
      <c r="N407">
        <v>68.259602642999994</v>
      </c>
      <c r="O407">
        <v>8.0296423584000003</v>
      </c>
      <c r="P407">
        <v>0</v>
      </c>
      <c r="Q407">
        <v>6.4043999999999999</v>
      </c>
      <c r="R407">
        <v>82.537791444000007</v>
      </c>
      <c r="S407">
        <v>1133.1890654226399</v>
      </c>
    </row>
    <row r="408" spans="1:19" ht="15" x14ac:dyDescent="0.25">
      <c r="A408" t="s">
        <v>581</v>
      </c>
      <c r="B408">
        <v>2242.0266449999799</v>
      </c>
      <c r="C408">
        <v>656.4117</v>
      </c>
      <c r="D408">
        <v>132.886651</v>
      </c>
      <c r="E408">
        <v>41.256214999999997</v>
      </c>
      <c r="F408">
        <v>240.07310200000001</v>
      </c>
      <c r="G408">
        <v>6.6277350000000004</v>
      </c>
      <c r="H408">
        <v>2.58</v>
      </c>
      <c r="I408">
        <v>7</v>
      </c>
      <c r="J408">
        <v>32.020251999999999</v>
      </c>
      <c r="K408">
        <v>32.233918114468501</v>
      </c>
      <c r="L408">
        <v>38.6168607806</v>
      </c>
      <c r="M408">
        <v>11.989056078999999</v>
      </c>
      <c r="N408">
        <v>177.0299054148</v>
      </c>
      <c r="O408">
        <v>11.741695326</v>
      </c>
      <c r="P408">
        <v>6.0998939999999999</v>
      </c>
      <c r="Q408">
        <v>22.415400000000002</v>
      </c>
      <c r="R408">
        <v>151.15159956599999</v>
      </c>
      <c r="S408">
        <v>2693.3049742808498</v>
      </c>
    </row>
    <row r="409" spans="1:19" ht="15" x14ac:dyDescent="0.25">
      <c r="A409" t="s">
        <v>582</v>
      </c>
      <c r="B409">
        <v>1067.131909</v>
      </c>
      <c r="C409">
        <v>538.87564900000098</v>
      </c>
      <c r="D409">
        <v>13.422923000000001</v>
      </c>
      <c r="E409">
        <v>39.463835000000003</v>
      </c>
      <c r="F409">
        <v>128.98363699999999</v>
      </c>
      <c r="G409">
        <v>1</v>
      </c>
      <c r="H409">
        <v>0</v>
      </c>
      <c r="I409">
        <v>5.1600919999999997</v>
      </c>
      <c r="J409">
        <v>29.0535</v>
      </c>
      <c r="K409">
        <v>45.478903284735402</v>
      </c>
      <c r="L409">
        <v>3.9007014238000002</v>
      </c>
      <c r="M409">
        <v>11.468190451</v>
      </c>
      <c r="N409">
        <v>95.112533923799901</v>
      </c>
      <c r="O409">
        <v>1.7716000000000001</v>
      </c>
      <c r="P409">
        <v>0</v>
      </c>
      <c r="Q409">
        <v>16.523646602399999</v>
      </c>
      <c r="R409">
        <v>137.14704674999999</v>
      </c>
      <c r="S409">
        <v>1378.5345314357401</v>
      </c>
    </row>
    <row r="410" spans="1:19" ht="15" x14ac:dyDescent="0.25">
      <c r="A410" t="s">
        <v>583</v>
      </c>
      <c r="B410">
        <v>4092.3297779999998</v>
      </c>
      <c r="C410">
        <v>3981.6316069999998</v>
      </c>
      <c r="D410">
        <v>36.770339</v>
      </c>
      <c r="E410">
        <v>72.596691000000007</v>
      </c>
      <c r="F410">
        <v>475.88730399999997</v>
      </c>
      <c r="G410">
        <v>21.001121000000001</v>
      </c>
      <c r="H410">
        <v>1</v>
      </c>
      <c r="I410">
        <v>23.130275000000001</v>
      </c>
      <c r="J410">
        <v>65.087901000000002</v>
      </c>
      <c r="K410">
        <v>641.47853580147603</v>
      </c>
      <c r="L410">
        <v>10.685460513400001</v>
      </c>
      <c r="M410">
        <v>21.096598404600002</v>
      </c>
      <c r="N410">
        <v>350.91929796959801</v>
      </c>
      <c r="O410">
        <v>37.205585963600001</v>
      </c>
      <c r="P410">
        <v>2.3643000000000001</v>
      </c>
      <c r="Q410">
        <v>74.067766605000003</v>
      </c>
      <c r="R410">
        <v>307.24743667050001</v>
      </c>
      <c r="S410">
        <v>5537.3947599281701</v>
      </c>
    </row>
    <row r="411" spans="1:19" ht="15" x14ac:dyDescent="0.25">
      <c r="A411" t="s">
        <v>584</v>
      </c>
      <c r="B411">
        <v>3502.156653</v>
      </c>
      <c r="C411">
        <v>1627.8925059999999</v>
      </c>
      <c r="D411">
        <v>63.546000999999997</v>
      </c>
      <c r="E411">
        <v>95.002898999999999</v>
      </c>
      <c r="F411">
        <v>363.13303300000001</v>
      </c>
      <c r="G411">
        <v>27.512456</v>
      </c>
      <c r="H411">
        <v>4</v>
      </c>
      <c r="I411">
        <v>16.063948</v>
      </c>
      <c r="J411">
        <v>72.308415999999994</v>
      </c>
      <c r="K411">
        <v>127.62747582725299</v>
      </c>
      <c r="L411">
        <v>18.466467890600001</v>
      </c>
      <c r="M411">
        <v>27.6078424494</v>
      </c>
      <c r="N411">
        <v>267.77429853420102</v>
      </c>
      <c r="O411">
        <v>48.741067049599998</v>
      </c>
      <c r="P411">
        <v>9.4572000000000003</v>
      </c>
      <c r="Q411">
        <v>51.439974285600002</v>
      </c>
      <c r="R411">
        <v>341.33187772799999</v>
      </c>
      <c r="S411">
        <v>4394.6028567646499</v>
      </c>
    </row>
    <row r="412" spans="1:19" ht="15" x14ac:dyDescent="0.25">
      <c r="A412" t="s">
        <v>585</v>
      </c>
      <c r="B412">
        <v>2399.2916319999999</v>
      </c>
      <c r="C412">
        <v>410.41028</v>
      </c>
      <c r="D412">
        <v>9.3006159999999998</v>
      </c>
      <c r="E412">
        <v>31.616862999999999</v>
      </c>
      <c r="F412">
        <v>172.301974</v>
      </c>
      <c r="G412">
        <v>4.8300919999999996</v>
      </c>
      <c r="H412">
        <v>0</v>
      </c>
      <c r="I412">
        <v>8.2636509999999994</v>
      </c>
      <c r="J412">
        <v>36.654981999999997</v>
      </c>
      <c r="K412">
        <v>11.8218197625577</v>
      </c>
      <c r="L412">
        <v>2.7027590095999998</v>
      </c>
      <c r="M412">
        <v>9.1878603878000007</v>
      </c>
      <c r="N412">
        <v>127.0554756276</v>
      </c>
      <c r="O412">
        <v>8.5569909872000007</v>
      </c>
      <c r="P412">
        <v>0</v>
      </c>
      <c r="Q412">
        <v>26.461863232199999</v>
      </c>
      <c r="R412">
        <v>173.02984253100001</v>
      </c>
      <c r="S412">
        <v>2758.1082435379599</v>
      </c>
    </row>
    <row r="413" spans="1:19" ht="15" x14ac:dyDescent="0.25">
      <c r="A413" t="s">
        <v>586</v>
      </c>
      <c r="B413">
        <v>752.98686399999997</v>
      </c>
      <c r="C413">
        <v>362.52402699999999</v>
      </c>
      <c r="D413">
        <v>0</v>
      </c>
      <c r="E413">
        <v>14.266272000000001</v>
      </c>
      <c r="F413">
        <v>44.177515</v>
      </c>
      <c r="G413">
        <v>1</v>
      </c>
      <c r="H413">
        <v>1.991873</v>
      </c>
      <c r="I413">
        <v>3</v>
      </c>
      <c r="J413">
        <v>9</v>
      </c>
      <c r="K413">
        <v>28.742911401456102</v>
      </c>
      <c r="L413">
        <v>0</v>
      </c>
      <c r="M413">
        <v>4.1457786431999999</v>
      </c>
      <c r="N413">
        <v>32.576499560999999</v>
      </c>
      <c r="O413">
        <v>1.7716000000000001</v>
      </c>
      <c r="P413">
        <v>4.7093853339000002</v>
      </c>
      <c r="Q413">
        <v>9.6066000000000003</v>
      </c>
      <c r="R413">
        <v>42.484499999999997</v>
      </c>
      <c r="S413">
        <v>877.024138939556</v>
      </c>
    </row>
    <row r="414" spans="1:19" ht="15" x14ac:dyDescent="0.25">
      <c r="A414" t="s">
        <v>587</v>
      </c>
      <c r="B414">
        <v>450.37955799999997</v>
      </c>
      <c r="C414">
        <v>248.218974</v>
      </c>
      <c r="D414">
        <v>5</v>
      </c>
      <c r="E414">
        <v>11.238289</v>
      </c>
      <c r="F414">
        <v>54.920478000000003</v>
      </c>
      <c r="G414">
        <v>0</v>
      </c>
      <c r="H414">
        <v>2</v>
      </c>
      <c r="I414">
        <v>1.670061</v>
      </c>
      <c r="J414">
        <v>4.0101380000000004</v>
      </c>
      <c r="K414">
        <v>22.575572799413901</v>
      </c>
      <c r="L414">
        <v>1.4530000000000001</v>
      </c>
      <c r="M414">
        <v>3.2658467833999998</v>
      </c>
      <c r="N414">
        <v>40.498360477200002</v>
      </c>
      <c r="O414">
        <v>0</v>
      </c>
      <c r="P414">
        <v>4.7286000000000001</v>
      </c>
      <c r="Q414">
        <v>5.3478693342000003</v>
      </c>
      <c r="R414">
        <v>18.929856429000001</v>
      </c>
      <c r="S414">
        <v>547.17866382321404</v>
      </c>
    </row>
    <row r="415" spans="1:19" ht="15" x14ac:dyDescent="0.25">
      <c r="A415" t="s">
        <v>588</v>
      </c>
      <c r="B415">
        <v>1709.949693</v>
      </c>
      <c r="C415">
        <v>391.38342499999999</v>
      </c>
      <c r="D415">
        <v>8.5699989999999993</v>
      </c>
      <c r="E415">
        <v>23.758545000000002</v>
      </c>
      <c r="F415">
        <v>140.21448899999999</v>
      </c>
      <c r="G415">
        <v>9.3983489999999996</v>
      </c>
      <c r="H415">
        <v>1</v>
      </c>
      <c r="I415">
        <v>12.981844000000001</v>
      </c>
      <c r="J415">
        <v>17.298617</v>
      </c>
      <c r="K415">
        <v>15.312087443545799</v>
      </c>
      <c r="L415">
        <v>2.4904417094000002</v>
      </c>
      <c r="M415">
        <v>6.9042331770000001</v>
      </c>
      <c r="N415">
        <v>103.3941641886</v>
      </c>
      <c r="O415">
        <v>16.6501150884</v>
      </c>
      <c r="P415">
        <v>2.3643000000000001</v>
      </c>
      <c r="Q415">
        <v>41.570460856799997</v>
      </c>
      <c r="R415">
        <v>81.658121548500006</v>
      </c>
      <c r="S415">
        <v>1980.29361701225</v>
      </c>
    </row>
    <row r="416" spans="1:19" ht="15" x14ac:dyDescent="0.25">
      <c r="A416" t="s">
        <v>589</v>
      </c>
      <c r="B416">
        <v>359.56841500000002</v>
      </c>
      <c r="C416">
        <v>338.36760199999998</v>
      </c>
      <c r="D416">
        <v>2</v>
      </c>
      <c r="E416">
        <v>5.1054719999999998</v>
      </c>
      <c r="F416">
        <v>46.757195000000003</v>
      </c>
      <c r="G416">
        <v>6.1307830000000001</v>
      </c>
      <c r="H416">
        <v>0</v>
      </c>
      <c r="I416">
        <v>1</v>
      </c>
      <c r="J416">
        <v>13.607447000000001</v>
      </c>
      <c r="K416">
        <v>54.450792745836097</v>
      </c>
      <c r="L416">
        <v>0.58120000000000005</v>
      </c>
      <c r="M416">
        <v>1.4836501632000001</v>
      </c>
      <c r="N416">
        <v>34.478755593000002</v>
      </c>
      <c r="O416">
        <v>10.861295162799999</v>
      </c>
      <c r="P416">
        <v>0</v>
      </c>
      <c r="Q416">
        <v>3.2021999999999999</v>
      </c>
      <c r="R416">
        <v>64.233953563499995</v>
      </c>
      <c r="S416">
        <v>528.86026222833596</v>
      </c>
    </row>
    <row r="417" spans="1:19" ht="15" x14ac:dyDescent="0.25">
      <c r="A417" t="s">
        <v>590</v>
      </c>
      <c r="B417">
        <v>1222.3552970000001</v>
      </c>
      <c r="C417">
        <v>325.09243199999997</v>
      </c>
      <c r="D417">
        <v>5.4051489999999998</v>
      </c>
      <c r="E417">
        <v>27</v>
      </c>
      <c r="F417">
        <v>87.317074000000005</v>
      </c>
      <c r="G417">
        <v>1</v>
      </c>
      <c r="H417">
        <v>1</v>
      </c>
      <c r="I417">
        <v>4.9830509999999997</v>
      </c>
      <c r="J417">
        <v>17.545394999999999</v>
      </c>
      <c r="K417">
        <v>14.4517727402415</v>
      </c>
      <c r="L417">
        <v>1.5707362994</v>
      </c>
      <c r="M417">
        <v>7.8462000000000103</v>
      </c>
      <c r="N417">
        <v>64.387610367600104</v>
      </c>
      <c r="O417">
        <v>1.7716000000000001</v>
      </c>
      <c r="P417">
        <v>2.3643000000000001</v>
      </c>
      <c r="Q417">
        <v>15.9567259122</v>
      </c>
      <c r="R417">
        <v>82.823037097500006</v>
      </c>
      <c r="S417">
        <v>1413.52727941694</v>
      </c>
    </row>
    <row r="418" spans="1:19" ht="15" x14ac:dyDescent="0.25">
      <c r="A418" t="s">
        <v>591</v>
      </c>
      <c r="B418">
        <v>856.47524199999998</v>
      </c>
      <c r="C418">
        <v>352.97579899999999</v>
      </c>
      <c r="D418">
        <v>1</v>
      </c>
      <c r="E418">
        <v>12.145543999999999</v>
      </c>
      <c r="F418">
        <v>73.025490000000005</v>
      </c>
      <c r="G418">
        <v>3</v>
      </c>
      <c r="H418">
        <v>0</v>
      </c>
      <c r="I418">
        <v>7.9999989999999999</v>
      </c>
      <c r="J418">
        <v>10.435121000000001</v>
      </c>
      <c r="K418">
        <v>24.236432519733999</v>
      </c>
      <c r="L418">
        <v>0.29060000000000002</v>
      </c>
      <c r="M418">
        <v>3.5294950863999999</v>
      </c>
      <c r="N418">
        <v>53.848996325999998</v>
      </c>
      <c r="O418">
        <v>5.3148</v>
      </c>
      <c r="P418">
        <v>0</v>
      </c>
      <c r="Q418">
        <v>25.617596797800001</v>
      </c>
      <c r="R418">
        <v>49.258988680500003</v>
      </c>
      <c r="S418">
        <v>1018.57215141043</v>
      </c>
    </row>
    <row r="419" spans="1:19" ht="15" x14ac:dyDescent="0.25">
      <c r="A419" t="s">
        <v>592</v>
      </c>
      <c r="B419">
        <v>1716.9505079999999</v>
      </c>
      <c r="C419">
        <v>709.963708</v>
      </c>
      <c r="D419">
        <v>9.2651620000000001</v>
      </c>
      <c r="E419">
        <v>34.094805999999998</v>
      </c>
      <c r="F419">
        <v>172.69362599999999</v>
      </c>
      <c r="G419">
        <v>11.047888</v>
      </c>
      <c r="H419">
        <v>0</v>
      </c>
      <c r="I419">
        <v>4.9538580000000003</v>
      </c>
      <c r="J419">
        <v>29.898146000000001</v>
      </c>
      <c r="K419">
        <v>49.211877131391503</v>
      </c>
      <c r="L419">
        <v>2.6924560772000001</v>
      </c>
      <c r="M419">
        <v>9.9079506235999997</v>
      </c>
      <c r="N419">
        <v>127.3442798124</v>
      </c>
      <c r="O419">
        <v>19.572438380800001</v>
      </c>
      <c r="P419">
        <v>0</v>
      </c>
      <c r="Q419">
        <v>15.8632440876</v>
      </c>
      <c r="R419">
        <v>141.134198193</v>
      </c>
      <c r="S419">
        <v>2082.6769523059902</v>
      </c>
    </row>
    <row r="420" spans="1:19" ht="15" x14ac:dyDescent="0.25">
      <c r="A420" t="s">
        <v>593</v>
      </c>
      <c r="B420">
        <v>536.883737</v>
      </c>
      <c r="C420">
        <v>173.37421399999999</v>
      </c>
      <c r="D420">
        <v>0</v>
      </c>
      <c r="E420">
        <v>16</v>
      </c>
      <c r="F420">
        <v>42.921052000000003</v>
      </c>
      <c r="G420">
        <v>0.76985599999999998</v>
      </c>
      <c r="H420">
        <v>0</v>
      </c>
      <c r="I420">
        <v>0</v>
      </c>
      <c r="J420">
        <v>4</v>
      </c>
      <c r="K420">
        <v>9.12524439985188</v>
      </c>
      <c r="L420">
        <v>0</v>
      </c>
      <c r="M420">
        <v>4.6496000000000004</v>
      </c>
      <c r="N420">
        <v>31.6499837448</v>
      </c>
      <c r="O420">
        <v>1.3638768896</v>
      </c>
      <c r="P420">
        <v>0</v>
      </c>
      <c r="Q420">
        <v>0</v>
      </c>
      <c r="R420">
        <v>18.882000000000001</v>
      </c>
      <c r="S420">
        <v>602.55444203425202</v>
      </c>
    </row>
    <row r="421" spans="1:19" ht="15" x14ac:dyDescent="0.25">
      <c r="A421" t="s">
        <v>594</v>
      </c>
      <c r="B421">
        <v>1001.27779</v>
      </c>
      <c r="C421">
        <v>571.51571999999999</v>
      </c>
      <c r="D421">
        <v>12.450604</v>
      </c>
      <c r="E421">
        <v>20.042424</v>
      </c>
      <c r="F421">
        <v>103.56226100000001</v>
      </c>
      <c r="G421">
        <v>4.6810049999999999</v>
      </c>
      <c r="H421">
        <v>1</v>
      </c>
      <c r="I421">
        <v>6.737412</v>
      </c>
      <c r="J421">
        <v>11.143435</v>
      </c>
      <c r="K421">
        <v>54.390982977212097</v>
      </c>
      <c r="L421">
        <v>3.6181455223999999</v>
      </c>
      <c r="M421">
        <v>5.8243284144</v>
      </c>
      <c r="N421">
        <v>76.366811261400002</v>
      </c>
      <c r="O421">
        <v>8.2928684579999992</v>
      </c>
      <c r="P421">
        <v>2.3643000000000001</v>
      </c>
      <c r="Q421">
        <v>21.574540706400001</v>
      </c>
      <c r="R421">
        <v>52.602584917500003</v>
      </c>
      <c r="S421">
        <v>1226.3123522573101</v>
      </c>
    </row>
    <row r="422" spans="1:19" ht="15" x14ac:dyDescent="0.25">
      <c r="A422" t="s">
        <v>595</v>
      </c>
      <c r="B422">
        <v>1246.7975899999999</v>
      </c>
      <c r="C422">
        <v>521.70760900000005</v>
      </c>
      <c r="D422">
        <v>13.872152</v>
      </c>
      <c r="E422">
        <v>18</v>
      </c>
      <c r="F422">
        <v>112.999883</v>
      </c>
      <c r="G422">
        <v>4</v>
      </c>
      <c r="H422">
        <v>0</v>
      </c>
      <c r="I422">
        <v>1</v>
      </c>
      <c r="J422">
        <v>16.848907000000001</v>
      </c>
      <c r="K422">
        <v>36.176054639888598</v>
      </c>
      <c r="L422">
        <v>4.0312473712000001</v>
      </c>
      <c r="M422">
        <v>5.2308000000000003</v>
      </c>
      <c r="N422">
        <v>83.326113724199899</v>
      </c>
      <c r="O422">
        <v>7.0864000000000003</v>
      </c>
      <c r="P422">
        <v>0</v>
      </c>
      <c r="Q422">
        <v>3.2021999999999999</v>
      </c>
      <c r="R422">
        <v>79.535265493500006</v>
      </c>
      <c r="S422">
        <v>1465.38567122879</v>
      </c>
    </row>
    <row r="423" spans="1:19" ht="15" x14ac:dyDescent="0.25">
      <c r="A423" t="s">
        <v>596</v>
      </c>
      <c r="B423">
        <v>619.59944900000005</v>
      </c>
      <c r="C423">
        <v>360.88071500000001</v>
      </c>
      <c r="D423">
        <v>0.52445900000000001</v>
      </c>
      <c r="E423">
        <v>19.666792000000001</v>
      </c>
      <c r="F423">
        <v>54.108170999999999</v>
      </c>
      <c r="G423">
        <v>5</v>
      </c>
      <c r="H423">
        <v>0.78174999999999994</v>
      </c>
      <c r="I423">
        <v>1</v>
      </c>
      <c r="J423">
        <v>5.1444289999999997</v>
      </c>
      <c r="K423">
        <v>34.821726047413698</v>
      </c>
      <c r="L423">
        <v>0.1524077854</v>
      </c>
      <c r="M423">
        <v>5.7151697551999998</v>
      </c>
      <c r="N423">
        <v>39.899365295400003</v>
      </c>
      <c r="O423">
        <v>8.8580000000000005</v>
      </c>
      <c r="P423">
        <v>1.848291525</v>
      </c>
      <c r="Q423">
        <v>3.2021999999999999</v>
      </c>
      <c r="R423">
        <v>24.284277094499998</v>
      </c>
      <c r="S423">
        <v>738.380886502914</v>
      </c>
    </row>
    <row r="424" spans="1:19" ht="15" x14ac:dyDescent="0.25">
      <c r="A424" t="s">
        <v>597</v>
      </c>
      <c r="B424">
        <v>1796.229902</v>
      </c>
      <c r="C424">
        <v>1745.8066940000001</v>
      </c>
      <c r="D424">
        <v>11.317526000000001</v>
      </c>
      <c r="E424">
        <v>36.880445999999999</v>
      </c>
      <c r="F424">
        <v>92.205613</v>
      </c>
      <c r="G424">
        <v>7.6683750000000002</v>
      </c>
      <c r="H424">
        <v>1</v>
      </c>
      <c r="I424">
        <v>13.035714</v>
      </c>
      <c r="J424">
        <v>18.167361</v>
      </c>
      <c r="K424">
        <v>279.073644455909</v>
      </c>
      <c r="L424">
        <v>3.2888730555999999</v>
      </c>
      <c r="M424">
        <v>10.7174576076</v>
      </c>
      <c r="N424">
        <v>67.992419026199997</v>
      </c>
      <c r="O424">
        <v>13.58529315</v>
      </c>
      <c r="P424">
        <v>2.3643000000000001</v>
      </c>
      <c r="Q424">
        <v>41.742963370799998</v>
      </c>
      <c r="R424">
        <v>85.759027600500005</v>
      </c>
      <c r="S424">
        <v>2300.7538802666099</v>
      </c>
    </row>
    <row r="425" spans="1:19" ht="15" x14ac:dyDescent="0.25">
      <c r="A425" t="s">
        <v>598</v>
      </c>
      <c r="B425">
        <v>908.668822000001</v>
      </c>
      <c r="C425">
        <v>410.092266</v>
      </c>
      <c r="D425">
        <v>4</v>
      </c>
      <c r="E425">
        <v>21.993870000000001</v>
      </c>
      <c r="F425">
        <v>55.075588000000003</v>
      </c>
      <c r="G425">
        <v>3.161267</v>
      </c>
      <c r="H425">
        <v>4.4571430000000003</v>
      </c>
      <c r="I425">
        <v>0</v>
      </c>
      <c r="J425">
        <v>13.107333000000001</v>
      </c>
      <c r="K425">
        <v>30.902984222106198</v>
      </c>
      <c r="L425">
        <v>1.1624000000000001</v>
      </c>
      <c r="M425">
        <v>6.3914186219999998</v>
      </c>
      <c r="N425">
        <v>40.612738591199999</v>
      </c>
      <c r="O425">
        <v>5.6005006171999998</v>
      </c>
      <c r="P425">
        <v>10.538023194899999</v>
      </c>
      <c r="Q425">
        <v>0</v>
      </c>
      <c r="R425">
        <v>61.873165426500002</v>
      </c>
      <c r="S425">
        <v>1065.75005267391</v>
      </c>
    </row>
    <row r="426" spans="1:19" ht="15" x14ac:dyDescent="0.25">
      <c r="A426" t="s">
        <v>599</v>
      </c>
      <c r="B426">
        <v>1991.3487259999899</v>
      </c>
      <c r="C426">
        <v>434.48123900000002</v>
      </c>
      <c r="D426">
        <v>3.8436810000000001</v>
      </c>
      <c r="E426">
        <v>36.716085</v>
      </c>
      <c r="F426">
        <v>149.816732</v>
      </c>
      <c r="G426">
        <v>12.311622</v>
      </c>
      <c r="H426">
        <v>1.9394750000000001</v>
      </c>
      <c r="I426">
        <v>5.9394749999999998</v>
      </c>
      <c r="J426">
        <v>26.523916</v>
      </c>
      <c r="K426">
        <v>15.9424706735282</v>
      </c>
      <c r="L426">
        <v>1.1169736986000001</v>
      </c>
      <c r="M426">
        <v>10.669694301</v>
      </c>
      <c r="N426">
        <v>110.4748581768</v>
      </c>
      <c r="O426">
        <v>21.811269535200001</v>
      </c>
      <c r="P426">
        <v>4.5855007424999998</v>
      </c>
      <c r="Q426">
        <v>19.019386845</v>
      </c>
      <c r="R426">
        <v>125.206145478</v>
      </c>
      <c r="S426">
        <v>2300.1750254506201</v>
      </c>
    </row>
    <row r="427" spans="1:19" ht="15" x14ac:dyDescent="0.25">
      <c r="A427" t="s">
        <v>600</v>
      </c>
      <c r="B427">
        <v>2317.4596190000002</v>
      </c>
      <c r="C427">
        <v>2243.9394900000002</v>
      </c>
      <c r="D427">
        <v>8.4816289999999999</v>
      </c>
      <c r="E427">
        <v>58.97869</v>
      </c>
      <c r="F427">
        <v>209.26295099999999</v>
      </c>
      <c r="G427">
        <v>14.353560999999999</v>
      </c>
      <c r="H427">
        <v>2</v>
      </c>
      <c r="I427">
        <v>19.677018</v>
      </c>
      <c r="J427">
        <v>30.917646999999999</v>
      </c>
      <c r="K427">
        <v>360.53712103984498</v>
      </c>
      <c r="L427">
        <v>2.4647613873999998</v>
      </c>
      <c r="M427">
        <v>17.139207314</v>
      </c>
      <c r="N427">
        <v>154.3105000674</v>
      </c>
      <c r="O427">
        <v>25.4287686676</v>
      </c>
      <c r="P427">
        <v>4.7286000000000001</v>
      </c>
      <c r="Q427">
        <v>63.009747039600001</v>
      </c>
      <c r="R427">
        <v>145.94675266350001</v>
      </c>
      <c r="S427">
        <v>3091.0250771793499</v>
      </c>
    </row>
    <row r="428" spans="1:19" ht="15" x14ac:dyDescent="0.25">
      <c r="A428" t="s">
        <v>601</v>
      </c>
      <c r="B428">
        <v>3277.7710029999798</v>
      </c>
      <c r="C428">
        <v>318.51300500000002</v>
      </c>
      <c r="D428">
        <v>40.826653999999998</v>
      </c>
      <c r="E428">
        <v>34.701842999999997</v>
      </c>
      <c r="F428">
        <v>207.96638899999999</v>
      </c>
      <c r="G428">
        <v>26.779772999999999</v>
      </c>
      <c r="H428">
        <v>0</v>
      </c>
      <c r="I428">
        <v>33.033634999999997</v>
      </c>
      <c r="J428">
        <v>29.748548</v>
      </c>
      <c r="K428">
        <v>5.4156712690965696</v>
      </c>
      <c r="L428">
        <v>11.8642256524</v>
      </c>
      <c r="M428">
        <v>10.0843555758</v>
      </c>
      <c r="N428">
        <v>153.35441524859999</v>
      </c>
      <c r="O428">
        <v>47.443045846799997</v>
      </c>
      <c r="P428">
        <v>0</v>
      </c>
      <c r="Q428">
        <v>105.780305997</v>
      </c>
      <c r="R428">
        <v>140.42802083399999</v>
      </c>
      <c r="S428">
        <v>3752.14104342368</v>
      </c>
    </row>
    <row r="429" spans="1:19" ht="15" x14ac:dyDescent="0.25">
      <c r="A429" t="s">
        <v>602</v>
      </c>
      <c r="B429">
        <v>695.88072899999997</v>
      </c>
      <c r="C429">
        <v>680.98935500000005</v>
      </c>
      <c r="D429">
        <v>0.89555200000000001</v>
      </c>
      <c r="E429">
        <v>18</v>
      </c>
      <c r="F429">
        <v>84.272654000000003</v>
      </c>
      <c r="G429">
        <v>3.2253630000000002</v>
      </c>
      <c r="H429">
        <v>0.485377</v>
      </c>
      <c r="I429">
        <v>4.6620790000000003</v>
      </c>
      <c r="J429">
        <v>6</v>
      </c>
      <c r="K429">
        <v>109.56903443434901</v>
      </c>
      <c r="L429">
        <v>0.2602474112</v>
      </c>
      <c r="M429">
        <v>5.2308000000000003</v>
      </c>
      <c r="N429">
        <v>62.142655059600102</v>
      </c>
      <c r="O429">
        <v>5.7140530908000002</v>
      </c>
      <c r="P429">
        <v>1.1475768411</v>
      </c>
      <c r="Q429">
        <v>14.9289093738</v>
      </c>
      <c r="R429">
        <v>28.323</v>
      </c>
      <c r="S429">
        <v>923.19700521084906</v>
      </c>
    </row>
    <row r="430" spans="1:19" ht="15" x14ac:dyDescent="0.25">
      <c r="A430" t="s">
        <v>604</v>
      </c>
      <c r="B430">
        <v>1549.6188380000001</v>
      </c>
      <c r="C430">
        <v>1471.392155</v>
      </c>
      <c r="D430">
        <v>0</v>
      </c>
      <c r="E430">
        <v>38.843789000000001</v>
      </c>
      <c r="F430">
        <v>158.44160600000001</v>
      </c>
      <c r="G430">
        <v>14.718114</v>
      </c>
      <c r="H430">
        <v>0</v>
      </c>
      <c r="I430">
        <v>12</v>
      </c>
      <c r="J430">
        <v>50.383609999999997</v>
      </c>
      <c r="K430">
        <v>236.91226934188199</v>
      </c>
      <c r="L430">
        <v>0</v>
      </c>
      <c r="M430">
        <v>11.2880050834</v>
      </c>
      <c r="N430">
        <v>116.8348402644</v>
      </c>
      <c r="O430">
        <v>26.074610762399999</v>
      </c>
      <c r="P430">
        <v>0</v>
      </c>
      <c r="Q430">
        <v>38.426400000000001</v>
      </c>
      <c r="R430">
        <v>237.83583100499999</v>
      </c>
      <c r="S430">
        <v>2216.99079445708</v>
      </c>
    </row>
    <row r="431" spans="1:19" ht="15" x14ac:dyDescent="0.25">
      <c r="A431" t="s">
        <v>605</v>
      </c>
      <c r="B431">
        <v>671.51884700000005</v>
      </c>
      <c r="C431">
        <v>649.16595299999994</v>
      </c>
      <c r="D431">
        <v>0</v>
      </c>
      <c r="E431">
        <v>16.294252</v>
      </c>
      <c r="F431">
        <v>77.881148999999994</v>
      </c>
      <c r="G431">
        <v>3.5219299999999998</v>
      </c>
      <c r="H431">
        <v>0</v>
      </c>
      <c r="I431">
        <v>4</v>
      </c>
      <c r="J431">
        <v>14.830964</v>
      </c>
      <c r="K431">
        <v>104.599653300559</v>
      </c>
      <c r="L431">
        <v>0</v>
      </c>
      <c r="M431">
        <v>4.7351096312000003</v>
      </c>
      <c r="N431">
        <v>57.429559272600102</v>
      </c>
      <c r="O431">
        <v>6.2394511880000003</v>
      </c>
      <c r="P431">
        <v>0</v>
      </c>
      <c r="Q431">
        <v>12.8088</v>
      </c>
      <c r="R431">
        <v>70.009565562000006</v>
      </c>
      <c r="S431">
        <v>927.34098595435898</v>
      </c>
    </row>
    <row r="432" spans="1:19" ht="15" x14ac:dyDescent="0.25">
      <c r="A432" t="s">
        <v>606</v>
      </c>
      <c r="B432">
        <v>954.23868200000004</v>
      </c>
      <c r="C432">
        <v>50.103285</v>
      </c>
      <c r="D432">
        <v>2</v>
      </c>
      <c r="E432">
        <v>16</v>
      </c>
      <c r="F432">
        <v>74.47</v>
      </c>
      <c r="G432">
        <v>2</v>
      </c>
      <c r="H432">
        <v>0</v>
      </c>
      <c r="I432">
        <v>5</v>
      </c>
      <c r="J432">
        <v>5</v>
      </c>
      <c r="K432">
        <v>0.423886802791207</v>
      </c>
      <c r="L432">
        <v>0.58120000000000005</v>
      </c>
      <c r="M432">
        <v>4.6496000000000004</v>
      </c>
      <c r="N432">
        <v>54.914178000000099</v>
      </c>
      <c r="O432">
        <v>3.5432000000000001</v>
      </c>
      <c r="P432">
        <v>0</v>
      </c>
      <c r="Q432">
        <v>16.010999999999999</v>
      </c>
      <c r="R432">
        <v>23.602499999999999</v>
      </c>
      <c r="S432">
        <v>1057.9642468027901</v>
      </c>
    </row>
    <row r="433" spans="1:19" ht="15" x14ac:dyDescent="0.25">
      <c r="A433" t="s">
        <v>607</v>
      </c>
      <c r="B433">
        <v>961.17716900000005</v>
      </c>
      <c r="C433">
        <v>305.99954400000001</v>
      </c>
      <c r="D433">
        <v>0.89685400000000004</v>
      </c>
      <c r="E433">
        <v>10.899206</v>
      </c>
      <c r="F433">
        <v>75.657477</v>
      </c>
      <c r="G433">
        <v>5</v>
      </c>
      <c r="H433">
        <v>1</v>
      </c>
      <c r="I433">
        <v>6.49</v>
      </c>
      <c r="J433">
        <v>10.899639000000001</v>
      </c>
      <c r="K433">
        <v>16.3247107374719</v>
      </c>
      <c r="L433">
        <v>0.26062577240000001</v>
      </c>
      <c r="M433">
        <v>3.1673092636</v>
      </c>
      <c r="N433">
        <v>55.789823539800103</v>
      </c>
      <c r="O433">
        <v>8.8580000000000005</v>
      </c>
      <c r="P433">
        <v>2.3643000000000001</v>
      </c>
      <c r="Q433">
        <v>20.782278000000002</v>
      </c>
      <c r="R433">
        <v>51.451745899499997</v>
      </c>
      <c r="S433">
        <v>1120.1759622127699</v>
      </c>
    </row>
    <row r="434" spans="1:19" ht="15" x14ac:dyDescent="0.25">
      <c r="A434" t="s">
        <v>608</v>
      </c>
      <c r="B434">
        <v>1033.410979</v>
      </c>
      <c r="C434">
        <v>90.549368000000001</v>
      </c>
      <c r="D434">
        <v>7.2663679999999999</v>
      </c>
      <c r="E434">
        <v>11.254311</v>
      </c>
      <c r="F434">
        <v>57.590941999999998</v>
      </c>
      <c r="G434">
        <v>1</v>
      </c>
      <c r="H434">
        <v>0</v>
      </c>
      <c r="I434">
        <v>4</v>
      </c>
      <c r="J434">
        <v>2.216815</v>
      </c>
      <c r="K434">
        <v>1.3238326877851001</v>
      </c>
      <c r="L434">
        <v>2.1116065408</v>
      </c>
      <c r="M434">
        <v>3.2705027765999999</v>
      </c>
      <c r="N434">
        <v>42.467560630800001</v>
      </c>
      <c r="O434">
        <v>1.7716000000000001</v>
      </c>
      <c r="P434">
        <v>0</v>
      </c>
      <c r="Q434">
        <v>12.8088</v>
      </c>
      <c r="R434">
        <v>10.4644752075</v>
      </c>
      <c r="S434">
        <v>1107.6293568434901</v>
      </c>
    </row>
    <row r="435" spans="1:19" ht="15" x14ac:dyDescent="0.25">
      <c r="A435" t="s">
        <v>609</v>
      </c>
      <c r="B435">
        <v>959.65561400000001</v>
      </c>
      <c r="C435">
        <v>104.027148</v>
      </c>
      <c r="D435">
        <v>3.930399</v>
      </c>
      <c r="E435">
        <v>12</v>
      </c>
      <c r="F435">
        <v>44.213683000000003</v>
      </c>
      <c r="G435">
        <v>3</v>
      </c>
      <c r="H435">
        <v>0</v>
      </c>
      <c r="I435">
        <v>1</v>
      </c>
      <c r="J435">
        <v>8.9566339999999993</v>
      </c>
      <c r="K435">
        <v>1.88647704805387</v>
      </c>
      <c r="L435">
        <v>1.1421739494000001</v>
      </c>
      <c r="M435">
        <v>3.4872000000000001</v>
      </c>
      <c r="N435">
        <v>32.603169844200004</v>
      </c>
      <c r="O435">
        <v>5.3148</v>
      </c>
      <c r="P435">
        <v>0</v>
      </c>
      <c r="Q435">
        <v>3.2021999999999999</v>
      </c>
      <c r="R435">
        <v>42.279790796999997</v>
      </c>
      <c r="S435">
        <v>1049.57142563865</v>
      </c>
    </row>
    <row r="436" spans="1:19" ht="15" x14ac:dyDescent="0.25">
      <c r="A436" t="s">
        <v>610</v>
      </c>
      <c r="B436">
        <v>1963.4636740000001</v>
      </c>
      <c r="C436">
        <v>786.71590400000002</v>
      </c>
      <c r="D436">
        <v>298.063019</v>
      </c>
      <c r="E436">
        <v>34.935944999999997</v>
      </c>
      <c r="F436">
        <v>73.357387000000003</v>
      </c>
      <c r="G436">
        <v>7</v>
      </c>
      <c r="H436">
        <v>7.9815990000000001</v>
      </c>
      <c r="I436">
        <v>8</v>
      </c>
      <c r="J436">
        <v>31.87</v>
      </c>
      <c r="K436">
        <v>52.460088569537703</v>
      </c>
      <c r="L436">
        <v>86.6171133213996</v>
      </c>
      <c r="M436">
        <v>10.152385617</v>
      </c>
      <c r="N436">
        <v>54.0937371738001</v>
      </c>
      <c r="O436">
        <v>12.401199999999999</v>
      </c>
      <c r="P436">
        <v>18.870894515700002</v>
      </c>
      <c r="Q436">
        <v>25.617599999999999</v>
      </c>
      <c r="R436">
        <v>150.44233500000001</v>
      </c>
      <c r="S436">
        <v>2374.11902819743</v>
      </c>
    </row>
    <row r="437" spans="1:19" ht="15" x14ac:dyDescent="0.25">
      <c r="A437" t="s">
        <v>611</v>
      </c>
      <c r="B437">
        <v>1278.506439</v>
      </c>
      <c r="C437">
        <v>290.55743000000001</v>
      </c>
      <c r="D437">
        <v>4.9999989999999999</v>
      </c>
      <c r="E437">
        <v>20.277042999999999</v>
      </c>
      <c r="F437">
        <v>116.70666</v>
      </c>
      <c r="G437">
        <v>1</v>
      </c>
      <c r="H437">
        <v>1</v>
      </c>
      <c r="I437">
        <v>2.0903399999999999</v>
      </c>
      <c r="J437">
        <v>16.329091999999999</v>
      </c>
      <c r="K437">
        <v>10.9727282920396</v>
      </c>
      <c r="L437">
        <v>1.4529997094</v>
      </c>
      <c r="M437">
        <v>5.8925086958000001</v>
      </c>
      <c r="N437">
        <v>86.059491083999902</v>
      </c>
      <c r="O437">
        <v>1.7716000000000001</v>
      </c>
      <c r="P437">
        <v>2.3643000000000001</v>
      </c>
      <c r="Q437">
        <v>6.6936867480000002</v>
      </c>
      <c r="R437">
        <v>77.081478786000005</v>
      </c>
      <c r="S437">
        <v>1470.7952323152399</v>
      </c>
    </row>
    <row r="438" spans="1:19" ht="15" x14ac:dyDescent="0.25">
      <c r="A438" t="s">
        <v>612</v>
      </c>
      <c r="B438">
        <v>587.94736399999999</v>
      </c>
      <c r="C438">
        <v>129.58642</v>
      </c>
      <c r="D438">
        <v>0</v>
      </c>
      <c r="E438">
        <v>6</v>
      </c>
      <c r="F438">
        <v>19.562173000000001</v>
      </c>
      <c r="G438">
        <v>1</v>
      </c>
      <c r="H438">
        <v>0</v>
      </c>
      <c r="I438">
        <v>3.7071200000000002</v>
      </c>
      <c r="J438">
        <v>4.13</v>
      </c>
      <c r="K438">
        <v>4.7487608190284698</v>
      </c>
      <c r="L438">
        <v>0</v>
      </c>
      <c r="M438">
        <v>1.7436</v>
      </c>
      <c r="N438">
        <v>14.4251463702</v>
      </c>
      <c r="O438">
        <v>1.7716000000000001</v>
      </c>
      <c r="P438">
        <v>0</v>
      </c>
      <c r="Q438">
        <v>11.870939664</v>
      </c>
      <c r="R438">
        <v>19.495664999999999</v>
      </c>
      <c r="S438">
        <v>642.00307585322798</v>
      </c>
    </row>
    <row r="439" spans="1:19" ht="15" x14ac:dyDescent="0.25">
      <c r="A439" t="s">
        <v>613</v>
      </c>
      <c r="B439">
        <v>1871.6072059999999</v>
      </c>
      <c r="C439">
        <v>1042.7071410000001</v>
      </c>
      <c r="D439">
        <v>8.3853240000000007</v>
      </c>
      <c r="E439">
        <v>30.118511000000002</v>
      </c>
      <c r="F439">
        <v>283.39953200000002</v>
      </c>
      <c r="G439">
        <v>2.8260339999999999</v>
      </c>
      <c r="H439">
        <v>4</v>
      </c>
      <c r="I439">
        <v>6</v>
      </c>
      <c r="J439">
        <v>32.567805</v>
      </c>
      <c r="K439">
        <v>95.638140171437399</v>
      </c>
      <c r="L439">
        <v>2.4367751543999998</v>
      </c>
      <c r="M439">
        <v>8.7524392966000004</v>
      </c>
      <c r="N439">
        <v>208.9788148968</v>
      </c>
      <c r="O439">
        <v>5.0066018343999996</v>
      </c>
      <c r="P439">
        <v>9.4572000000000003</v>
      </c>
      <c r="Q439">
        <v>19.213200000000001</v>
      </c>
      <c r="R439">
        <v>153.7363235025</v>
      </c>
      <c r="S439">
        <v>2374.8267008561402</v>
      </c>
    </row>
    <row r="440" spans="1:19" ht="15" x14ac:dyDescent="0.25">
      <c r="A440" t="s">
        <v>615</v>
      </c>
      <c r="B440">
        <v>1512.3257020000001</v>
      </c>
      <c r="C440">
        <v>466.29674499999999</v>
      </c>
      <c r="D440">
        <v>20.130652999999999</v>
      </c>
      <c r="E440">
        <v>34.150289000000001</v>
      </c>
      <c r="F440">
        <v>84.993004999999997</v>
      </c>
      <c r="G440">
        <v>4.9699309999999999</v>
      </c>
      <c r="H440">
        <v>1</v>
      </c>
      <c r="I440">
        <v>8.7394219999999994</v>
      </c>
      <c r="J440">
        <v>33.105981</v>
      </c>
      <c r="K440">
        <v>24.223568545837701</v>
      </c>
      <c r="L440">
        <v>5.8499677618000003</v>
      </c>
      <c r="M440">
        <v>9.9240739833999996</v>
      </c>
      <c r="N440">
        <v>62.673841887000101</v>
      </c>
      <c r="O440">
        <v>8.8047297596000007</v>
      </c>
      <c r="P440">
        <v>2.3643000000000001</v>
      </c>
      <c r="Q440">
        <v>27.9853771284</v>
      </c>
      <c r="R440">
        <v>156.27678331050001</v>
      </c>
      <c r="S440">
        <v>1810.42834437653</v>
      </c>
    </row>
    <row r="441" spans="1:19" ht="15" x14ac:dyDescent="0.25">
      <c r="A441" t="s">
        <v>616</v>
      </c>
      <c r="B441">
        <v>258.74847399999999</v>
      </c>
      <c r="C441">
        <v>242.81389100000001</v>
      </c>
      <c r="D441">
        <v>14.357115</v>
      </c>
      <c r="E441">
        <v>5.3207959999999996</v>
      </c>
      <c r="F441">
        <v>36.907274000000001</v>
      </c>
      <c r="G441">
        <v>4</v>
      </c>
      <c r="H441">
        <v>1</v>
      </c>
      <c r="I441">
        <v>0.813245</v>
      </c>
      <c r="J441">
        <v>10.121338</v>
      </c>
      <c r="K441">
        <v>39.124431430494603</v>
      </c>
      <c r="L441">
        <v>4.1721776190000002</v>
      </c>
      <c r="M441">
        <v>1.5462233176</v>
      </c>
      <c r="N441">
        <v>27.2154238476</v>
      </c>
      <c r="O441">
        <v>7.0864000000000003</v>
      </c>
      <c r="P441">
        <v>2.3643000000000001</v>
      </c>
      <c r="Q441">
        <v>2.6041731389999998</v>
      </c>
      <c r="R441">
        <v>47.777776029000002</v>
      </c>
      <c r="S441">
        <v>390.63937938269498</v>
      </c>
    </row>
    <row r="442" spans="1:19" ht="15" x14ac:dyDescent="0.25">
      <c r="A442" t="s">
        <v>617</v>
      </c>
      <c r="B442">
        <v>2452.9394889999999</v>
      </c>
      <c r="C442">
        <v>2337.3185819999999</v>
      </c>
      <c r="D442">
        <v>48.273688999999997</v>
      </c>
      <c r="E442">
        <v>20.404796999999999</v>
      </c>
      <c r="F442">
        <v>197.57378800000001</v>
      </c>
      <c r="G442">
        <v>24.820049999999998</v>
      </c>
      <c r="H442">
        <v>3</v>
      </c>
      <c r="I442">
        <v>13.165469999999999</v>
      </c>
      <c r="J442">
        <v>54.311677000000003</v>
      </c>
      <c r="K442">
        <v>372.96451181303399</v>
      </c>
      <c r="L442">
        <v>14.028334023399999</v>
      </c>
      <c r="M442">
        <v>5.9296340081999999</v>
      </c>
      <c r="N442">
        <v>145.69091127120001</v>
      </c>
      <c r="O442">
        <v>43.971200580000001</v>
      </c>
      <c r="P442">
        <v>7.0929000000000002</v>
      </c>
      <c r="Q442">
        <v>42.158468034000002</v>
      </c>
      <c r="R442">
        <v>256.37827127849999</v>
      </c>
      <c r="S442">
        <v>3341.1537200083299</v>
      </c>
    </row>
    <row r="443" spans="1:19" ht="15" x14ac:dyDescent="0.25">
      <c r="A443" t="s">
        <v>618</v>
      </c>
      <c r="B443">
        <v>3710.424493</v>
      </c>
      <c r="C443">
        <v>3571.6658219999999</v>
      </c>
      <c r="D443">
        <v>165.73424399999999</v>
      </c>
      <c r="E443">
        <v>55.769970000000001</v>
      </c>
      <c r="F443">
        <v>295.71923500000003</v>
      </c>
      <c r="G443">
        <v>24.207339999999999</v>
      </c>
      <c r="H443">
        <v>2.56338</v>
      </c>
      <c r="I443">
        <v>25.525106999999998</v>
      </c>
      <c r="J443">
        <v>86.462844000000004</v>
      </c>
      <c r="K443">
        <v>575.50000113248802</v>
      </c>
      <c r="L443">
        <v>48.162371306399898</v>
      </c>
      <c r="M443">
        <v>16.206753282000001</v>
      </c>
      <c r="N443">
        <v>218.06336388899999</v>
      </c>
      <c r="O443">
        <v>42.885723544000001</v>
      </c>
      <c r="P443">
        <v>6.0605993339999999</v>
      </c>
      <c r="Q443">
        <v>81.736497635399999</v>
      </c>
      <c r="R443">
        <v>408.14785510199999</v>
      </c>
      <c r="S443">
        <v>5107.1876582252899</v>
      </c>
    </row>
    <row r="444" spans="1:19" ht="15" x14ac:dyDescent="0.25">
      <c r="A444" t="s">
        <v>619</v>
      </c>
      <c r="B444">
        <v>1013.809313</v>
      </c>
      <c r="C444">
        <v>980.10011199999997</v>
      </c>
      <c r="D444">
        <v>1</v>
      </c>
      <c r="E444">
        <v>9.2951239999999995</v>
      </c>
      <c r="F444">
        <v>107.355744</v>
      </c>
      <c r="G444">
        <v>13.459073</v>
      </c>
      <c r="H444">
        <v>1</v>
      </c>
      <c r="I444">
        <v>6.8321909999999999</v>
      </c>
      <c r="J444">
        <v>11.065647999999999</v>
      </c>
      <c r="K444">
        <v>157.69380440901901</v>
      </c>
      <c r="L444">
        <v>0.29060000000000002</v>
      </c>
      <c r="M444">
        <v>2.7011630343999999</v>
      </c>
      <c r="N444">
        <v>79.164125625599894</v>
      </c>
      <c r="O444">
        <v>23.844093726800001</v>
      </c>
      <c r="P444">
        <v>2.3643000000000001</v>
      </c>
      <c r="Q444">
        <v>21.878042020199999</v>
      </c>
      <c r="R444">
        <v>52.235391384000003</v>
      </c>
      <c r="S444">
        <v>1353.98083320002</v>
      </c>
    </row>
    <row r="445" spans="1:19" ht="15" x14ac:dyDescent="0.25">
      <c r="A445" t="s">
        <v>620</v>
      </c>
      <c r="B445">
        <v>4639.9904329999999</v>
      </c>
      <c r="C445">
        <v>2143.6932069999998</v>
      </c>
      <c r="D445">
        <v>60.852978</v>
      </c>
      <c r="E445">
        <v>110.126251</v>
      </c>
      <c r="F445">
        <v>454.56968000000097</v>
      </c>
      <c r="G445">
        <v>39.192749999999997</v>
      </c>
      <c r="H445">
        <v>9.1470739999999999</v>
      </c>
      <c r="I445">
        <v>52.662663999999999</v>
      </c>
      <c r="J445">
        <v>123.666813</v>
      </c>
      <c r="K445">
        <v>167.559365385777</v>
      </c>
      <c r="L445">
        <v>17.683875406799999</v>
      </c>
      <c r="M445">
        <v>32.002688540600097</v>
      </c>
      <c r="N445">
        <v>335.19968203199898</v>
      </c>
      <c r="O445">
        <v>69.433875900000004</v>
      </c>
      <c r="P445">
        <v>21.626427058200001</v>
      </c>
      <c r="Q445">
        <v>168.6363826608</v>
      </c>
      <c r="R445">
        <v>583.76919076650097</v>
      </c>
      <c r="S445">
        <v>6035.9019207506799</v>
      </c>
    </row>
    <row r="446" spans="1:19" ht="15" x14ac:dyDescent="0.25">
      <c r="A446" t="s">
        <v>621</v>
      </c>
      <c r="B446">
        <v>1629.136158</v>
      </c>
      <c r="C446">
        <v>1564.626186</v>
      </c>
      <c r="D446">
        <v>67.834689999999995</v>
      </c>
      <c r="E446">
        <v>37.260888000000001</v>
      </c>
      <c r="F446">
        <v>134.091129</v>
      </c>
      <c r="G446">
        <v>11.505571</v>
      </c>
      <c r="H446">
        <v>4.5911010000000001</v>
      </c>
      <c r="I446">
        <v>10.928701999999999</v>
      </c>
      <c r="J446">
        <v>34.943226000000003</v>
      </c>
      <c r="K446">
        <v>251.61175296473701</v>
      </c>
      <c r="L446">
        <v>19.712760914</v>
      </c>
      <c r="M446">
        <v>10.8280140528</v>
      </c>
      <c r="N446">
        <v>98.878798524599802</v>
      </c>
      <c r="O446">
        <v>20.383269583600001</v>
      </c>
      <c r="P446">
        <v>10.8547400943</v>
      </c>
      <c r="Q446">
        <v>34.995889544400001</v>
      </c>
      <c r="R446">
        <v>164.94949833300001</v>
      </c>
      <c r="S446">
        <v>2241.3508820114398</v>
      </c>
    </row>
    <row r="447" spans="1:19" ht="15" x14ac:dyDescent="0.25">
      <c r="A447" t="s">
        <v>622</v>
      </c>
      <c r="B447">
        <v>1695.3583410000001</v>
      </c>
      <c r="C447">
        <v>601.86620200000095</v>
      </c>
      <c r="D447">
        <v>4.6488759999999996</v>
      </c>
      <c r="E447">
        <v>38.720359000000002</v>
      </c>
      <c r="F447">
        <v>148.29333099999999</v>
      </c>
      <c r="G447">
        <v>13.326294000000001</v>
      </c>
      <c r="H447">
        <v>0</v>
      </c>
      <c r="I447">
        <v>14.145714</v>
      </c>
      <c r="J447">
        <v>35.626893000000003</v>
      </c>
      <c r="K447">
        <v>36.364597916577701</v>
      </c>
      <c r="L447">
        <v>1.3509633656</v>
      </c>
      <c r="M447">
        <v>11.2521363254</v>
      </c>
      <c r="N447">
        <v>109.35150227939999</v>
      </c>
      <c r="O447">
        <v>23.6088624504</v>
      </c>
      <c r="P447">
        <v>0</v>
      </c>
      <c r="Q447">
        <v>45.2974053708</v>
      </c>
      <c r="R447">
        <v>168.1767484065</v>
      </c>
      <c r="S447">
        <v>2090.7605571146801</v>
      </c>
    </row>
    <row r="448" spans="1:19" ht="15" x14ac:dyDescent="0.25">
      <c r="A448" t="s">
        <v>623</v>
      </c>
      <c r="B448">
        <v>5659.4831639999702</v>
      </c>
      <c r="C448">
        <v>3473.5539679999902</v>
      </c>
      <c r="D448">
        <v>453.382318</v>
      </c>
      <c r="E448">
        <v>123.72036900000001</v>
      </c>
      <c r="F448">
        <v>592.50241000000096</v>
      </c>
      <c r="G448">
        <v>45.575986</v>
      </c>
      <c r="H448">
        <v>9.5028839999999999</v>
      </c>
      <c r="I448">
        <v>49.282575999999999</v>
      </c>
      <c r="J448">
        <v>157.012339</v>
      </c>
      <c r="K448">
        <v>359.21670723119303</v>
      </c>
      <c r="L448">
        <v>131.7529016108</v>
      </c>
      <c r="M448">
        <v>35.953139231400002</v>
      </c>
      <c r="N448">
        <v>436.91127713399698</v>
      </c>
      <c r="O448">
        <v>80.742416797600001</v>
      </c>
      <c r="P448">
        <v>22.4676686412</v>
      </c>
      <c r="Q448">
        <v>157.8126648672</v>
      </c>
      <c r="R448">
        <v>741.17674624950098</v>
      </c>
      <c r="S448">
        <v>7625.5166857628601</v>
      </c>
    </row>
    <row r="449" spans="1:19" ht="15" x14ac:dyDescent="0.25">
      <c r="A449" t="s">
        <v>624</v>
      </c>
      <c r="B449">
        <v>1586.1842200000001</v>
      </c>
      <c r="C449">
        <v>1499.630441</v>
      </c>
      <c r="D449">
        <v>3.9812500000000002</v>
      </c>
      <c r="E449">
        <v>36.140740000000001</v>
      </c>
      <c r="F449">
        <v>175.96351799999999</v>
      </c>
      <c r="G449">
        <v>11.193568000000001</v>
      </c>
      <c r="H449">
        <v>3</v>
      </c>
      <c r="I449">
        <v>20.226313999999999</v>
      </c>
      <c r="J449">
        <v>47.115147</v>
      </c>
      <c r="K449">
        <v>240.869857074799</v>
      </c>
      <c r="L449">
        <v>1.1569512500000001</v>
      </c>
      <c r="M449">
        <v>10.502499044</v>
      </c>
      <c r="N449">
        <v>129.75549817320001</v>
      </c>
      <c r="O449">
        <v>19.8305250688</v>
      </c>
      <c r="P449">
        <v>7.0929000000000002</v>
      </c>
      <c r="Q449">
        <v>64.768702690799998</v>
      </c>
      <c r="R449">
        <v>222.4070514135</v>
      </c>
      <c r="S449">
        <v>2282.5682047150999</v>
      </c>
    </row>
    <row r="450" spans="1:19" ht="15" x14ac:dyDescent="0.25">
      <c r="A450" t="s">
        <v>626</v>
      </c>
      <c r="B450">
        <v>915.38816099999997</v>
      </c>
      <c r="C450">
        <v>867.91857100000004</v>
      </c>
      <c r="D450">
        <v>1.552791</v>
      </c>
      <c r="E450">
        <v>26.591505000000002</v>
      </c>
      <c r="F450">
        <v>85.233181000000002</v>
      </c>
      <c r="G450">
        <v>8</v>
      </c>
      <c r="H450">
        <v>2.8398759999999998</v>
      </c>
      <c r="I450">
        <v>6.4219429999999997</v>
      </c>
      <c r="J450">
        <v>29.965246</v>
      </c>
      <c r="K450">
        <v>139.81005733254199</v>
      </c>
      <c r="L450">
        <v>0.45124106460000002</v>
      </c>
      <c r="M450">
        <v>7.7274913529999996</v>
      </c>
      <c r="N450">
        <v>62.850947669400099</v>
      </c>
      <c r="O450">
        <v>14.172800000000001</v>
      </c>
      <c r="P450">
        <v>6.7143188267999996</v>
      </c>
      <c r="Q450">
        <v>20.564345874600001</v>
      </c>
      <c r="R450">
        <v>141.45094374300001</v>
      </c>
      <c r="S450">
        <v>1309.1303068639399</v>
      </c>
    </row>
    <row r="451" spans="1:19" ht="15" x14ac:dyDescent="0.25">
      <c r="A451" t="s">
        <v>627</v>
      </c>
      <c r="B451">
        <v>1696.7849040000001</v>
      </c>
      <c r="C451">
        <v>591.699026</v>
      </c>
      <c r="D451">
        <v>6</v>
      </c>
      <c r="E451">
        <v>31.883573999999999</v>
      </c>
      <c r="F451">
        <v>166.30034000000001</v>
      </c>
      <c r="G451">
        <v>5.0307380000000004</v>
      </c>
      <c r="H451">
        <v>4</v>
      </c>
      <c r="I451">
        <v>7</v>
      </c>
      <c r="J451">
        <v>37.920172000000001</v>
      </c>
      <c r="K451">
        <v>34.648725495378599</v>
      </c>
      <c r="L451">
        <v>1.7436</v>
      </c>
      <c r="M451">
        <v>9.2653666044000005</v>
      </c>
      <c r="N451">
        <v>122.629870716</v>
      </c>
      <c r="O451">
        <v>8.9124554408000005</v>
      </c>
      <c r="P451">
        <v>9.4572000000000003</v>
      </c>
      <c r="Q451">
        <v>22.415400000000002</v>
      </c>
      <c r="R451">
        <v>179.00217192599999</v>
      </c>
      <c r="S451">
        <v>2084.8596941825799</v>
      </c>
    </row>
    <row r="452" spans="1:19" ht="15" x14ac:dyDescent="0.25">
      <c r="A452" t="s">
        <v>628</v>
      </c>
      <c r="B452">
        <v>978.32742799999903</v>
      </c>
      <c r="C452">
        <v>380.98056400000002</v>
      </c>
      <c r="D452">
        <v>1</v>
      </c>
      <c r="E452">
        <v>22.942243999999999</v>
      </c>
      <c r="F452">
        <v>93.999432999999996</v>
      </c>
      <c r="G452">
        <v>6.3354200000000001</v>
      </c>
      <c r="H452">
        <v>1</v>
      </c>
      <c r="I452">
        <v>6.8459989999999999</v>
      </c>
      <c r="J452">
        <v>14.795577</v>
      </c>
      <c r="K452">
        <v>24.939233802250801</v>
      </c>
      <c r="L452">
        <v>0.29060000000000002</v>
      </c>
      <c r="M452">
        <v>6.6670161064000002</v>
      </c>
      <c r="N452">
        <v>69.315181894199995</v>
      </c>
      <c r="O452">
        <v>11.223830072</v>
      </c>
      <c r="P452">
        <v>2.3643000000000001</v>
      </c>
      <c r="Q452">
        <v>21.922257997799999</v>
      </c>
      <c r="R452">
        <v>69.842521228500004</v>
      </c>
      <c r="S452">
        <v>1184.8923691011501</v>
      </c>
    </row>
    <row r="453" spans="1:19" ht="15" x14ac:dyDescent="0.25">
      <c r="A453" t="s">
        <v>629</v>
      </c>
      <c r="B453">
        <v>2024.078321</v>
      </c>
      <c r="C453">
        <v>1952.956995</v>
      </c>
      <c r="D453">
        <v>2.7186729999999999</v>
      </c>
      <c r="E453">
        <v>67.737323000000004</v>
      </c>
      <c r="F453">
        <v>194.799847</v>
      </c>
      <c r="G453">
        <v>6.0326639999999996</v>
      </c>
      <c r="H453">
        <v>1</v>
      </c>
      <c r="I453">
        <v>16.216781999999998</v>
      </c>
      <c r="J453">
        <v>30.123602000000002</v>
      </c>
      <c r="K453">
        <v>311.64600217503801</v>
      </c>
      <c r="L453">
        <v>0.79004637379999998</v>
      </c>
      <c r="M453">
        <v>19.684466063799999</v>
      </c>
      <c r="N453">
        <v>143.6454071778</v>
      </c>
      <c r="O453">
        <v>10.6874675424</v>
      </c>
      <c r="P453">
        <v>2.3643000000000001</v>
      </c>
      <c r="Q453">
        <v>51.929379320400002</v>
      </c>
      <c r="R453">
        <v>142.19846324100001</v>
      </c>
      <c r="S453">
        <v>2707.02385289424</v>
      </c>
    </row>
    <row r="454" spans="1:19" ht="15" x14ac:dyDescent="0.25">
      <c r="A454" t="s">
        <v>630</v>
      </c>
      <c r="B454">
        <v>1745.6614970000001</v>
      </c>
      <c r="C454">
        <v>1677.282389</v>
      </c>
      <c r="D454">
        <v>0</v>
      </c>
      <c r="E454">
        <v>30.822106000000002</v>
      </c>
      <c r="F454">
        <v>229.972722</v>
      </c>
      <c r="G454">
        <v>5.71739</v>
      </c>
      <c r="H454">
        <v>0</v>
      </c>
      <c r="I454">
        <v>23.077072999999999</v>
      </c>
      <c r="J454">
        <v>38.753368999999999</v>
      </c>
      <c r="K454">
        <v>269.35654647480499</v>
      </c>
      <c r="L454">
        <v>0</v>
      </c>
      <c r="M454">
        <v>8.9569040036000001</v>
      </c>
      <c r="N454">
        <v>169.58188520280001</v>
      </c>
      <c r="O454">
        <v>10.128928124</v>
      </c>
      <c r="P454">
        <v>0</v>
      </c>
      <c r="Q454">
        <v>73.897403160600007</v>
      </c>
      <c r="R454">
        <v>182.93527836449999</v>
      </c>
      <c r="S454">
        <v>2460.5184423302999</v>
      </c>
    </row>
    <row r="455" spans="1:19" ht="15" x14ac:dyDescent="0.25">
      <c r="A455" t="s">
        <v>631</v>
      </c>
      <c r="B455">
        <v>1921.4974549999999</v>
      </c>
      <c r="C455">
        <v>1743.096194</v>
      </c>
      <c r="D455">
        <v>0</v>
      </c>
      <c r="E455">
        <v>70.696991999999995</v>
      </c>
      <c r="F455">
        <v>256.86742700000002</v>
      </c>
      <c r="G455">
        <v>9.96875</v>
      </c>
      <c r="H455">
        <v>0</v>
      </c>
      <c r="I455">
        <v>15.620759</v>
      </c>
      <c r="J455">
        <v>35.621198999999997</v>
      </c>
      <c r="K455">
        <v>294.39188240539897</v>
      </c>
      <c r="L455">
        <v>0</v>
      </c>
      <c r="M455">
        <v>20.544545875200001</v>
      </c>
      <c r="N455">
        <v>189.41404066979999</v>
      </c>
      <c r="O455">
        <v>17.6606375</v>
      </c>
      <c r="P455">
        <v>0</v>
      </c>
      <c r="Q455">
        <v>50.020794469800002</v>
      </c>
      <c r="R455">
        <v>168.14986987949999</v>
      </c>
      <c r="S455">
        <v>2661.6792257996999</v>
      </c>
    </row>
    <row r="456" spans="1:19" ht="15" x14ac:dyDescent="0.25">
      <c r="A456" t="s">
        <v>632</v>
      </c>
      <c r="B456">
        <v>2758.4462570000001</v>
      </c>
      <c r="C456">
        <v>1038.750491</v>
      </c>
      <c r="D456">
        <v>3</v>
      </c>
      <c r="E456">
        <v>127.400113</v>
      </c>
      <c r="F456">
        <v>287.94422400000002</v>
      </c>
      <c r="G456">
        <v>9</v>
      </c>
      <c r="H456">
        <v>0</v>
      </c>
      <c r="I456">
        <v>26.603261</v>
      </c>
      <c r="J456">
        <v>50.192365000000002</v>
      </c>
      <c r="K456">
        <v>66.2649434829911</v>
      </c>
      <c r="L456">
        <v>0.87180000000000002</v>
      </c>
      <c r="M456">
        <v>37.022472837800002</v>
      </c>
      <c r="N456">
        <v>212.33007077760001</v>
      </c>
      <c r="O456">
        <v>15.9444</v>
      </c>
      <c r="P456">
        <v>0</v>
      </c>
      <c r="Q456">
        <v>85.188962374200003</v>
      </c>
      <c r="R456">
        <v>236.9330589825</v>
      </c>
      <c r="S456">
        <v>3413.0019654550902</v>
      </c>
    </row>
    <row r="457" spans="1:19" ht="15" x14ac:dyDescent="0.25">
      <c r="A457" t="s">
        <v>633</v>
      </c>
      <c r="B457">
        <v>1619.609001</v>
      </c>
      <c r="C457">
        <v>807.28664600000002</v>
      </c>
      <c r="D457">
        <v>12.122951</v>
      </c>
      <c r="E457">
        <v>27.646121999999998</v>
      </c>
      <c r="F457">
        <v>109.98668600000001</v>
      </c>
      <c r="G457">
        <v>8.9774589999999996</v>
      </c>
      <c r="H457">
        <v>0</v>
      </c>
      <c r="I457">
        <v>10</v>
      </c>
      <c r="J457">
        <v>29.677845999999999</v>
      </c>
      <c r="K457">
        <v>67.443463844611699</v>
      </c>
      <c r="L457">
        <v>3.5229295606000002</v>
      </c>
      <c r="M457">
        <v>8.0339630532000008</v>
      </c>
      <c r="N457">
        <v>81.104182256399994</v>
      </c>
      <c r="O457">
        <v>15.904466364399999</v>
      </c>
      <c r="P457">
        <v>0</v>
      </c>
      <c r="Q457">
        <v>32.021999999999998</v>
      </c>
      <c r="R457">
        <v>140.09427204299999</v>
      </c>
      <c r="S457">
        <v>1967.7342781222101</v>
      </c>
    </row>
    <row r="458" spans="1:19" ht="15" x14ac:dyDescent="0.25">
      <c r="A458" t="s">
        <v>634</v>
      </c>
      <c r="B458">
        <v>1037.598651</v>
      </c>
      <c r="C458">
        <v>432.04775000000001</v>
      </c>
      <c r="D458">
        <v>0</v>
      </c>
      <c r="E458">
        <v>28.080247</v>
      </c>
      <c r="F458">
        <v>84.045749999999998</v>
      </c>
      <c r="G458">
        <v>5.269971</v>
      </c>
      <c r="H458">
        <v>1</v>
      </c>
      <c r="I458">
        <v>7</v>
      </c>
      <c r="J458">
        <v>9.9999990000000007</v>
      </c>
      <c r="K458">
        <v>30.078956465884801</v>
      </c>
      <c r="L458">
        <v>0</v>
      </c>
      <c r="M458">
        <v>8.1601197782000092</v>
      </c>
      <c r="N458">
        <v>61.975336050000102</v>
      </c>
      <c r="O458">
        <v>9.3362806236000004</v>
      </c>
      <c r="P458">
        <v>2.3643000000000001</v>
      </c>
      <c r="Q458">
        <v>22.415400000000002</v>
      </c>
      <c r="R458">
        <v>47.204995279499997</v>
      </c>
      <c r="S458">
        <v>1219.1340391971901</v>
      </c>
    </row>
    <row r="459" spans="1:19" ht="15" x14ac:dyDescent="0.25">
      <c r="A459" t="s">
        <v>635</v>
      </c>
      <c r="B459">
        <v>1216.9167689999999</v>
      </c>
      <c r="C459">
        <v>431.544239</v>
      </c>
      <c r="D459">
        <v>0.177262</v>
      </c>
      <c r="E459">
        <v>31.950882</v>
      </c>
      <c r="F459">
        <v>152.005912</v>
      </c>
      <c r="G459">
        <v>5.6438670000000002</v>
      </c>
      <c r="H459">
        <v>0</v>
      </c>
      <c r="I459">
        <v>6.9547160000000003</v>
      </c>
      <c r="J459">
        <v>8.730003</v>
      </c>
      <c r="K459">
        <v>25.172623764494801</v>
      </c>
      <c r="L459">
        <v>5.1512337200000001E-2</v>
      </c>
      <c r="M459">
        <v>9.2849263091999994</v>
      </c>
      <c r="N459">
        <v>112.08915950879999</v>
      </c>
      <c r="O459">
        <v>9.9986747771999998</v>
      </c>
      <c r="P459">
        <v>0</v>
      </c>
      <c r="Q459">
        <v>22.270391575200001</v>
      </c>
      <c r="R459">
        <v>41.209979161500002</v>
      </c>
      <c r="S459">
        <v>1436.9940364335901</v>
      </c>
    </row>
    <row r="460" spans="1:19" ht="15" x14ac:dyDescent="0.25">
      <c r="A460" t="s">
        <v>636</v>
      </c>
      <c r="B460">
        <v>516.89915099999996</v>
      </c>
      <c r="C460">
        <v>157.200243</v>
      </c>
      <c r="D460">
        <v>2</v>
      </c>
      <c r="E460">
        <v>13</v>
      </c>
      <c r="F460">
        <v>66.115566999999999</v>
      </c>
      <c r="G460">
        <v>1.265693</v>
      </c>
      <c r="H460">
        <v>2</v>
      </c>
      <c r="I460">
        <v>6</v>
      </c>
      <c r="J460">
        <v>2.4805779999999999</v>
      </c>
      <c r="K460">
        <v>8.08285981356474</v>
      </c>
      <c r="L460">
        <v>0.58120000000000005</v>
      </c>
      <c r="M460">
        <v>3.7778</v>
      </c>
      <c r="N460">
        <v>48.753619105799999</v>
      </c>
      <c r="O460">
        <v>2.2423017187999998</v>
      </c>
      <c r="P460">
        <v>4.7286000000000001</v>
      </c>
      <c r="Q460">
        <v>19.213200000000001</v>
      </c>
      <c r="R460">
        <v>11.709568449000001</v>
      </c>
      <c r="S460">
        <v>615.98830008716504</v>
      </c>
    </row>
    <row r="461" spans="1:19" ht="15" x14ac:dyDescent="0.25">
      <c r="A461" t="s">
        <v>637</v>
      </c>
      <c r="B461">
        <v>1205.0111159999999</v>
      </c>
      <c r="C461">
        <v>421.47028899999998</v>
      </c>
      <c r="D461">
        <v>0</v>
      </c>
      <c r="E461">
        <v>24.836257</v>
      </c>
      <c r="F461">
        <v>70.974620999999999</v>
      </c>
      <c r="G461">
        <v>5.7963469999999999</v>
      </c>
      <c r="H461">
        <v>1</v>
      </c>
      <c r="I461">
        <v>1.87</v>
      </c>
      <c r="J461">
        <v>12.763487</v>
      </c>
      <c r="K461">
        <v>24.450107159638701</v>
      </c>
      <c r="L461">
        <v>0</v>
      </c>
      <c r="M461">
        <v>7.2174162841999996</v>
      </c>
      <c r="N461">
        <v>52.3366855254</v>
      </c>
      <c r="O461">
        <v>10.2688083452</v>
      </c>
      <c r="P461">
        <v>2.3643000000000001</v>
      </c>
      <c r="Q461">
        <v>5.9881140000000004</v>
      </c>
      <c r="R461">
        <v>60.2500403835</v>
      </c>
      <c r="S461">
        <v>1367.8865876979401</v>
      </c>
    </row>
    <row r="462" spans="1:19" ht="15" x14ac:dyDescent="0.25">
      <c r="A462" t="s">
        <v>638</v>
      </c>
      <c r="B462">
        <v>73.281097000000003</v>
      </c>
      <c r="C462">
        <v>0</v>
      </c>
      <c r="D462">
        <v>0</v>
      </c>
      <c r="E462">
        <v>1</v>
      </c>
      <c r="F462">
        <v>4.4553570000000002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0.29060000000000002</v>
      </c>
      <c r="N462">
        <v>3.2853802517999999</v>
      </c>
      <c r="O462">
        <v>0</v>
      </c>
      <c r="P462">
        <v>0</v>
      </c>
      <c r="Q462">
        <v>0</v>
      </c>
      <c r="R462">
        <v>0</v>
      </c>
      <c r="S462">
        <v>76.857077251800007</v>
      </c>
    </row>
    <row r="463" spans="1:19" ht="15" x14ac:dyDescent="0.25">
      <c r="A463" t="s">
        <v>639</v>
      </c>
      <c r="B463">
        <v>656.34127699999999</v>
      </c>
      <c r="C463">
        <v>239.62938299999999</v>
      </c>
      <c r="D463">
        <v>1</v>
      </c>
      <c r="E463">
        <v>3.0057140000000002</v>
      </c>
      <c r="F463">
        <v>56.526864000000003</v>
      </c>
      <c r="G463">
        <v>1.7244900000000001</v>
      </c>
      <c r="H463">
        <v>0</v>
      </c>
      <c r="I463">
        <v>1</v>
      </c>
      <c r="J463">
        <v>9.6074179999999991</v>
      </c>
      <c r="K463">
        <v>14.500179229626101</v>
      </c>
      <c r="L463">
        <v>0.29060000000000002</v>
      </c>
      <c r="M463">
        <v>0.87346048840000001</v>
      </c>
      <c r="N463">
        <v>41.682909513600002</v>
      </c>
      <c r="O463">
        <v>3.055106484</v>
      </c>
      <c r="P463">
        <v>0</v>
      </c>
      <c r="Q463">
        <v>3.2021999999999999</v>
      </c>
      <c r="R463">
        <v>45.351816669000002</v>
      </c>
      <c r="S463">
        <v>765.297549384626</v>
      </c>
    </row>
    <row r="464" spans="1:19" ht="15" x14ac:dyDescent="0.25">
      <c r="A464" t="s">
        <v>640</v>
      </c>
      <c r="B464">
        <v>843.19388200000003</v>
      </c>
      <c r="C464">
        <v>394.18232799999998</v>
      </c>
      <c r="D464">
        <v>3</v>
      </c>
      <c r="E464">
        <v>14.062652</v>
      </c>
      <c r="F464">
        <v>81.233676000000003</v>
      </c>
      <c r="G464">
        <v>2.0604529999999999</v>
      </c>
      <c r="H464">
        <v>0</v>
      </c>
      <c r="I464">
        <v>5.9240570000000004</v>
      </c>
      <c r="J464">
        <v>11.993954</v>
      </c>
      <c r="K464">
        <v>30.8158430532383</v>
      </c>
      <c r="L464">
        <v>0.87180000000000002</v>
      </c>
      <c r="M464">
        <v>4.0866066712000002</v>
      </c>
      <c r="N464">
        <v>59.901712682400102</v>
      </c>
      <c r="O464">
        <v>3.6502985348000001</v>
      </c>
      <c r="P464">
        <v>0</v>
      </c>
      <c r="Q464">
        <v>18.970015325399999</v>
      </c>
      <c r="R464">
        <v>56.617459857</v>
      </c>
      <c r="S464">
        <v>1018.10761812404</v>
      </c>
    </row>
    <row r="465" spans="1:19" ht="15" x14ac:dyDescent="0.25">
      <c r="A465" t="s">
        <v>641</v>
      </c>
      <c r="B465">
        <v>2130.9861569999998</v>
      </c>
      <c r="C465">
        <v>2055.9466010000001</v>
      </c>
      <c r="D465">
        <v>2.417726</v>
      </c>
      <c r="E465">
        <v>46.480040000000002</v>
      </c>
      <c r="F465">
        <v>202.22941800000001</v>
      </c>
      <c r="G465">
        <v>15.338482000000001</v>
      </c>
      <c r="H465">
        <v>1</v>
      </c>
      <c r="I465">
        <v>17</v>
      </c>
      <c r="J465">
        <v>37.009847999999998</v>
      </c>
      <c r="K465">
        <v>330.07758706351098</v>
      </c>
      <c r="L465">
        <v>0.70259117559999995</v>
      </c>
      <c r="M465">
        <v>13.507099624</v>
      </c>
      <c r="N465">
        <v>149.12397283320001</v>
      </c>
      <c r="O465">
        <v>27.173654711200001</v>
      </c>
      <c r="P465">
        <v>2.3643000000000001</v>
      </c>
      <c r="Q465">
        <v>54.437399999999997</v>
      </c>
      <c r="R465">
        <v>174.70498748399999</v>
      </c>
      <c r="S465">
        <v>2883.0777498915099</v>
      </c>
    </row>
    <row r="466" spans="1:19" ht="15" x14ac:dyDescent="0.25">
      <c r="A466" t="s">
        <v>642</v>
      </c>
      <c r="B466">
        <v>577.38434900000004</v>
      </c>
      <c r="C466">
        <v>550.09209499999997</v>
      </c>
      <c r="D466">
        <v>0</v>
      </c>
      <c r="E466">
        <v>23.652056999999999</v>
      </c>
      <c r="F466">
        <v>103.14194500000001</v>
      </c>
      <c r="G466">
        <v>5.8692950000000002</v>
      </c>
      <c r="H466">
        <v>0</v>
      </c>
      <c r="I466">
        <v>3.86</v>
      </c>
      <c r="J466">
        <v>17.562958999999999</v>
      </c>
      <c r="K466">
        <v>88.635952262238504</v>
      </c>
      <c r="L466">
        <v>0</v>
      </c>
      <c r="M466">
        <v>6.8732877641999996</v>
      </c>
      <c r="N466">
        <v>76.056870243000006</v>
      </c>
      <c r="O466">
        <v>10.398043022</v>
      </c>
      <c r="P466">
        <v>0</v>
      </c>
      <c r="Q466">
        <v>12.360492000000001</v>
      </c>
      <c r="R466">
        <v>82.905947959499997</v>
      </c>
      <c r="S466">
        <v>854.61494225093804</v>
      </c>
    </row>
    <row r="467" spans="1:19" ht="15" x14ac:dyDescent="0.25">
      <c r="A467" t="s">
        <v>643</v>
      </c>
      <c r="B467">
        <v>1606.1942979999901</v>
      </c>
      <c r="C467">
        <v>665.33853099999999</v>
      </c>
      <c r="D467">
        <v>0.27918799999999999</v>
      </c>
      <c r="E467">
        <v>17.159739999999999</v>
      </c>
      <c r="F467">
        <v>193.9922</v>
      </c>
      <c r="G467">
        <v>4.936979</v>
      </c>
      <c r="H467">
        <v>1.98228</v>
      </c>
      <c r="I467">
        <v>15.371145</v>
      </c>
      <c r="J467">
        <v>32.972059000000002</v>
      </c>
      <c r="K467">
        <v>46.4285602286159</v>
      </c>
      <c r="L467">
        <v>8.1132032800000004E-2</v>
      </c>
      <c r="M467">
        <v>4.9866204439999997</v>
      </c>
      <c r="N467">
        <v>143.04984827999999</v>
      </c>
      <c r="O467">
        <v>8.7463519963999996</v>
      </c>
      <c r="P467">
        <v>4.686704604</v>
      </c>
      <c r="Q467">
        <v>49.221480519000004</v>
      </c>
      <c r="R467">
        <v>155.6446045095</v>
      </c>
      <c r="S467">
        <v>2019.0396006143101</v>
      </c>
    </row>
    <row r="468" spans="1:19" ht="15" x14ac:dyDescent="0.25">
      <c r="A468" t="s">
        <v>644</v>
      </c>
      <c r="B468">
        <v>4498.9744410000003</v>
      </c>
      <c r="C468">
        <v>4309.6345780000001</v>
      </c>
      <c r="D468">
        <v>41.21707</v>
      </c>
      <c r="E468">
        <v>96.281520999999998</v>
      </c>
      <c r="F468">
        <v>667.173044</v>
      </c>
      <c r="G468">
        <v>20.811436</v>
      </c>
      <c r="H468">
        <v>5.5120290000000001</v>
      </c>
      <c r="I468">
        <v>26.283414</v>
      </c>
      <c r="J468">
        <v>136.73298399999999</v>
      </c>
      <c r="K468">
        <v>694.40838760520001</v>
      </c>
      <c r="L468">
        <v>11.977680542</v>
      </c>
      <c r="M468">
        <v>27.979410002600002</v>
      </c>
      <c r="N468">
        <v>491.973402645595</v>
      </c>
      <c r="O468">
        <v>36.869540017600002</v>
      </c>
      <c r="P468">
        <v>13.0320901647</v>
      </c>
      <c r="Q468">
        <v>84.164748310799993</v>
      </c>
      <c r="R468">
        <v>645.44805097200106</v>
      </c>
      <c r="S468">
        <v>6504.8277512605</v>
      </c>
    </row>
    <row r="469" spans="1:19" ht="15" x14ac:dyDescent="0.25">
      <c r="A469" t="s">
        <v>645</v>
      </c>
      <c r="B469">
        <v>1267.799786</v>
      </c>
      <c r="C469">
        <v>583.18490899999904</v>
      </c>
      <c r="D469">
        <v>1</v>
      </c>
      <c r="E469">
        <v>34.007651000000003</v>
      </c>
      <c r="F469">
        <v>153.18540999999999</v>
      </c>
      <c r="G469">
        <v>5.7268800000000004</v>
      </c>
      <c r="H469">
        <v>3</v>
      </c>
      <c r="I469">
        <v>4</v>
      </c>
      <c r="J469">
        <v>35.218817000000001</v>
      </c>
      <c r="K469">
        <v>45.450645595858099</v>
      </c>
      <c r="L469">
        <v>0.29060000000000002</v>
      </c>
      <c r="M469">
        <v>9.8826233806000001</v>
      </c>
      <c r="N469">
        <v>112.958921334</v>
      </c>
      <c r="O469">
        <v>10.145740608000001</v>
      </c>
      <c r="P469">
        <v>7.0929000000000002</v>
      </c>
      <c r="Q469">
        <v>12.8088</v>
      </c>
      <c r="R469">
        <v>166.2504256485</v>
      </c>
      <c r="S469">
        <v>1632.68044256696</v>
      </c>
    </row>
    <row r="470" spans="1:19" ht="15" x14ac:dyDescent="0.25">
      <c r="A470" t="s">
        <v>646</v>
      </c>
      <c r="B470">
        <v>751.72402199999999</v>
      </c>
      <c r="C470">
        <v>728.61121200000002</v>
      </c>
      <c r="D470">
        <v>0</v>
      </c>
      <c r="E470">
        <v>9.8732209999999991</v>
      </c>
      <c r="F470">
        <v>72.054601000000005</v>
      </c>
      <c r="G470">
        <v>6</v>
      </c>
      <c r="H470">
        <v>0</v>
      </c>
      <c r="I470">
        <v>2.053563</v>
      </c>
      <c r="J470">
        <v>14.840717</v>
      </c>
      <c r="K470">
        <v>117.366483035722</v>
      </c>
      <c r="L470">
        <v>0</v>
      </c>
      <c r="M470">
        <v>2.8691580226000002</v>
      </c>
      <c r="N470">
        <v>53.133062777400099</v>
      </c>
      <c r="O470">
        <v>10.6296</v>
      </c>
      <c r="P470">
        <v>0</v>
      </c>
      <c r="Q470">
        <v>6.5759194385999997</v>
      </c>
      <c r="R470">
        <v>70.055604598499997</v>
      </c>
      <c r="S470">
        <v>1012.35384987282</v>
      </c>
    </row>
    <row r="471" spans="1:19" ht="15" x14ac:dyDescent="0.25">
      <c r="A471" t="s">
        <v>648</v>
      </c>
      <c r="B471">
        <v>1121.0462239999999</v>
      </c>
      <c r="C471">
        <v>1070.3672309999999</v>
      </c>
      <c r="D471">
        <v>0.36246</v>
      </c>
      <c r="E471">
        <v>18.163815</v>
      </c>
      <c r="F471">
        <v>143.94521800000001</v>
      </c>
      <c r="G471">
        <v>8.8685989999999997</v>
      </c>
      <c r="H471">
        <v>0</v>
      </c>
      <c r="I471">
        <v>17.573067999999999</v>
      </c>
      <c r="J471">
        <v>24.237325999999999</v>
      </c>
      <c r="K471">
        <v>172.46751889786901</v>
      </c>
      <c r="L471">
        <v>0.105330876</v>
      </c>
      <c r="M471">
        <v>5.2784046389999997</v>
      </c>
      <c r="N471">
        <v>106.14520375319999</v>
      </c>
      <c r="O471">
        <v>15.711609988399999</v>
      </c>
      <c r="P471">
        <v>0</v>
      </c>
      <c r="Q471">
        <v>56.2724783496</v>
      </c>
      <c r="R471">
        <v>114.41229738299999</v>
      </c>
      <c r="S471">
        <v>1591.43906788707</v>
      </c>
    </row>
    <row r="472" spans="1:19" ht="15" x14ac:dyDescent="0.25">
      <c r="A472" t="s">
        <v>649</v>
      </c>
      <c r="B472">
        <v>1602.173362</v>
      </c>
      <c r="C472">
        <v>1547.8184409999999</v>
      </c>
      <c r="D472">
        <v>6.1430470000000001</v>
      </c>
      <c r="E472">
        <v>43.829613999999999</v>
      </c>
      <c r="F472">
        <v>201.620915</v>
      </c>
      <c r="G472">
        <v>11</v>
      </c>
      <c r="H472">
        <v>0</v>
      </c>
      <c r="I472">
        <v>11.141988</v>
      </c>
      <c r="J472">
        <v>28.999362000000001</v>
      </c>
      <c r="K472">
        <v>248.89866279477701</v>
      </c>
      <c r="L472">
        <v>1.7851694581999999</v>
      </c>
      <c r="M472">
        <v>12.7368858284</v>
      </c>
      <c r="N472">
        <v>148.675262721</v>
      </c>
      <c r="O472">
        <v>19.4876</v>
      </c>
      <c r="P472">
        <v>0</v>
      </c>
      <c r="Q472">
        <v>35.678873973599998</v>
      </c>
      <c r="R472">
        <v>136.891488321</v>
      </c>
      <c r="S472">
        <v>2206.3273050969801</v>
      </c>
    </row>
    <row r="473" spans="1:19" ht="15" x14ac:dyDescent="0.25">
      <c r="A473" t="s">
        <v>650</v>
      </c>
      <c r="B473">
        <v>684.53699900000004</v>
      </c>
      <c r="C473">
        <v>664.94454299999995</v>
      </c>
      <c r="D473">
        <v>0</v>
      </c>
      <c r="E473">
        <v>23.016874999999999</v>
      </c>
      <c r="F473">
        <v>69.981226000000007</v>
      </c>
      <c r="G473">
        <v>1</v>
      </c>
      <c r="H473">
        <v>0.57340599999999997</v>
      </c>
      <c r="I473">
        <v>6.8018099999999997</v>
      </c>
      <c r="J473">
        <v>10.948233999999999</v>
      </c>
      <c r="K473">
        <v>107.099942249501</v>
      </c>
      <c r="L473">
        <v>0</v>
      </c>
      <c r="M473">
        <v>6.6887038749999999</v>
      </c>
      <c r="N473">
        <v>51.6041560524</v>
      </c>
      <c r="O473">
        <v>1.7716000000000001</v>
      </c>
      <c r="P473">
        <v>1.3557038057999999</v>
      </c>
      <c r="Q473">
        <v>21.780755981999999</v>
      </c>
      <c r="R473">
        <v>51.681138597</v>
      </c>
      <c r="S473">
        <v>926.51899956170098</v>
      </c>
    </row>
    <row r="474" spans="1:19" ht="15" x14ac:dyDescent="0.25">
      <c r="A474" t="s">
        <v>651</v>
      </c>
      <c r="B474">
        <v>2998.2867030000002</v>
      </c>
      <c r="C474">
        <v>287.04906999999997</v>
      </c>
      <c r="D474">
        <v>48.852071000000002</v>
      </c>
      <c r="E474">
        <v>38.347059000000002</v>
      </c>
      <c r="F474">
        <v>245.0599</v>
      </c>
      <c r="G474">
        <v>14.953215</v>
      </c>
      <c r="H474">
        <v>1</v>
      </c>
      <c r="I474">
        <v>30.156172000000002</v>
      </c>
      <c r="J474">
        <v>66.479553999999993</v>
      </c>
      <c r="K474">
        <v>4.8356865513176901</v>
      </c>
      <c r="L474">
        <v>14.196411832600001</v>
      </c>
      <c r="M474">
        <v>11.143655345399999</v>
      </c>
      <c r="N474">
        <v>180.70717026</v>
      </c>
      <c r="O474">
        <v>26.491115694000001</v>
      </c>
      <c r="P474">
        <v>2.3643000000000001</v>
      </c>
      <c r="Q474">
        <v>96.566093978400005</v>
      </c>
      <c r="R474">
        <v>313.81673465699998</v>
      </c>
      <c r="S474">
        <v>3648.40787131872</v>
      </c>
    </row>
    <row r="475" spans="1:19" ht="15" x14ac:dyDescent="0.25">
      <c r="A475" t="s">
        <v>652</v>
      </c>
      <c r="B475">
        <v>1268.529892</v>
      </c>
      <c r="C475">
        <v>431.53383700000001</v>
      </c>
      <c r="D475">
        <v>5.782311</v>
      </c>
      <c r="E475">
        <v>35.005916999999997</v>
      </c>
      <c r="F475">
        <v>130.981337</v>
      </c>
      <c r="G475">
        <v>11.739644999999999</v>
      </c>
      <c r="H475">
        <v>0</v>
      </c>
      <c r="I475">
        <v>14</v>
      </c>
      <c r="J475">
        <v>27.552941000000001</v>
      </c>
      <c r="K475">
        <v>25.079096013941601</v>
      </c>
      <c r="L475">
        <v>1.6803395766</v>
      </c>
      <c r="M475">
        <v>10.1727194802</v>
      </c>
      <c r="N475">
        <v>96.585637903799807</v>
      </c>
      <c r="O475">
        <v>20.797955082000001</v>
      </c>
      <c r="P475">
        <v>0</v>
      </c>
      <c r="Q475">
        <v>44.830800000000004</v>
      </c>
      <c r="R475">
        <v>130.06365799049999</v>
      </c>
      <c r="S475">
        <v>1597.74009804704</v>
      </c>
    </row>
    <row r="476" spans="1:19" ht="15" x14ac:dyDescent="0.25">
      <c r="A476" t="s">
        <v>653</v>
      </c>
      <c r="B476">
        <v>1917.5111010000001</v>
      </c>
      <c r="C476">
        <v>736.59518500000001</v>
      </c>
      <c r="D476">
        <v>51.643447000000002</v>
      </c>
      <c r="E476">
        <v>34.487952</v>
      </c>
      <c r="F476">
        <v>181.360714</v>
      </c>
      <c r="G476">
        <v>7.8968239999999996</v>
      </c>
      <c r="H476">
        <v>2.957576</v>
      </c>
      <c r="I476">
        <v>11.499999000000001</v>
      </c>
      <c r="J476">
        <v>38.126505999999999</v>
      </c>
      <c r="K476">
        <v>48.027006446987201</v>
      </c>
      <c r="L476">
        <v>15.0075856982</v>
      </c>
      <c r="M476">
        <v>10.022198851200001</v>
      </c>
      <c r="N476">
        <v>133.7353905036</v>
      </c>
      <c r="O476">
        <v>13.9900133984</v>
      </c>
      <c r="P476">
        <v>6.9925969368000001</v>
      </c>
      <c r="Q476">
        <v>36.8252967978</v>
      </c>
      <c r="R476">
        <v>179.97617157299999</v>
      </c>
      <c r="S476">
        <v>2362.08736120599</v>
      </c>
    </row>
    <row r="477" spans="1:19" ht="15" x14ac:dyDescent="0.25">
      <c r="A477" t="s">
        <v>654</v>
      </c>
      <c r="B477">
        <v>1161.997453</v>
      </c>
      <c r="C477">
        <v>474.46718800000002</v>
      </c>
      <c r="D477">
        <v>6.3028449999999996</v>
      </c>
      <c r="E477">
        <v>35.499544999999998</v>
      </c>
      <c r="F477">
        <v>108.732142</v>
      </c>
      <c r="G477">
        <v>4.946428</v>
      </c>
      <c r="H477">
        <v>0</v>
      </c>
      <c r="I477">
        <v>8.6687899999999996</v>
      </c>
      <c r="J477">
        <v>17.191044999999999</v>
      </c>
      <c r="K477">
        <v>32.738589042995699</v>
      </c>
      <c r="L477">
        <v>1.8316067570000001</v>
      </c>
      <c r="M477">
        <v>10.316167777</v>
      </c>
      <c r="N477">
        <v>80.179081510799904</v>
      </c>
      <c r="O477">
        <v>8.7630918447999999</v>
      </c>
      <c r="P477">
        <v>0</v>
      </c>
      <c r="Q477">
        <v>27.759199337999998</v>
      </c>
      <c r="R477">
        <v>81.150327922499997</v>
      </c>
      <c r="S477">
        <v>1404.7355171930999</v>
      </c>
    </row>
    <row r="478" spans="1:19" ht="15" x14ac:dyDescent="0.25">
      <c r="A478" t="s">
        <v>655</v>
      </c>
      <c r="B478">
        <v>899.46219199999996</v>
      </c>
      <c r="C478">
        <v>286.57769100000002</v>
      </c>
      <c r="D478">
        <v>9.6959060000000008</v>
      </c>
      <c r="E478">
        <v>12.321429</v>
      </c>
      <c r="F478">
        <v>96.640664000000001</v>
      </c>
      <c r="G478">
        <v>10.660819</v>
      </c>
      <c r="H478">
        <v>0</v>
      </c>
      <c r="I478">
        <v>1</v>
      </c>
      <c r="J478">
        <v>9</v>
      </c>
      <c r="K478">
        <v>15.310793463174599</v>
      </c>
      <c r="L478">
        <v>2.8176302835999998</v>
      </c>
      <c r="M478">
        <v>3.5806072674</v>
      </c>
      <c r="N478">
        <v>71.262825633600002</v>
      </c>
      <c r="O478">
        <v>18.8867069404</v>
      </c>
      <c r="P478">
        <v>0</v>
      </c>
      <c r="Q478">
        <v>3.2021999999999999</v>
      </c>
      <c r="R478">
        <v>42.484499999999997</v>
      </c>
      <c r="S478">
        <v>1057.0074555881699</v>
      </c>
    </row>
    <row r="479" spans="1:19" ht="15" x14ac:dyDescent="0.25">
      <c r="A479" t="s">
        <v>656</v>
      </c>
      <c r="B479">
        <v>1371.685526</v>
      </c>
      <c r="C479">
        <v>689.75271199999997</v>
      </c>
      <c r="D479">
        <v>1.794872</v>
      </c>
      <c r="E479">
        <v>15</v>
      </c>
      <c r="F479">
        <v>100.36015399999999</v>
      </c>
      <c r="G479">
        <v>10.394871999999999</v>
      </c>
      <c r="H479">
        <v>0</v>
      </c>
      <c r="I479">
        <v>7.7128199999999998</v>
      </c>
      <c r="J479">
        <v>19.205127999999998</v>
      </c>
      <c r="K479">
        <v>57.848925467491497</v>
      </c>
      <c r="L479">
        <v>0.52158980320000004</v>
      </c>
      <c r="M479">
        <v>4.359</v>
      </c>
      <c r="N479">
        <v>74.005577559599999</v>
      </c>
      <c r="O479">
        <v>18.415555235199999</v>
      </c>
      <c r="P479">
        <v>0</v>
      </c>
      <c r="Q479">
        <v>24.697992203999998</v>
      </c>
      <c r="R479">
        <v>90.657806723999997</v>
      </c>
      <c r="S479">
        <v>1642.19197299349</v>
      </c>
    </row>
    <row r="480" spans="1:19" ht="15" x14ac:dyDescent="0.25">
      <c r="A480" t="s">
        <v>657</v>
      </c>
      <c r="B480">
        <v>1902.165205</v>
      </c>
      <c r="C480">
        <v>747.69122000000004</v>
      </c>
      <c r="D480">
        <v>39.538055</v>
      </c>
      <c r="E480">
        <v>36.245510000000003</v>
      </c>
      <c r="F480">
        <v>164.51659100000001</v>
      </c>
      <c r="G480">
        <v>11.530950000000001</v>
      </c>
      <c r="H480">
        <v>1</v>
      </c>
      <c r="I480">
        <v>14.257484</v>
      </c>
      <c r="J480">
        <v>43.212035</v>
      </c>
      <c r="K480">
        <v>49.939528182459398</v>
      </c>
      <c r="L480">
        <v>11.489758782999999</v>
      </c>
      <c r="M480">
        <v>10.532945206000001</v>
      </c>
      <c r="N480">
        <v>121.3145342034</v>
      </c>
      <c r="O480">
        <v>20.428231019999998</v>
      </c>
      <c r="P480">
        <v>2.3643000000000001</v>
      </c>
      <c r="Q480">
        <v>45.655315264800002</v>
      </c>
      <c r="R480">
        <v>203.98241121749999</v>
      </c>
      <c r="S480">
        <v>2367.8722288771601</v>
      </c>
    </row>
    <row r="481" spans="1:19" ht="15" x14ac:dyDescent="0.25">
      <c r="A481" t="s">
        <v>658</v>
      </c>
      <c r="B481">
        <v>782.33408299999996</v>
      </c>
      <c r="C481">
        <v>389.21094199999999</v>
      </c>
      <c r="D481">
        <v>5.4411759999999996</v>
      </c>
      <c r="E481">
        <v>33.160406000000002</v>
      </c>
      <c r="F481">
        <v>79.041173000000001</v>
      </c>
      <c r="G481">
        <v>9.8916819999999994</v>
      </c>
      <c r="H481">
        <v>0</v>
      </c>
      <c r="I481">
        <v>11.307693</v>
      </c>
      <c r="J481">
        <v>16.514792</v>
      </c>
      <c r="K481">
        <v>33.005941842193998</v>
      </c>
      <c r="L481">
        <v>1.5812057455999999</v>
      </c>
      <c r="M481">
        <v>9.6364139836000007</v>
      </c>
      <c r="N481">
        <v>58.284960970200103</v>
      </c>
      <c r="O481">
        <v>17.524103831200001</v>
      </c>
      <c r="P481">
        <v>0</v>
      </c>
      <c r="Q481">
        <v>36.209494524599997</v>
      </c>
      <c r="R481">
        <v>77.958075636000004</v>
      </c>
      <c r="S481">
        <v>1016.53427953339</v>
      </c>
    </row>
    <row r="482" spans="1:19" ht="15" x14ac:dyDescent="0.25">
      <c r="A482" t="s">
        <v>659</v>
      </c>
      <c r="B482">
        <v>863.11233299999799</v>
      </c>
      <c r="C482">
        <v>825.32963900000095</v>
      </c>
      <c r="D482">
        <v>0</v>
      </c>
      <c r="E482">
        <v>12.905932999999999</v>
      </c>
      <c r="F482">
        <v>112.262631</v>
      </c>
      <c r="G482">
        <v>5.5787060000000004</v>
      </c>
      <c r="H482">
        <v>1</v>
      </c>
      <c r="I482">
        <v>7.6325599999999998</v>
      </c>
      <c r="J482">
        <v>16.221720000000001</v>
      </c>
      <c r="K482">
        <v>130.33995975852801</v>
      </c>
      <c r="L482">
        <v>0</v>
      </c>
      <c r="M482">
        <v>3.7504641298000001</v>
      </c>
      <c r="N482">
        <v>82.782464099400002</v>
      </c>
      <c r="O482">
        <v>9.8832355496000002</v>
      </c>
      <c r="P482">
        <v>2.3643000000000001</v>
      </c>
      <c r="Q482">
        <v>24.440983631999998</v>
      </c>
      <c r="R482">
        <v>76.574629259999995</v>
      </c>
      <c r="S482">
        <v>1193.2483694293301</v>
      </c>
    </row>
    <row r="483" spans="1:19" ht="15" x14ac:dyDescent="0.25">
      <c r="A483" t="s">
        <v>660</v>
      </c>
      <c r="B483">
        <v>1211.1681840000001</v>
      </c>
      <c r="C483">
        <v>605.38271199999997</v>
      </c>
      <c r="D483">
        <v>1</v>
      </c>
      <c r="E483">
        <v>31.397468</v>
      </c>
      <c r="F483">
        <v>150.90146300000001</v>
      </c>
      <c r="G483">
        <v>2</v>
      </c>
      <c r="H483">
        <v>1</v>
      </c>
      <c r="I483">
        <v>7.0785840000000002</v>
      </c>
      <c r="J483">
        <v>24.354744</v>
      </c>
      <c r="K483">
        <v>50.6608361950681</v>
      </c>
      <c r="L483">
        <v>0.29060000000000002</v>
      </c>
      <c r="M483">
        <v>9.1241042008000104</v>
      </c>
      <c r="N483">
        <v>111.2747388162</v>
      </c>
      <c r="O483">
        <v>3.5432000000000001</v>
      </c>
      <c r="P483">
        <v>2.3643000000000001</v>
      </c>
      <c r="Q483">
        <v>22.667041684800001</v>
      </c>
      <c r="R483">
        <v>114.966569052</v>
      </c>
      <c r="S483">
        <v>1526.0595739488699</v>
      </c>
    </row>
    <row r="484" spans="1:19" ht="15" x14ac:dyDescent="0.25">
      <c r="A484" t="s">
        <v>661</v>
      </c>
      <c r="B484">
        <v>715.51003300000002</v>
      </c>
      <c r="C484">
        <v>680.00775000000101</v>
      </c>
      <c r="D484">
        <v>1</v>
      </c>
      <c r="E484">
        <v>7.298851</v>
      </c>
      <c r="F484">
        <v>65.037187000000003</v>
      </c>
      <c r="G484">
        <v>6.6574720000000003</v>
      </c>
      <c r="H484">
        <v>3</v>
      </c>
      <c r="I484">
        <v>5</v>
      </c>
      <c r="J484">
        <v>20.829426000000002</v>
      </c>
      <c r="K484">
        <v>109.56681438099299</v>
      </c>
      <c r="L484">
        <v>0.29060000000000002</v>
      </c>
      <c r="M484">
        <v>2.1210461006000001</v>
      </c>
      <c r="N484">
        <v>47.958421693799998</v>
      </c>
      <c r="O484">
        <v>11.7943773952</v>
      </c>
      <c r="P484">
        <v>7.0929000000000002</v>
      </c>
      <c r="Q484">
        <v>16.010999999999999</v>
      </c>
      <c r="R484">
        <v>98.325305432999997</v>
      </c>
      <c r="S484">
        <v>1008.67049800359</v>
      </c>
    </row>
    <row r="485" spans="1:19" ht="15" x14ac:dyDescent="0.25">
      <c r="A485" t="s">
        <v>662</v>
      </c>
      <c r="B485">
        <v>673.619887000002</v>
      </c>
      <c r="C485">
        <v>212.92958300000001</v>
      </c>
      <c r="D485">
        <v>2</v>
      </c>
      <c r="E485">
        <v>9.94</v>
      </c>
      <c r="F485">
        <v>60.234679999999997</v>
      </c>
      <c r="G485">
        <v>3</v>
      </c>
      <c r="H485">
        <v>0.86</v>
      </c>
      <c r="I485">
        <v>10</v>
      </c>
      <c r="J485">
        <v>16.842784000000002</v>
      </c>
      <c r="K485">
        <v>11.8056398010499</v>
      </c>
      <c r="L485">
        <v>0.58120000000000005</v>
      </c>
      <c r="M485">
        <v>2.8885640000000001</v>
      </c>
      <c r="N485">
        <v>44.417053031999998</v>
      </c>
      <c r="O485">
        <v>5.3148</v>
      </c>
      <c r="P485">
        <v>2.0332979999999998</v>
      </c>
      <c r="Q485">
        <v>32.021999999999998</v>
      </c>
      <c r="R485">
        <v>79.506361871999999</v>
      </c>
      <c r="S485">
        <v>852.18880370505099</v>
      </c>
    </row>
    <row r="486" spans="1:19" ht="15" x14ac:dyDescent="0.25">
      <c r="A486" t="s">
        <v>664</v>
      </c>
      <c r="B486">
        <v>475.54852899999997</v>
      </c>
      <c r="C486">
        <v>152.65669500000001</v>
      </c>
      <c r="D486">
        <v>2.1087289999999999</v>
      </c>
      <c r="E486">
        <v>10</v>
      </c>
      <c r="F486">
        <v>53.795183000000002</v>
      </c>
      <c r="G486">
        <v>4.4576609999999999</v>
      </c>
      <c r="H486">
        <v>0</v>
      </c>
      <c r="I486">
        <v>8.3669349999999998</v>
      </c>
      <c r="J486">
        <v>9.1571289999999994</v>
      </c>
      <c r="K486">
        <v>8.5675491222738192</v>
      </c>
      <c r="L486">
        <v>0.61279664739999995</v>
      </c>
      <c r="M486">
        <v>2.9060000000000001</v>
      </c>
      <c r="N486">
        <v>39.668567944199999</v>
      </c>
      <c r="O486">
        <v>7.8971922275999997</v>
      </c>
      <c r="P486">
        <v>0</v>
      </c>
      <c r="Q486">
        <v>26.792599256999999</v>
      </c>
      <c r="R486">
        <v>43.226227444499997</v>
      </c>
      <c r="S486">
        <v>605.21946164297401</v>
      </c>
    </row>
    <row r="487" spans="1:19" ht="15" x14ac:dyDescent="0.25">
      <c r="A487" t="s">
        <v>665</v>
      </c>
      <c r="B487">
        <v>320.490071</v>
      </c>
      <c r="C487">
        <v>45.917197999999999</v>
      </c>
      <c r="D487">
        <v>0</v>
      </c>
      <c r="E487">
        <v>3</v>
      </c>
      <c r="F487">
        <v>30.100542999999998</v>
      </c>
      <c r="G487">
        <v>0</v>
      </c>
      <c r="H487">
        <v>0</v>
      </c>
      <c r="I487">
        <v>2</v>
      </c>
      <c r="J487">
        <v>4</v>
      </c>
      <c r="K487">
        <v>1.1061823488064699</v>
      </c>
      <c r="L487">
        <v>0</v>
      </c>
      <c r="M487">
        <v>0.87180000000000002</v>
      </c>
      <c r="N487">
        <v>22.196140408200002</v>
      </c>
      <c r="O487">
        <v>0</v>
      </c>
      <c r="P487">
        <v>0</v>
      </c>
      <c r="Q487">
        <v>6.4043999999999999</v>
      </c>
      <c r="R487">
        <v>18.882000000000001</v>
      </c>
      <c r="S487">
        <v>369.95059375700703</v>
      </c>
    </row>
    <row r="488" spans="1:19" ht="15" x14ac:dyDescent="0.25">
      <c r="A488" t="s">
        <v>666</v>
      </c>
      <c r="B488">
        <v>593.86539500000003</v>
      </c>
      <c r="C488">
        <v>55.362318000000002</v>
      </c>
      <c r="D488">
        <v>0</v>
      </c>
      <c r="E488">
        <v>10</v>
      </c>
      <c r="F488">
        <v>38</v>
      </c>
      <c r="G488">
        <v>0</v>
      </c>
      <c r="H488">
        <v>0</v>
      </c>
      <c r="I488">
        <v>3</v>
      </c>
      <c r="J488">
        <v>1.503077</v>
      </c>
      <c r="K488">
        <v>0.83915779077274999</v>
      </c>
      <c r="L488">
        <v>0</v>
      </c>
      <c r="M488">
        <v>2.9060000000000001</v>
      </c>
      <c r="N488">
        <v>28.0212</v>
      </c>
      <c r="O488">
        <v>0</v>
      </c>
      <c r="P488">
        <v>0</v>
      </c>
      <c r="Q488">
        <v>9.6066000000000003</v>
      </c>
      <c r="R488">
        <v>7.0952749785</v>
      </c>
      <c r="S488">
        <v>642.33362776927299</v>
      </c>
    </row>
    <row r="489" spans="1:19" ht="15" x14ac:dyDescent="0.25">
      <c r="A489" t="s">
        <v>667</v>
      </c>
      <c r="B489">
        <v>628.89776700000004</v>
      </c>
      <c r="C489">
        <v>298.12521800000002</v>
      </c>
      <c r="D489">
        <v>18.876615999999999</v>
      </c>
      <c r="E489">
        <v>22.411359999999998</v>
      </c>
      <c r="F489">
        <v>86.826505999999995</v>
      </c>
      <c r="G489">
        <v>5</v>
      </c>
      <c r="H489">
        <v>0</v>
      </c>
      <c r="I489">
        <v>2.2009569999999998</v>
      </c>
      <c r="J489">
        <v>5</v>
      </c>
      <c r="K489">
        <v>23.229807203247901</v>
      </c>
      <c r="L489">
        <v>5.4855446095999998</v>
      </c>
      <c r="M489">
        <v>6.5127412160000002</v>
      </c>
      <c r="N489">
        <v>64.025865524400004</v>
      </c>
      <c r="O489">
        <v>8.8580000000000005</v>
      </c>
      <c r="P489">
        <v>0</v>
      </c>
      <c r="Q489">
        <v>7.0479045054</v>
      </c>
      <c r="R489">
        <v>23.602499999999999</v>
      </c>
      <c r="S489">
        <v>767.66013005864795</v>
      </c>
    </row>
    <row r="490" spans="1:19" ht="15" x14ac:dyDescent="0.25">
      <c r="A490" t="s">
        <v>668</v>
      </c>
      <c r="B490">
        <v>511.226294</v>
      </c>
      <c r="C490">
        <v>65.907076000000004</v>
      </c>
      <c r="D490">
        <v>2.1194860000000002</v>
      </c>
      <c r="E490">
        <v>10</v>
      </c>
      <c r="F490">
        <v>34.052802999999997</v>
      </c>
      <c r="G490">
        <v>2</v>
      </c>
      <c r="H490">
        <v>0</v>
      </c>
      <c r="I490">
        <v>4.9521059999999997</v>
      </c>
      <c r="J490">
        <v>5</v>
      </c>
      <c r="K490">
        <v>1.51398084947776</v>
      </c>
      <c r="L490">
        <v>0.61592263160000005</v>
      </c>
      <c r="M490">
        <v>2.9060000000000001</v>
      </c>
      <c r="N490">
        <v>25.110536932199999</v>
      </c>
      <c r="O490">
        <v>3.5432000000000001</v>
      </c>
      <c r="P490">
        <v>0</v>
      </c>
      <c r="Q490">
        <v>15.8576338332</v>
      </c>
      <c r="R490">
        <v>23.602499999999999</v>
      </c>
      <c r="S490">
        <v>584.37606824647798</v>
      </c>
    </row>
    <row r="491" spans="1:19" ht="15" x14ac:dyDescent="0.25">
      <c r="A491" t="s">
        <v>669</v>
      </c>
      <c r="B491">
        <v>1390.0243399999999</v>
      </c>
      <c r="C491">
        <v>333.372725</v>
      </c>
      <c r="D491">
        <v>1.9032260000000001</v>
      </c>
      <c r="E491">
        <v>24</v>
      </c>
      <c r="F491">
        <v>184.662994</v>
      </c>
      <c r="G491">
        <v>13.866936000000001</v>
      </c>
      <c r="H491">
        <v>0</v>
      </c>
      <c r="I491">
        <v>5.8669700000000002</v>
      </c>
      <c r="J491">
        <v>15.720159000000001</v>
      </c>
      <c r="K491">
        <v>13.5513827821605</v>
      </c>
      <c r="L491">
        <v>0.55307747559999998</v>
      </c>
      <c r="M491">
        <v>6.9744000000000002</v>
      </c>
      <c r="N491">
        <v>136.1704917756</v>
      </c>
      <c r="O491">
        <v>24.566663817599999</v>
      </c>
      <c r="P491">
        <v>0</v>
      </c>
      <c r="Q491">
        <v>18.787211333999998</v>
      </c>
      <c r="R491">
        <v>74.207010559500006</v>
      </c>
      <c r="S491">
        <v>1664.8345777444599</v>
      </c>
    </row>
    <row r="492" spans="1:19" ht="15" x14ac:dyDescent="0.25">
      <c r="A492" t="s">
        <v>670</v>
      </c>
      <c r="B492">
        <v>478.33455300000003</v>
      </c>
      <c r="C492">
        <v>58.905990000000003</v>
      </c>
      <c r="D492">
        <v>0</v>
      </c>
      <c r="E492">
        <v>9.8649679999999993</v>
      </c>
      <c r="F492">
        <v>39.749723000000003</v>
      </c>
      <c r="G492">
        <v>0.42479800000000001</v>
      </c>
      <c r="H492">
        <v>0</v>
      </c>
      <c r="I492">
        <v>6</v>
      </c>
      <c r="J492">
        <v>6.482151</v>
      </c>
      <c r="K492">
        <v>1.2463824663437799</v>
      </c>
      <c r="L492">
        <v>0</v>
      </c>
      <c r="M492">
        <v>2.8667597007999999</v>
      </c>
      <c r="N492">
        <v>29.3114457402</v>
      </c>
      <c r="O492">
        <v>0.75257213680000001</v>
      </c>
      <c r="P492">
        <v>0</v>
      </c>
      <c r="Q492">
        <v>19.213200000000001</v>
      </c>
      <c r="R492">
        <v>30.5989937955</v>
      </c>
      <c r="S492">
        <v>562.323906839644</v>
      </c>
    </row>
    <row r="493" spans="1:19" ht="15" x14ac:dyDescent="0.25">
      <c r="A493" t="s">
        <v>671</v>
      </c>
      <c r="B493">
        <v>495.44775399999997</v>
      </c>
      <c r="C493">
        <v>157.970415</v>
      </c>
      <c r="D493">
        <v>0</v>
      </c>
      <c r="E493">
        <v>8</v>
      </c>
      <c r="F493">
        <v>50.246755999999998</v>
      </c>
      <c r="G493">
        <v>1</v>
      </c>
      <c r="H493">
        <v>1</v>
      </c>
      <c r="I493">
        <v>8.9393379999999993</v>
      </c>
      <c r="J493">
        <v>7</v>
      </c>
      <c r="K493">
        <v>8.6291797769235696</v>
      </c>
      <c r="L493">
        <v>0</v>
      </c>
      <c r="M493">
        <v>2.3248000000000002</v>
      </c>
      <c r="N493">
        <v>37.051957874400003</v>
      </c>
      <c r="O493">
        <v>1.7716000000000001</v>
      </c>
      <c r="P493">
        <v>2.3643000000000001</v>
      </c>
      <c r="Q493">
        <v>28.6255481436</v>
      </c>
      <c r="R493">
        <v>33.043500000000002</v>
      </c>
      <c r="S493">
        <v>609.25863979492397</v>
      </c>
    </row>
    <row r="494" spans="1:19" ht="15" x14ac:dyDescent="0.25">
      <c r="A494" t="s">
        <v>672</v>
      </c>
      <c r="B494">
        <v>1462.4008140000001</v>
      </c>
      <c r="C494">
        <v>505.96642500000002</v>
      </c>
      <c r="D494">
        <v>1</v>
      </c>
      <c r="E494">
        <v>34.302858000000001</v>
      </c>
      <c r="F494">
        <v>202.80621099999999</v>
      </c>
      <c r="G494">
        <v>9.7886450000000007</v>
      </c>
      <c r="H494">
        <v>0</v>
      </c>
      <c r="I494">
        <v>10.526244</v>
      </c>
      <c r="J494">
        <v>32.721232000000001</v>
      </c>
      <c r="K494">
        <v>29.543618365941398</v>
      </c>
      <c r="L494">
        <v>0.29060000000000002</v>
      </c>
      <c r="M494">
        <v>9.9684105348000003</v>
      </c>
      <c r="N494">
        <v>149.54929999140001</v>
      </c>
      <c r="O494">
        <v>17.341563482000002</v>
      </c>
      <c r="P494">
        <v>0</v>
      </c>
      <c r="Q494">
        <v>33.707138536800002</v>
      </c>
      <c r="R494">
        <v>154.460575656</v>
      </c>
      <c r="S494">
        <v>1857.26202056694</v>
      </c>
    </row>
    <row r="495" spans="1:19" ht="15" x14ac:dyDescent="0.25">
      <c r="A495" t="s">
        <v>673</v>
      </c>
      <c r="B495">
        <v>872.17947100000004</v>
      </c>
      <c r="C495">
        <v>414.667123</v>
      </c>
      <c r="D495">
        <v>4.0527540000000002</v>
      </c>
      <c r="E495">
        <v>20.591321000000001</v>
      </c>
      <c r="F495">
        <v>85.080011999999996</v>
      </c>
      <c r="G495">
        <v>1</v>
      </c>
      <c r="H495">
        <v>2</v>
      </c>
      <c r="I495">
        <v>5.0105519999999997</v>
      </c>
      <c r="J495">
        <v>12.322622000000001</v>
      </c>
      <c r="K495">
        <v>32.859581002983901</v>
      </c>
      <c r="L495">
        <v>1.1777303124</v>
      </c>
      <c r="M495">
        <v>5.9838378825999996</v>
      </c>
      <c r="N495">
        <v>62.738000848800098</v>
      </c>
      <c r="O495">
        <v>1.7716000000000001</v>
      </c>
      <c r="P495">
        <v>4.7286000000000001</v>
      </c>
      <c r="Q495">
        <v>16.044789614399999</v>
      </c>
      <c r="R495">
        <v>58.168937151000002</v>
      </c>
      <c r="S495">
        <v>1055.65254781218</v>
      </c>
    </row>
    <row r="496" spans="1:19" ht="15" x14ac:dyDescent="0.25">
      <c r="A496" t="s">
        <v>674</v>
      </c>
      <c r="B496">
        <v>2180.6356219999998</v>
      </c>
      <c r="C496">
        <v>698.98065300000098</v>
      </c>
      <c r="D496">
        <v>6.4445389999999998</v>
      </c>
      <c r="E496">
        <v>33.810563000000002</v>
      </c>
      <c r="F496">
        <v>224.453542</v>
      </c>
      <c r="G496">
        <v>4.3005610000000001</v>
      </c>
      <c r="H496">
        <v>10.793736000000001</v>
      </c>
      <c r="I496">
        <v>16.482526</v>
      </c>
      <c r="J496">
        <v>52.456280999999997</v>
      </c>
      <c r="K496">
        <v>38.112732436473301</v>
      </c>
      <c r="L496">
        <v>1.8727830334</v>
      </c>
      <c r="M496">
        <v>9.8253496077999998</v>
      </c>
      <c r="N496">
        <v>165.5120418708</v>
      </c>
      <c r="O496">
        <v>7.6188738675999996</v>
      </c>
      <c r="P496">
        <v>25.519630024800001</v>
      </c>
      <c r="Q496">
        <v>52.780344757199998</v>
      </c>
      <c r="R496">
        <v>247.6198744605</v>
      </c>
      <c r="S496">
        <v>2729.4972520585702</v>
      </c>
    </row>
    <row r="497" spans="1:19" ht="15" x14ac:dyDescent="0.25">
      <c r="A497" t="s">
        <v>675</v>
      </c>
      <c r="B497">
        <v>406.21081199999998</v>
      </c>
      <c r="C497">
        <v>119.038736</v>
      </c>
      <c r="D497">
        <v>0</v>
      </c>
      <c r="E497">
        <v>14.965763000000001</v>
      </c>
      <c r="F497">
        <v>20.767880000000002</v>
      </c>
      <c r="G497">
        <v>1.5</v>
      </c>
      <c r="H497">
        <v>0</v>
      </c>
      <c r="I497">
        <v>1.719298</v>
      </c>
      <c r="J497">
        <v>2.3801169999999998</v>
      </c>
      <c r="K497">
        <v>5.6208195836178003</v>
      </c>
      <c r="L497">
        <v>0</v>
      </c>
      <c r="M497">
        <v>4.3490507277999999</v>
      </c>
      <c r="N497">
        <v>15.314234711999999</v>
      </c>
      <c r="O497">
        <v>2.6574</v>
      </c>
      <c r="P497">
        <v>0</v>
      </c>
      <c r="Q497">
        <v>5.5055360556000004</v>
      </c>
      <c r="R497">
        <v>11.235342298500001</v>
      </c>
      <c r="S497">
        <v>450.893195377518</v>
      </c>
    </row>
    <row r="498" spans="1:19" ht="15" x14ac:dyDescent="0.25">
      <c r="A498" t="s">
        <v>676</v>
      </c>
      <c r="B498">
        <v>2575.5057630000001</v>
      </c>
      <c r="C498">
        <v>1626.0223719999999</v>
      </c>
      <c r="D498">
        <v>0.80808100000000005</v>
      </c>
      <c r="E498">
        <v>60.472760999999998</v>
      </c>
      <c r="F498">
        <v>339.79975400000001</v>
      </c>
      <c r="G498">
        <v>32.025196000000001</v>
      </c>
      <c r="H498">
        <v>3</v>
      </c>
      <c r="I498">
        <v>36.789676999999998</v>
      </c>
      <c r="J498">
        <v>59.689112000000002</v>
      </c>
      <c r="K498">
        <v>175.916843998888</v>
      </c>
      <c r="L498">
        <v>0.23482833859999999</v>
      </c>
      <c r="M498">
        <v>17.573384346600001</v>
      </c>
      <c r="N498">
        <v>250.56833859960099</v>
      </c>
      <c r="O498">
        <v>56.735837233600002</v>
      </c>
      <c r="P498">
        <v>7.0929000000000002</v>
      </c>
      <c r="Q498">
        <v>117.80790368940001</v>
      </c>
      <c r="R498">
        <v>281.76245319600002</v>
      </c>
      <c r="S498">
        <v>3483.1982524026898</v>
      </c>
    </row>
    <row r="499" spans="1:19" ht="15" x14ac:dyDescent="0.25">
      <c r="A499" t="s">
        <v>677</v>
      </c>
      <c r="B499">
        <v>603.29530999999997</v>
      </c>
      <c r="C499">
        <v>364.26943899999998</v>
      </c>
      <c r="D499">
        <v>0</v>
      </c>
      <c r="E499">
        <v>19.08475</v>
      </c>
      <c r="F499">
        <v>71.170175999999998</v>
      </c>
      <c r="G499">
        <v>4</v>
      </c>
      <c r="H499">
        <v>1</v>
      </c>
      <c r="I499">
        <v>5.8292679999999999</v>
      </c>
      <c r="J499">
        <v>7.3765010000000002</v>
      </c>
      <c r="K499">
        <v>36.898303068452996</v>
      </c>
      <c r="L499">
        <v>0</v>
      </c>
      <c r="M499">
        <v>5.5460283500000003</v>
      </c>
      <c r="N499">
        <v>52.480887782400004</v>
      </c>
      <c r="O499">
        <v>7.0864000000000003</v>
      </c>
      <c r="P499">
        <v>2.3643000000000001</v>
      </c>
      <c r="Q499">
        <v>18.666481989600001</v>
      </c>
      <c r="R499">
        <v>34.820772970500002</v>
      </c>
      <c r="S499">
        <v>761.15848416095298</v>
      </c>
    </row>
    <row r="500" spans="1:19" ht="15" x14ac:dyDescent="0.25">
      <c r="A500" t="s">
        <v>678</v>
      </c>
      <c r="B500">
        <v>1908.206285</v>
      </c>
      <c r="C500">
        <v>748.83548599999995</v>
      </c>
      <c r="D500">
        <v>12.209339999999999</v>
      </c>
      <c r="E500">
        <v>22.442872999999999</v>
      </c>
      <c r="F500">
        <v>136.052401</v>
      </c>
      <c r="G500">
        <v>7.9821920000000004</v>
      </c>
      <c r="H500">
        <v>3</v>
      </c>
      <c r="I500">
        <v>11.581085</v>
      </c>
      <c r="J500">
        <v>28.541228</v>
      </c>
      <c r="K500">
        <v>48.860623508586499</v>
      </c>
      <c r="L500">
        <v>3.5480342039999999</v>
      </c>
      <c r="M500">
        <v>6.5218988938000004</v>
      </c>
      <c r="N500">
        <v>100.3250404974</v>
      </c>
      <c r="O500">
        <v>14.141251347200001</v>
      </c>
      <c r="P500">
        <v>7.0929000000000002</v>
      </c>
      <c r="Q500">
        <v>37.084950386999999</v>
      </c>
      <c r="R500">
        <v>134.72886677400001</v>
      </c>
      <c r="S500">
        <v>2260.5098506119798</v>
      </c>
    </row>
    <row r="501" spans="1:19" ht="15" x14ac:dyDescent="0.25">
      <c r="A501" t="s">
        <v>679</v>
      </c>
      <c r="B501">
        <v>1046.1557110000001</v>
      </c>
      <c r="C501">
        <v>561.56935199999998</v>
      </c>
      <c r="D501">
        <v>0</v>
      </c>
      <c r="E501">
        <v>32.976731999999998</v>
      </c>
      <c r="F501">
        <v>95.038899999999998</v>
      </c>
      <c r="G501">
        <v>3.4149250000000002</v>
      </c>
      <c r="H501">
        <v>2.61</v>
      </c>
      <c r="I501">
        <v>2</v>
      </c>
      <c r="J501">
        <v>7.9853240000000003</v>
      </c>
      <c r="K501">
        <v>49.437704744185197</v>
      </c>
      <c r="L501">
        <v>0</v>
      </c>
      <c r="M501">
        <v>9.5830383191999999</v>
      </c>
      <c r="N501">
        <v>70.081684859999996</v>
      </c>
      <c r="O501">
        <v>6.0498811300000002</v>
      </c>
      <c r="P501">
        <v>6.1708230000000004</v>
      </c>
      <c r="Q501">
        <v>6.4043999999999999</v>
      </c>
      <c r="R501">
        <v>37.694721942000001</v>
      </c>
      <c r="S501">
        <v>1231.5779649953899</v>
      </c>
    </row>
    <row r="502" spans="1:19" ht="15" x14ac:dyDescent="0.25">
      <c r="A502" t="s">
        <v>680</v>
      </c>
      <c r="B502">
        <v>957.86463200000105</v>
      </c>
      <c r="C502">
        <v>915.22751800000106</v>
      </c>
      <c r="D502">
        <v>0</v>
      </c>
      <c r="E502">
        <v>19.457115000000002</v>
      </c>
      <c r="F502">
        <v>89.019696000000096</v>
      </c>
      <c r="G502">
        <v>14.463157000000001</v>
      </c>
      <c r="H502">
        <v>0</v>
      </c>
      <c r="I502">
        <v>11.004168999999999</v>
      </c>
      <c r="J502">
        <v>16.434418999999998</v>
      </c>
      <c r="K502">
        <v>147.204645675264</v>
      </c>
      <c r="L502">
        <v>0</v>
      </c>
      <c r="M502">
        <v>5.6542376189999999</v>
      </c>
      <c r="N502">
        <v>65.6431238304</v>
      </c>
      <c r="O502">
        <v>25.622928941200001</v>
      </c>
      <c r="P502">
        <v>0</v>
      </c>
      <c r="Q502">
        <v>35.2375499718</v>
      </c>
      <c r="R502">
        <v>77.578674889499993</v>
      </c>
      <c r="S502">
        <v>1314.8057929271699</v>
      </c>
    </row>
    <row r="503" spans="1:19" ht="15" x14ac:dyDescent="0.25">
      <c r="A503" t="s">
        <v>681</v>
      </c>
      <c r="B503">
        <v>706.12299499999995</v>
      </c>
      <c r="C503">
        <v>680.72881500000005</v>
      </c>
      <c r="D503">
        <v>0</v>
      </c>
      <c r="E503">
        <v>12.919955</v>
      </c>
      <c r="F503">
        <v>51.165576000000001</v>
      </c>
      <c r="G503">
        <v>1</v>
      </c>
      <c r="H503">
        <v>1</v>
      </c>
      <c r="I503">
        <v>1</v>
      </c>
      <c r="J503">
        <v>17.695896000000001</v>
      </c>
      <c r="K503">
        <v>108.95554883659599</v>
      </c>
      <c r="L503">
        <v>0</v>
      </c>
      <c r="M503">
        <v>3.7545389230000001</v>
      </c>
      <c r="N503">
        <v>37.729495742399997</v>
      </c>
      <c r="O503">
        <v>1.7716000000000001</v>
      </c>
      <c r="P503">
        <v>2.3643000000000001</v>
      </c>
      <c r="Q503">
        <v>3.2021999999999999</v>
      </c>
      <c r="R503">
        <v>83.533477067999996</v>
      </c>
      <c r="S503">
        <v>947.43415556999605</v>
      </c>
    </row>
    <row r="504" spans="1:19" ht="15" x14ac:dyDescent="0.25">
      <c r="A504" t="s">
        <v>682</v>
      </c>
      <c r="B504">
        <v>894.05194600000004</v>
      </c>
      <c r="C504">
        <v>840.58965600000101</v>
      </c>
      <c r="D504">
        <v>0</v>
      </c>
      <c r="E504">
        <v>29.417788999999999</v>
      </c>
      <c r="F504">
        <v>103.977639</v>
      </c>
      <c r="G504">
        <v>3.153994</v>
      </c>
      <c r="H504">
        <v>0</v>
      </c>
      <c r="I504">
        <v>13.584182</v>
      </c>
      <c r="J504">
        <v>13.630592999999999</v>
      </c>
      <c r="K504">
        <v>131.34803780227401</v>
      </c>
      <c r="L504">
        <v>0</v>
      </c>
      <c r="M504">
        <v>8.5488094833999995</v>
      </c>
      <c r="N504">
        <v>76.673110998599995</v>
      </c>
      <c r="O504">
        <v>5.5876157704000002</v>
      </c>
      <c r="P504">
        <v>0</v>
      </c>
      <c r="Q504">
        <v>43.499267600400003</v>
      </c>
      <c r="R504">
        <v>64.343214256500005</v>
      </c>
      <c r="S504">
        <v>1224.05200191157</v>
      </c>
    </row>
    <row r="505" spans="1:19" ht="15" x14ac:dyDescent="0.25">
      <c r="A505" t="s">
        <v>683</v>
      </c>
      <c r="B505">
        <v>1993.5721169999899</v>
      </c>
      <c r="C505">
        <v>1939.64799099998</v>
      </c>
      <c r="D505">
        <v>3.6687949999999998</v>
      </c>
      <c r="E505">
        <v>29.263636999999999</v>
      </c>
      <c r="F505">
        <v>196.61151799999999</v>
      </c>
      <c r="G505">
        <v>10.5236</v>
      </c>
      <c r="H505">
        <v>0</v>
      </c>
      <c r="I505">
        <v>7.4728729999999999</v>
      </c>
      <c r="J505">
        <v>35.927652999999999</v>
      </c>
      <c r="K505">
        <v>312.53411619344701</v>
      </c>
      <c r="L505">
        <v>1.0661518270000001</v>
      </c>
      <c r="M505">
        <v>8.5040129122000092</v>
      </c>
      <c r="N505">
        <v>144.98133337319999</v>
      </c>
      <c r="O505">
        <v>18.64360976</v>
      </c>
      <c r="P505">
        <v>0</v>
      </c>
      <c r="Q505">
        <v>23.929633920600001</v>
      </c>
      <c r="R505">
        <v>169.5964859865</v>
      </c>
      <c r="S505">
        <v>2672.8274609729301</v>
      </c>
    </row>
    <row r="506" spans="1:19" ht="15" x14ac:dyDescent="0.25">
      <c r="A506" t="s">
        <v>684</v>
      </c>
      <c r="B506">
        <v>1135.2813309999999</v>
      </c>
      <c r="C506">
        <v>1101.6606119999999</v>
      </c>
      <c r="D506">
        <v>1</v>
      </c>
      <c r="E506">
        <v>20.938762000000001</v>
      </c>
      <c r="F506">
        <v>156.05753999999999</v>
      </c>
      <c r="G506">
        <v>9.4577790000000004</v>
      </c>
      <c r="H506">
        <v>1.899192</v>
      </c>
      <c r="I506">
        <v>8.0334029999999998</v>
      </c>
      <c r="J506">
        <v>14.123408</v>
      </c>
      <c r="K506">
        <v>177.486985702629</v>
      </c>
      <c r="L506">
        <v>0.29060000000000002</v>
      </c>
      <c r="M506">
        <v>6.0848042372000002</v>
      </c>
      <c r="N506">
        <v>115.076829996</v>
      </c>
      <c r="O506">
        <v>16.755401276400001</v>
      </c>
      <c r="P506">
        <v>4.4902596456000001</v>
      </c>
      <c r="Q506">
        <v>25.7245630866</v>
      </c>
      <c r="R506">
        <v>66.669547464000004</v>
      </c>
      <c r="S506">
        <v>1547.86032240843</v>
      </c>
    </row>
    <row r="507" spans="1:19" ht="15" x14ac:dyDescent="0.25">
      <c r="A507" t="s">
        <v>685</v>
      </c>
      <c r="B507">
        <v>893.71765000000096</v>
      </c>
      <c r="C507">
        <v>428.75915400000002</v>
      </c>
      <c r="D507">
        <v>1</v>
      </c>
      <c r="E507">
        <v>22.585048</v>
      </c>
      <c r="F507">
        <v>78.318466999999998</v>
      </c>
      <c r="G507">
        <v>1</v>
      </c>
      <c r="H507">
        <v>0.11346000000000001</v>
      </c>
      <c r="I507">
        <v>0.71597699999999997</v>
      </c>
      <c r="J507">
        <v>8</v>
      </c>
      <c r="K507">
        <v>33.594323668963298</v>
      </c>
      <c r="L507">
        <v>0.29060000000000002</v>
      </c>
      <c r="M507">
        <v>6.5632149487999998</v>
      </c>
      <c r="N507">
        <v>57.752037565800002</v>
      </c>
      <c r="O507">
        <v>1.7716000000000001</v>
      </c>
      <c r="P507">
        <v>0.26825347799999999</v>
      </c>
      <c r="Q507">
        <v>2.2927015493999998</v>
      </c>
      <c r="R507">
        <v>37.764000000000003</v>
      </c>
      <c r="S507">
        <v>1034.01438121096</v>
      </c>
    </row>
    <row r="508" spans="1:19" ht="15" x14ac:dyDescent="0.25">
      <c r="A508" t="s">
        <v>686</v>
      </c>
      <c r="B508">
        <v>919.18623700000001</v>
      </c>
      <c r="C508">
        <v>297.09263800000002</v>
      </c>
      <c r="D508">
        <v>0.99445499999999998</v>
      </c>
      <c r="E508">
        <v>22.146816000000001</v>
      </c>
      <c r="F508">
        <v>83.686122999999995</v>
      </c>
      <c r="G508">
        <v>6.3458949999999996</v>
      </c>
      <c r="H508">
        <v>0</v>
      </c>
      <c r="I508">
        <v>8.0581659999999999</v>
      </c>
      <c r="J508">
        <v>21.013304999999999</v>
      </c>
      <c r="K508">
        <v>16.223969810525201</v>
      </c>
      <c r="L508">
        <v>0.288988623</v>
      </c>
      <c r="M508">
        <v>6.4358647295999996</v>
      </c>
      <c r="N508">
        <v>61.710147100200103</v>
      </c>
      <c r="O508">
        <v>11.242387581999999</v>
      </c>
      <c r="P508">
        <v>0</v>
      </c>
      <c r="Q508">
        <v>25.803859165199999</v>
      </c>
      <c r="R508">
        <v>99.193306252499994</v>
      </c>
      <c r="S508">
        <v>1140.0847602630199</v>
      </c>
    </row>
    <row r="509" spans="1:19" ht="15" x14ac:dyDescent="0.25">
      <c r="A509" t="s">
        <v>687</v>
      </c>
      <c r="B509">
        <v>763.29195999999899</v>
      </c>
      <c r="C509">
        <v>726.713616</v>
      </c>
      <c r="D509">
        <v>1</v>
      </c>
      <c r="E509">
        <v>17.489903999999999</v>
      </c>
      <c r="F509">
        <v>53.311996999999998</v>
      </c>
      <c r="G509">
        <v>7.0075419999999999</v>
      </c>
      <c r="H509">
        <v>0</v>
      </c>
      <c r="I509">
        <v>14.650802000000001</v>
      </c>
      <c r="J509">
        <v>14.92</v>
      </c>
      <c r="K509">
        <v>117.09485368280799</v>
      </c>
      <c r="L509">
        <v>0.29060000000000002</v>
      </c>
      <c r="M509">
        <v>5.0825661024000004</v>
      </c>
      <c r="N509">
        <v>39.312266587800003</v>
      </c>
      <c r="O509">
        <v>12.414561407200001</v>
      </c>
      <c r="P509">
        <v>0</v>
      </c>
      <c r="Q509">
        <v>46.914798164399997</v>
      </c>
      <c r="R509">
        <v>70.429860000000005</v>
      </c>
      <c r="S509">
        <v>1054.83146594461</v>
      </c>
    </row>
    <row r="510" spans="1:19" ht="15" x14ac:dyDescent="0.25">
      <c r="A510" t="s">
        <v>688</v>
      </c>
      <c r="B510">
        <v>595.24041</v>
      </c>
      <c r="C510">
        <v>383.06916799999999</v>
      </c>
      <c r="D510">
        <v>1</v>
      </c>
      <c r="E510">
        <v>6</v>
      </c>
      <c r="F510">
        <v>46.184396999999997</v>
      </c>
      <c r="G510">
        <v>10.139224</v>
      </c>
      <c r="H510">
        <v>0.75220299999999995</v>
      </c>
      <c r="I510">
        <v>6.37094</v>
      </c>
      <c r="J510">
        <v>12.358803999999999</v>
      </c>
      <c r="K510">
        <v>41.724620305329204</v>
      </c>
      <c r="L510">
        <v>0.29060000000000002</v>
      </c>
      <c r="M510">
        <v>1.7436</v>
      </c>
      <c r="N510">
        <v>34.056374347800002</v>
      </c>
      <c r="O510">
        <v>17.962649238400001</v>
      </c>
      <c r="P510">
        <v>1.7784335528999999</v>
      </c>
      <c r="Q510">
        <v>20.401024068000002</v>
      </c>
      <c r="R510">
        <v>58.339734282000002</v>
      </c>
      <c r="S510">
        <v>771.537445794429</v>
      </c>
    </row>
    <row r="511" spans="1:19" ht="15" x14ac:dyDescent="0.25">
      <c r="A511" t="s">
        <v>689</v>
      </c>
      <c r="B511">
        <v>474.91864099999998</v>
      </c>
      <c r="C511">
        <v>454.80298099999999</v>
      </c>
      <c r="D511">
        <v>0</v>
      </c>
      <c r="E511">
        <v>13.24807</v>
      </c>
      <c r="F511">
        <v>27.471945000000002</v>
      </c>
      <c r="G511">
        <v>1.9517469999999999</v>
      </c>
      <c r="H511">
        <v>0.93391599999999997</v>
      </c>
      <c r="I511">
        <v>3.87</v>
      </c>
      <c r="J511">
        <v>8.1757829999999991</v>
      </c>
      <c r="K511">
        <v>72.309489507435202</v>
      </c>
      <c r="L511">
        <v>0</v>
      </c>
      <c r="M511">
        <v>3.8498891419999999</v>
      </c>
      <c r="N511">
        <v>20.257812243</v>
      </c>
      <c r="O511">
        <v>3.4577149852</v>
      </c>
      <c r="P511">
        <v>2.2080575988</v>
      </c>
      <c r="Q511">
        <v>12.392514</v>
      </c>
      <c r="R511">
        <v>38.593783651499997</v>
      </c>
      <c r="S511">
        <v>627.98790212793597</v>
      </c>
    </row>
    <row r="512" spans="1:19" ht="15" x14ac:dyDescent="0.25">
      <c r="A512" t="s">
        <v>690</v>
      </c>
      <c r="B512">
        <v>1143.6907650000001</v>
      </c>
      <c r="C512">
        <v>1093.345012</v>
      </c>
      <c r="D512">
        <v>4.7764150000000001</v>
      </c>
      <c r="E512">
        <v>17.868549000000002</v>
      </c>
      <c r="F512">
        <v>136.80219099999999</v>
      </c>
      <c r="G512">
        <v>13.024464</v>
      </c>
      <c r="H512">
        <v>0</v>
      </c>
      <c r="I512">
        <v>18.298373999999999</v>
      </c>
      <c r="J512">
        <v>18.66489</v>
      </c>
      <c r="K512">
        <v>176.11476373270301</v>
      </c>
      <c r="L512">
        <v>1.388026199</v>
      </c>
      <c r="M512">
        <v>5.1926003394000002</v>
      </c>
      <c r="N512">
        <v>100.87793564339999</v>
      </c>
      <c r="O512">
        <v>23.074140422399999</v>
      </c>
      <c r="P512">
        <v>0</v>
      </c>
      <c r="Q512">
        <v>58.595053222799997</v>
      </c>
      <c r="R512">
        <v>88.107613244999996</v>
      </c>
      <c r="S512">
        <v>1597.0408978047001</v>
      </c>
    </row>
    <row r="513" spans="1:19" ht="15" x14ac:dyDescent="0.25">
      <c r="A513" t="s">
        <v>691</v>
      </c>
      <c r="B513">
        <v>1092.61709</v>
      </c>
      <c r="C513">
        <v>1050.146395</v>
      </c>
      <c r="D513">
        <v>0</v>
      </c>
      <c r="E513">
        <v>33.855685999999999</v>
      </c>
      <c r="F513">
        <v>81.901109000000005</v>
      </c>
      <c r="G513">
        <v>6.0668340000000001</v>
      </c>
      <c r="H513">
        <v>1</v>
      </c>
      <c r="I513">
        <v>8</v>
      </c>
      <c r="J513">
        <v>25.989712000000001</v>
      </c>
      <c r="K513">
        <v>168.891590904835</v>
      </c>
      <c r="L513">
        <v>0</v>
      </c>
      <c r="M513">
        <v>9.8384623516000005</v>
      </c>
      <c r="N513">
        <v>60.3938777766</v>
      </c>
      <c r="O513">
        <v>10.748003114399999</v>
      </c>
      <c r="P513">
        <v>2.3643000000000001</v>
      </c>
      <c r="Q513">
        <v>25.617599999999999</v>
      </c>
      <c r="R513">
        <v>122.68443549600001</v>
      </c>
      <c r="S513">
        <v>1493.1553596434301</v>
      </c>
    </row>
    <row r="514" spans="1:19" ht="15" x14ac:dyDescent="0.25">
      <c r="A514" t="s">
        <v>692</v>
      </c>
      <c r="B514">
        <v>966.98027500000001</v>
      </c>
      <c r="C514">
        <v>446.58100999999999</v>
      </c>
      <c r="D514">
        <v>0</v>
      </c>
      <c r="E514">
        <v>19.844128999999999</v>
      </c>
      <c r="F514">
        <v>69.500731000000002</v>
      </c>
      <c r="G514">
        <v>5.2805929999999996</v>
      </c>
      <c r="H514">
        <v>0</v>
      </c>
      <c r="I514">
        <v>13.187805000000001</v>
      </c>
      <c r="J514">
        <v>11.16916</v>
      </c>
      <c r="K514">
        <v>34.7730552097455</v>
      </c>
      <c r="L514">
        <v>0</v>
      </c>
      <c r="M514">
        <v>5.7667038874000003</v>
      </c>
      <c r="N514">
        <v>51.249839039400001</v>
      </c>
      <c r="O514">
        <v>9.3550985588</v>
      </c>
      <c r="P514">
        <v>0</v>
      </c>
      <c r="Q514">
        <v>42.229989171</v>
      </c>
      <c r="R514">
        <v>52.724019779999999</v>
      </c>
      <c r="S514">
        <v>1163.0789806463499</v>
      </c>
    </row>
    <row r="515" spans="1:19" ht="15" x14ac:dyDescent="0.25">
      <c r="A515" t="s">
        <v>693</v>
      </c>
      <c r="B515">
        <v>1066.043705</v>
      </c>
      <c r="C515">
        <v>988.94508800000301</v>
      </c>
      <c r="D515">
        <v>0</v>
      </c>
      <c r="E515">
        <v>42.068437000000003</v>
      </c>
      <c r="F515">
        <v>106.934389</v>
      </c>
      <c r="G515">
        <v>18.310352999999999</v>
      </c>
      <c r="H515">
        <v>0</v>
      </c>
      <c r="I515">
        <v>12.366205000000001</v>
      </c>
      <c r="J515">
        <v>46.422058999999997</v>
      </c>
      <c r="K515">
        <v>159.34802627902801</v>
      </c>
      <c r="L515">
        <v>0</v>
      </c>
      <c r="M515">
        <v>12.2250877922</v>
      </c>
      <c r="N515">
        <v>78.853418448599896</v>
      </c>
      <c r="O515">
        <v>32.4386213748</v>
      </c>
      <c r="P515">
        <v>0</v>
      </c>
      <c r="Q515">
        <v>39.599061651</v>
      </c>
      <c r="R515">
        <v>219.1353295095</v>
      </c>
      <c r="S515">
        <v>1607.64325005513</v>
      </c>
    </row>
    <row r="516" spans="1:19" ht="15" x14ac:dyDescent="0.25">
      <c r="A516" t="s">
        <v>694</v>
      </c>
      <c r="B516">
        <v>1516.9983569999999</v>
      </c>
      <c r="C516">
        <v>602.46518100000003</v>
      </c>
      <c r="D516">
        <v>10</v>
      </c>
      <c r="E516">
        <v>13.424626</v>
      </c>
      <c r="F516">
        <v>96.256073000000001</v>
      </c>
      <c r="G516">
        <v>9.0295719999999999</v>
      </c>
      <c r="H516">
        <v>2</v>
      </c>
      <c r="I516">
        <v>10.657261999999999</v>
      </c>
      <c r="J516">
        <v>28.056940999999998</v>
      </c>
      <c r="K516">
        <v>40.6491189368123</v>
      </c>
      <c r="L516">
        <v>2.9060000000000001</v>
      </c>
      <c r="M516">
        <v>3.9011963156</v>
      </c>
      <c r="N516">
        <v>70.979228230199993</v>
      </c>
      <c r="O516">
        <v>15.9967897552</v>
      </c>
      <c r="P516">
        <v>4.7286000000000001</v>
      </c>
      <c r="Q516">
        <v>34.1266843764</v>
      </c>
      <c r="R516">
        <v>132.44278999049999</v>
      </c>
      <c r="S516">
        <v>1822.72876460471</v>
      </c>
    </row>
    <row r="517" spans="1:19" ht="15" x14ac:dyDescent="0.25">
      <c r="A517" t="s">
        <v>695</v>
      </c>
      <c r="B517">
        <v>756.20984499999997</v>
      </c>
      <c r="C517">
        <v>256.54459800000001</v>
      </c>
      <c r="D517">
        <v>0.99999899999999997</v>
      </c>
      <c r="E517">
        <v>29</v>
      </c>
      <c r="F517">
        <v>57.275861999999996</v>
      </c>
      <c r="G517">
        <v>0.71218599999999999</v>
      </c>
      <c r="H517">
        <v>0</v>
      </c>
      <c r="I517">
        <v>1</v>
      </c>
      <c r="J517">
        <v>3.9874350000000001</v>
      </c>
      <c r="K517">
        <v>14.1718056375139</v>
      </c>
      <c r="L517">
        <v>0.29059970940000002</v>
      </c>
      <c r="M517">
        <v>8.4274000000000093</v>
      </c>
      <c r="N517">
        <v>42.235220638800001</v>
      </c>
      <c r="O517">
        <v>1.2617087175999999</v>
      </c>
      <c r="P517">
        <v>0</v>
      </c>
      <c r="Q517">
        <v>3.2021999999999999</v>
      </c>
      <c r="R517">
        <v>18.8226869175</v>
      </c>
      <c r="S517">
        <v>844.62146662081398</v>
      </c>
    </row>
    <row r="518" spans="1:19" ht="15" x14ac:dyDescent="0.25">
      <c r="A518" t="s">
        <v>696</v>
      </c>
      <c r="B518">
        <v>719.44175900000005</v>
      </c>
      <c r="C518">
        <v>265.30572799999999</v>
      </c>
      <c r="D518">
        <v>0</v>
      </c>
      <c r="E518">
        <v>16.466881000000001</v>
      </c>
      <c r="F518">
        <v>51.785452999999997</v>
      </c>
      <c r="G518">
        <v>0</v>
      </c>
      <c r="H518">
        <v>0</v>
      </c>
      <c r="I518">
        <v>1</v>
      </c>
      <c r="J518">
        <v>8.2024539999999995</v>
      </c>
      <c r="K518">
        <v>16.0613018473186</v>
      </c>
      <c r="L518">
        <v>0</v>
      </c>
      <c r="M518">
        <v>4.7852756186000001</v>
      </c>
      <c r="N518">
        <v>38.186593042200002</v>
      </c>
      <c r="O518">
        <v>0</v>
      </c>
      <c r="P518">
        <v>0</v>
      </c>
      <c r="Q518">
        <v>3.2021999999999999</v>
      </c>
      <c r="R518">
        <v>38.719684106999999</v>
      </c>
      <c r="S518">
        <v>820.39681361511896</v>
      </c>
    </row>
    <row r="519" spans="1:19" ht="15" x14ac:dyDescent="0.25">
      <c r="A519" t="s">
        <v>697</v>
      </c>
      <c r="B519">
        <v>371.65749599999998</v>
      </c>
      <c r="C519">
        <v>76.398719999999997</v>
      </c>
      <c r="D519">
        <v>0</v>
      </c>
      <c r="E519">
        <v>7.9414740000000004</v>
      </c>
      <c r="F519">
        <v>23.843973999999999</v>
      </c>
      <c r="G519">
        <v>2.5982989999999999</v>
      </c>
      <c r="H519">
        <v>1</v>
      </c>
      <c r="I519">
        <v>1.938526</v>
      </c>
      <c r="J519">
        <v>3</v>
      </c>
      <c r="K519">
        <v>2.6609372704302801</v>
      </c>
      <c r="L519">
        <v>0</v>
      </c>
      <c r="M519">
        <v>2.3077923444000001</v>
      </c>
      <c r="N519">
        <v>17.582546427600001</v>
      </c>
      <c r="O519">
        <v>4.6031465084000001</v>
      </c>
      <c r="P519">
        <v>2.3643000000000001</v>
      </c>
      <c r="Q519">
        <v>6.2075479572000001</v>
      </c>
      <c r="R519">
        <v>14.1615</v>
      </c>
      <c r="S519">
        <v>421.54526650803001</v>
      </c>
    </row>
    <row r="520" spans="1:19" ht="15" x14ac:dyDescent="0.25">
      <c r="A520" t="s">
        <v>698</v>
      </c>
      <c r="B520">
        <v>619.50175100000001</v>
      </c>
      <c r="C520">
        <v>264.32422200000002</v>
      </c>
      <c r="D520">
        <v>0</v>
      </c>
      <c r="E520">
        <v>8.2698409999999996</v>
      </c>
      <c r="F520">
        <v>57.689946999999997</v>
      </c>
      <c r="G520">
        <v>2.5</v>
      </c>
      <c r="H520">
        <v>1</v>
      </c>
      <c r="I520">
        <v>1</v>
      </c>
      <c r="J520">
        <v>8.7165780000000002</v>
      </c>
      <c r="K520">
        <v>18.874516273174098</v>
      </c>
      <c r="L520">
        <v>0</v>
      </c>
      <c r="M520">
        <v>2.4032157945999999</v>
      </c>
      <c r="N520">
        <v>42.5405669178</v>
      </c>
      <c r="O520">
        <v>4.4290000000000003</v>
      </c>
      <c r="P520">
        <v>2.3643000000000001</v>
      </c>
      <c r="Q520">
        <v>3.2021999999999999</v>
      </c>
      <c r="R520">
        <v>41.146606448999997</v>
      </c>
      <c r="S520">
        <v>734.46215643457401</v>
      </c>
    </row>
    <row r="521" spans="1:19" ht="15" x14ac:dyDescent="0.25">
      <c r="A521" t="s">
        <v>699</v>
      </c>
      <c r="B521">
        <v>1058.62329</v>
      </c>
      <c r="C521">
        <v>211.85153199999999</v>
      </c>
      <c r="D521">
        <v>1.886228</v>
      </c>
      <c r="E521">
        <v>32.197605000000003</v>
      </c>
      <c r="F521">
        <v>63.112029</v>
      </c>
      <c r="G521">
        <v>0.187135</v>
      </c>
      <c r="H521">
        <v>1</v>
      </c>
      <c r="I521">
        <v>14</v>
      </c>
      <c r="J521">
        <v>11.235836000000001</v>
      </c>
      <c r="K521">
        <v>7.1213952683065296</v>
      </c>
      <c r="L521">
        <v>0.54813785680000005</v>
      </c>
      <c r="M521">
        <v>9.3566240129999994</v>
      </c>
      <c r="N521">
        <v>46.538810184600003</v>
      </c>
      <c r="O521">
        <v>0.33152836600000002</v>
      </c>
      <c r="P521">
        <v>2.3643000000000001</v>
      </c>
      <c r="Q521">
        <v>44.830800000000004</v>
      </c>
      <c r="R521">
        <v>53.038763838000001</v>
      </c>
      <c r="S521">
        <v>1222.75364952671</v>
      </c>
    </row>
    <row r="522" spans="1:19" ht="15" x14ac:dyDescent="0.25">
      <c r="A522" t="s">
        <v>700</v>
      </c>
      <c r="B522">
        <v>578.46845299999995</v>
      </c>
      <c r="C522">
        <v>106.731504</v>
      </c>
      <c r="D522">
        <v>1.9999990000000001</v>
      </c>
      <c r="E522">
        <v>18.037230999999998</v>
      </c>
      <c r="F522">
        <v>37.858767</v>
      </c>
      <c r="G522">
        <v>1.2403280000000001</v>
      </c>
      <c r="H522">
        <v>0</v>
      </c>
      <c r="I522">
        <v>7</v>
      </c>
      <c r="J522">
        <v>6</v>
      </c>
      <c r="K522">
        <v>3.2694064915419099</v>
      </c>
      <c r="L522">
        <v>0.58119970939999999</v>
      </c>
      <c r="M522">
        <v>5.2416193285999997</v>
      </c>
      <c r="N522">
        <v>27.917054785800001</v>
      </c>
      <c r="O522">
        <v>2.1973650847999999</v>
      </c>
      <c r="P522">
        <v>0</v>
      </c>
      <c r="Q522">
        <v>22.415400000000002</v>
      </c>
      <c r="R522">
        <v>28.323</v>
      </c>
      <c r="S522">
        <v>668.41349840014198</v>
      </c>
    </row>
    <row r="523" spans="1:19" ht="15" x14ac:dyDescent="0.25">
      <c r="A523" t="s">
        <v>701</v>
      </c>
      <c r="B523">
        <v>494.040527</v>
      </c>
      <c r="C523">
        <v>162.712637</v>
      </c>
      <c r="D523">
        <v>1</v>
      </c>
      <c r="E523">
        <v>7.9534880000000001</v>
      </c>
      <c r="F523">
        <v>41.644520999999997</v>
      </c>
      <c r="G523">
        <v>1.8900889999999999</v>
      </c>
      <c r="H523">
        <v>1</v>
      </c>
      <c r="I523">
        <v>2.9401090000000001</v>
      </c>
      <c r="J523">
        <v>5.5731089999999996</v>
      </c>
      <c r="K523">
        <v>8.8381052944061604</v>
      </c>
      <c r="L523">
        <v>0.29060000000000002</v>
      </c>
      <c r="M523">
        <v>2.3112836128000001</v>
      </c>
      <c r="N523">
        <v>30.708669785400001</v>
      </c>
      <c r="O523">
        <v>3.3484816724000002</v>
      </c>
      <c r="P523">
        <v>2.3643000000000001</v>
      </c>
      <c r="Q523">
        <v>9.4148170398000008</v>
      </c>
      <c r="R523">
        <v>26.3078610345</v>
      </c>
      <c r="S523">
        <v>577.62464543930605</v>
      </c>
    </row>
    <row r="524" spans="1:19" ht="15" x14ac:dyDescent="0.25">
      <c r="A524" t="s">
        <v>702</v>
      </c>
      <c r="B524">
        <v>647.79781100000002</v>
      </c>
      <c r="C524">
        <v>46.816550999999997</v>
      </c>
      <c r="D524">
        <v>0</v>
      </c>
      <c r="E524">
        <v>10</v>
      </c>
      <c r="F524">
        <v>41.475453000000002</v>
      </c>
      <c r="G524">
        <v>1.4639249999999999</v>
      </c>
      <c r="H524">
        <v>0</v>
      </c>
      <c r="I524">
        <v>4</v>
      </c>
      <c r="J524">
        <v>2.9755259999999999</v>
      </c>
      <c r="K524">
        <v>0.56817713990474406</v>
      </c>
      <c r="L524">
        <v>0</v>
      </c>
      <c r="M524">
        <v>2.9060000000000001</v>
      </c>
      <c r="N524">
        <v>30.583999042199999</v>
      </c>
      <c r="O524">
        <v>2.5934895299999998</v>
      </c>
      <c r="P524">
        <v>0</v>
      </c>
      <c r="Q524">
        <v>12.8088</v>
      </c>
      <c r="R524">
        <v>14.045970483</v>
      </c>
      <c r="S524">
        <v>711.30424719510495</v>
      </c>
    </row>
    <row r="525" spans="1:19" ht="15" x14ac:dyDescent="0.25">
      <c r="A525" t="s">
        <v>703</v>
      </c>
      <c r="B525">
        <v>651.78025000000002</v>
      </c>
      <c r="C525">
        <v>260.64677599999999</v>
      </c>
      <c r="D525">
        <v>0</v>
      </c>
      <c r="E525">
        <v>15</v>
      </c>
      <c r="F525">
        <v>60.009093</v>
      </c>
      <c r="G525">
        <v>10.675136999999999</v>
      </c>
      <c r="H525">
        <v>1</v>
      </c>
      <c r="I525">
        <v>3</v>
      </c>
      <c r="J525">
        <v>12.873986</v>
      </c>
      <c r="K525">
        <v>17.664493014041501</v>
      </c>
      <c r="L525">
        <v>0</v>
      </c>
      <c r="M525">
        <v>4.359</v>
      </c>
      <c r="N525">
        <v>44.2507051782</v>
      </c>
      <c r="O525">
        <v>18.9120727092</v>
      </c>
      <c r="P525">
        <v>2.3643000000000001</v>
      </c>
      <c r="Q525">
        <v>9.6066000000000003</v>
      </c>
      <c r="R525">
        <v>60.771650913000002</v>
      </c>
      <c r="S525">
        <v>809.70907181444102</v>
      </c>
    </row>
    <row r="526" spans="1:19" ht="15" x14ac:dyDescent="0.25">
      <c r="A526" t="s">
        <v>704</v>
      </c>
      <c r="B526">
        <v>504.2595</v>
      </c>
      <c r="C526">
        <v>135.22093100000001</v>
      </c>
      <c r="D526">
        <v>0</v>
      </c>
      <c r="E526">
        <v>4.9942080000000004</v>
      </c>
      <c r="F526">
        <v>58.382089999999998</v>
      </c>
      <c r="G526">
        <v>7.8989510000000003</v>
      </c>
      <c r="H526">
        <v>0</v>
      </c>
      <c r="I526">
        <v>4</v>
      </c>
      <c r="J526">
        <v>7.9801890000000002</v>
      </c>
      <c r="K526">
        <v>6.1999133836913396</v>
      </c>
      <c r="L526">
        <v>0</v>
      </c>
      <c r="M526">
        <v>1.4513168448</v>
      </c>
      <c r="N526">
        <v>43.050953165999999</v>
      </c>
      <c r="O526">
        <v>13.993781591599999</v>
      </c>
      <c r="P526">
        <v>0</v>
      </c>
      <c r="Q526">
        <v>12.8088</v>
      </c>
      <c r="R526">
        <v>37.670482174500002</v>
      </c>
      <c r="S526">
        <v>619.43474716059097</v>
      </c>
    </row>
    <row r="527" spans="1:19" ht="15" x14ac:dyDescent="0.25">
      <c r="A527" t="s">
        <v>705</v>
      </c>
      <c r="B527">
        <v>395.297755</v>
      </c>
      <c r="C527">
        <v>32.707535</v>
      </c>
      <c r="D527">
        <v>0</v>
      </c>
      <c r="E527">
        <v>2.88</v>
      </c>
      <c r="F527">
        <v>19.087795</v>
      </c>
      <c r="G527">
        <v>0</v>
      </c>
      <c r="H527">
        <v>0</v>
      </c>
      <c r="I527">
        <v>1.88</v>
      </c>
      <c r="J527">
        <v>3</v>
      </c>
      <c r="K527">
        <v>0.447791772481268</v>
      </c>
      <c r="L527">
        <v>0</v>
      </c>
      <c r="M527">
        <v>0.83692800000000001</v>
      </c>
      <c r="N527">
        <v>14.075340033</v>
      </c>
      <c r="O527">
        <v>0</v>
      </c>
      <c r="P527">
        <v>0</v>
      </c>
      <c r="Q527">
        <v>6.0201359999999999</v>
      </c>
      <c r="R527">
        <v>14.1615</v>
      </c>
      <c r="S527">
        <v>430.83945080548102</v>
      </c>
    </row>
    <row r="528" spans="1:19" ht="15" x14ac:dyDescent="0.25">
      <c r="A528" t="s">
        <v>706</v>
      </c>
      <c r="B528">
        <v>1764.319716</v>
      </c>
      <c r="C528">
        <v>1709.6767049999901</v>
      </c>
      <c r="D528">
        <v>4.3760919999999999</v>
      </c>
      <c r="E528">
        <v>44.086559999999999</v>
      </c>
      <c r="F528">
        <v>189.68755899999999</v>
      </c>
      <c r="G528">
        <v>8.3500700000000005</v>
      </c>
      <c r="H528">
        <v>0</v>
      </c>
      <c r="I528">
        <v>10.352941</v>
      </c>
      <c r="J528">
        <v>35.94</v>
      </c>
      <c r="K528">
        <v>275.47900467147201</v>
      </c>
      <c r="L528">
        <v>1.2716923352</v>
      </c>
      <c r="M528">
        <v>12.811554336</v>
      </c>
      <c r="N528">
        <v>139.87560600660001</v>
      </c>
      <c r="O528">
        <v>14.792984012</v>
      </c>
      <c r="P528">
        <v>0</v>
      </c>
      <c r="Q528">
        <v>33.1521876702</v>
      </c>
      <c r="R528">
        <v>169.65477000000001</v>
      </c>
      <c r="S528">
        <v>2411.35751503147</v>
      </c>
    </row>
    <row r="529" spans="1:19" ht="15" x14ac:dyDescent="0.25">
      <c r="A529" t="s">
        <v>707</v>
      </c>
      <c r="B529">
        <v>1201.6922159999999</v>
      </c>
      <c r="C529">
        <v>533.05910100000006</v>
      </c>
      <c r="D529">
        <v>1.9766079999999999</v>
      </c>
      <c r="E529">
        <v>33.994152999999997</v>
      </c>
      <c r="F529">
        <v>100.86446100000001</v>
      </c>
      <c r="G529">
        <v>8.2953220000000005</v>
      </c>
      <c r="H529">
        <v>1</v>
      </c>
      <c r="I529">
        <v>6.7192980000000002</v>
      </c>
      <c r="J529">
        <v>31.087174999999998</v>
      </c>
      <c r="K529">
        <v>40.266782610771301</v>
      </c>
      <c r="L529">
        <v>0.5744022848</v>
      </c>
      <c r="M529">
        <v>9.8787008618000005</v>
      </c>
      <c r="N529">
        <v>74.377453541400001</v>
      </c>
      <c r="O529">
        <v>14.695992455200001</v>
      </c>
      <c r="P529">
        <v>2.3643000000000001</v>
      </c>
      <c r="Q529">
        <v>21.5165360556</v>
      </c>
      <c r="R529">
        <v>146.7470095875</v>
      </c>
      <c r="S529">
        <v>1512.11339339707</v>
      </c>
    </row>
    <row r="530" spans="1:19" ht="15" x14ac:dyDescent="0.25">
      <c r="A530" t="s">
        <v>708</v>
      </c>
      <c r="B530">
        <v>5693.139768</v>
      </c>
      <c r="C530">
        <v>866.44126700000004</v>
      </c>
      <c r="D530">
        <v>72.615999000000002</v>
      </c>
      <c r="E530">
        <v>64.232558999999995</v>
      </c>
      <c r="F530">
        <v>555.50630799999999</v>
      </c>
      <c r="G530">
        <v>23.903459999999999</v>
      </c>
      <c r="H530">
        <v>5</v>
      </c>
      <c r="I530">
        <v>29.959999</v>
      </c>
      <c r="J530">
        <v>91.864794000000003</v>
      </c>
      <c r="K530">
        <v>22.200681239183201</v>
      </c>
      <c r="L530">
        <v>21.102209309399999</v>
      </c>
      <c r="M530">
        <v>18.665981645399999</v>
      </c>
      <c r="N530">
        <v>409.63035151919701</v>
      </c>
      <c r="O530">
        <v>42.347369735999997</v>
      </c>
      <c r="P530">
        <v>11.8215</v>
      </c>
      <c r="Q530">
        <v>95.937908797800006</v>
      </c>
      <c r="R530">
        <v>433.64776007699999</v>
      </c>
      <c r="S530">
        <v>6748.4935303239799</v>
      </c>
    </row>
    <row r="531" spans="1:19" ht="15" x14ac:dyDescent="0.25">
      <c r="A531" t="s">
        <v>709</v>
      </c>
      <c r="B531">
        <v>3247.3813559999999</v>
      </c>
      <c r="C531">
        <v>731.57318699999996</v>
      </c>
      <c r="D531">
        <v>36.382798000000001</v>
      </c>
      <c r="E531">
        <v>23.322828999999999</v>
      </c>
      <c r="F531">
        <v>257.25560899999999</v>
      </c>
      <c r="G531">
        <v>14.725448999999999</v>
      </c>
      <c r="H531">
        <v>3</v>
      </c>
      <c r="I531">
        <v>20.263812999999999</v>
      </c>
      <c r="J531">
        <v>52.046892999999997</v>
      </c>
      <c r="K531">
        <v>27.877376454233399</v>
      </c>
      <c r="L531">
        <v>10.5728410988</v>
      </c>
      <c r="M531">
        <v>6.7776141073999998</v>
      </c>
      <c r="N531">
        <v>189.70028607660001</v>
      </c>
      <c r="O531">
        <v>26.087605448400002</v>
      </c>
      <c r="P531">
        <v>7.0929000000000002</v>
      </c>
      <c r="Q531">
        <v>64.888781988600002</v>
      </c>
      <c r="R531">
        <v>245.68735840650001</v>
      </c>
      <c r="S531">
        <v>3826.0661195805401</v>
      </c>
    </row>
    <row r="532" spans="1:19" ht="15" x14ac:dyDescent="0.25">
      <c r="A532" t="s">
        <v>710</v>
      </c>
      <c r="B532">
        <v>2743.6813870000001</v>
      </c>
      <c r="C532">
        <v>2665.9686820000002</v>
      </c>
      <c r="D532">
        <v>13.100908</v>
      </c>
      <c r="E532">
        <v>72.406237000000004</v>
      </c>
      <c r="F532">
        <v>304.68257699999998</v>
      </c>
      <c r="G532">
        <v>8.5134939999999997</v>
      </c>
      <c r="H532">
        <v>2</v>
      </c>
      <c r="I532">
        <v>15.410292999999999</v>
      </c>
      <c r="J532">
        <v>51.788918000000002</v>
      </c>
      <c r="K532">
        <v>429.56565814744698</v>
      </c>
      <c r="L532">
        <v>3.8071238647999999</v>
      </c>
      <c r="M532">
        <v>21.0412524722</v>
      </c>
      <c r="N532">
        <v>224.67293227980099</v>
      </c>
      <c r="O532">
        <v>15.0825059704</v>
      </c>
      <c r="P532">
        <v>4.7286000000000001</v>
      </c>
      <c r="Q532">
        <v>49.346840244600003</v>
      </c>
      <c r="R532">
        <v>244.46958741899999</v>
      </c>
      <c r="S532">
        <v>3736.3958873982501</v>
      </c>
    </row>
    <row r="533" spans="1:19" ht="15" x14ac:dyDescent="0.25">
      <c r="A533" t="s">
        <v>711</v>
      </c>
      <c r="B533">
        <v>1787.056834</v>
      </c>
      <c r="C533">
        <v>1746.0568350000001</v>
      </c>
      <c r="D533">
        <v>12.379320999999999</v>
      </c>
      <c r="E533">
        <v>32.531525000000002</v>
      </c>
      <c r="F533">
        <v>148.74705900000001</v>
      </c>
      <c r="G533">
        <v>10</v>
      </c>
      <c r="H533">
        <v>1</v>
      </c>
      <c r="I533">
        <v>5</v>
      </c>
      <c r="J533">
        <v>24.999998999999999</v>
      </c>
      <c r="K533">
        <v>281.340909423938</v>
      </c>
      <c r="L533">
        <v>3.5974306826000002</v>
      </c>
      <c r="M533">
        <v>9.4536611649999998</v>
      </c>
      <c r="N533">
        <v>109.6860813066</v>
      </c>
      <c r="O533">
        <v>17.716000000000001</v>
      </c>
      <c r="P533">
        <v>2.3643000000000001</v>
      </c>
      <c r="Q533">
        <v>16.010999999999999</v>
      </c>
      <c r="R533">
        <v>118.0124952795</v>
      </c>
      <c r="S533">
        <v>2345.2387118576398</v>
      </c>
    </row>
    <row r="534" spans="1:19" ht="15" x14ac:dyDescent="0.25">
      <c r="A534" t="s">
        <v>712</v>
      </c>
      <c r="B534">
        <v>1589.9718640000001</v>
      </c>
      <c r="C534">
        <v>1528.810099</v>
      </c>
      <c r="D534">
        <v>0.42352899999999999</v>
      </c>
      <c r="E534">
        <v>36.211765</v>
      </c>
      <c r="F534">
        <v>128.874053</v>
      </c>
      <c r="G534">
        <v>9.8794120000000003</v>
      </c>
      <c r="H534">
        <v>1</v>
      </c>
      <c r="I534">
        <v>14.311764</v>
      </c>
      <c r="J534">
        <v>35.970588999999997</v>
      </c>
      <c r="K534">
        <v>246.33609569138599</v>
      </c>
      <c r="L534">
        <v>0.1230775274</v>
      </c>
      <c r="M534">
        <v>10.523138909</v>
      </c>
      <c r="N534">
        <v>95.031726682199803</v>
      </c>
      <c r="O534">
        <v>17.502366299199998</v>
      </c>
      <c r="P534">
        <v>2.3643000000000001</v>
      </c>
      <c r="Q534">
        <v>45.829130680799999</v>
      </c>
      <c r="R534">
        <v>169.79916537450001</v>
      </c>
      <c r="S534">
        <v>2177.4808651644798</v>
      </c>
    </row>
    <row r="535" spans="1:19" ht="15" x14ac:dyDescent="0.25">
      <c r="A535" t="s">
        <v>713</v>
      </c>
      <c r="B535">
        <v>1599.5601879999999</v>
      </c>
      <c r="C535">
        <v>551.75455299999999</v>
      </c>
      <c r="D535">
        <v>1</v>
      </c>
      <c r="E535">
        <v>18</v>
      </c>
      <c r="F535">
        <v>163.495599</v>
      </c>
      <c r="G535">
        <v>9.676024</v>
      </c>
      <c r="H535">
        <v>0</v>
      </c>
      <c r="I535">
        <v>8.4825579999999992</v>
      </c>
      <c r="J535">
        <v>25.038029999999999</v>
      </c>
      <c r="K535">
        <v>31.7395498453572</v>
      </c>
      <c r="L535">
        <v>0.29060000000000002</v>
      </c>
      <c r="M535">
        <v>5.2308000000000003</v>
      </c>
      <c r="N535">
        <v>120.56165470259999</v>
      </c>
      <c r="O535">
        <v>17.142044118400001</v>
      </c>
      <c r="P535">
        <v>0</v>
      </c>
      <c r="Q535">
        <v>27.1628472276</v>
      </c>
      <c r="R535">
        <v>118.192020615</v>
      </c>
      <c r="S535">
        <v>1919.87970450896</v>
      </c>
    </row>
    <row r="536" spans="1:19" ht="15" x14ac:dyDescent="0.25">
      <c r="A536" t="s">
        <v>714</v>
      </c>
      <c r="B536">
        <v>857.26948300000004</v>
      </c>
      <c r="C536">
        <v>833.73924899999997</v>
      </c>
      <c r="D536">
        <v>0.51785700000000001</v>
      </c>
      <c r="E536">
        <v>12.918411000000001</v>
      </c>
      <c r="F536">
        <v>69.039783999999997</v>
      </c>
      <c r="G536">
        <v>5.8731559999999998</v>
      </c>
      <c r="H536">
        <v>0</v>
      </c>
      <c r="I536">
        <v>3.418879</v>
      </c>
      <c r="J536">
        <v>11.643068</v>
      </c>
      <c r="K536">
        <v>133.710796620157</v>
      </c>
      <c r="L536">
        <v>0.15048924420000001</v>
      </c>
      <c r="M536">
        <v>3.7540902366000002</v>
      </c>
      <c r="N536">
        <v>50.909936721600097</v>
      </c>
      <c r="O536">
        <v>10.4048831696</v>
      </c>
      <c r="P536">
        <v>0</v>
      </c>
      <c r="Q536">
        <v>10.947934333799999</v>
      </c>
      <c r="R536">
        <v>54.961102494000002</v>
      </c>
      <c r="S536">
        <v>1122.10871581996</v>
      </c>
    </row>
    <row r="537" spans="1:19" ht="15" x14ac:dyDescent="0.25">
      <c r="A537" t="s">
        <v>715</v>
      </c>
      <c r="B537">
        <v>4108.6283220000096</v>
      </c>
      <c r="C537">
        <v>1678.4580900000001</v>
      </c>
      <c r="D537">
        <v>33.829374000000001</v>
      </c>
      <c r="E537">
        <v>59.098337999999998</v>
      </c>
      <c r="F537">
        <v>342.08008599999999</v>
      </c>
      <c r="G537">
        <v>22.338092</v>
      </c>
      <c r="H537">
        <v>4</v>
      </c>
      <c r="I537">
        <v>16</v>
      </c>
      <c r="J537">
        <v>75.171434000000005</v>
      </c>
      <c r="K537">
        <v>114.96574275922499</v>
      </c>
      <c r="L537">
        <v>9.8308160844000003</v>
      </c>
      <c r="M537">
        <v>17.173977022799999</v>
      </c>
      <c r="N537">
        <v>252.249855416401</v>
      </c>
      <c r="O537">
        <v>39.5741637872</v>
      </c>
      <c r="P537">
        <v>9.4572000000000003</v>
      </c>
      <c r="Q537">
        <v>51.235199999999999</v>
      </c>
      <c r="R537">
        <v>354.846754197</v>
      </c>
      <c r="S537">
        <v>4957.9620312670304</v>
      </c>
    </row>
    <row r="538" spans="1:19" ht="15" x14ac:dyDescent="0.25">
      <c r="A538" t="s">
        <v>716</v>
      </c>
      <c r="B538">
        <v>5716.4169259999999</v>
      </c>
      <c r="C538">
        <v>2747.3499310000002</v>
      </c>
      <c r="D538">
        <v>56.283993000000002</v>
      </c>
      <c r="E538">
        <v>52.318604000000001</v>
      </c>
      <c r="F538">
        <v>529.16023399999995</v>
      </c>
      <c r="G538">
        <v>29.664881000000001</v>
      </c>
      <c r="H538">
        <v>5</v>
      </c>
      <c r="I538">
        <v>43.677059</v>
      </c>
      <c r="J538">
        <v>132.80676299999999</v>
      </c>
      <c r="K538">
        <v>223.436517139492</v>
      </c>
      <c r="L538">
        <v>16.3561283658</v>
      </c>
      <c r="M538">
        <v>15.203786322399999</v>
      </c>
      <c r="N538">
        <v>390.20275655159702</v>
      </c>
      <c r="O538">
        <v>52.554303179599998</v>
      </c>
      <c r="P538">
        <v>11.8215</v>
      </c>
      <c r="Q538">
        <v>139.86267832979999</v>
      </c>
      <c r="R538">
        <v>626.91432474150099</v>
      </c>
      <c r="S538">
        <v>7192.7689206301902</v>
      </c>
    </row>
    <row r="539" spans="1:19" ht="15" x14ac:dyDescent="0.25">
      <c r="A539" t="s">
        <v>717</v>
      </c>
      <c r="B539">
        <v>1187.9189140000001</v>
      </c>
      <c r="C539">
        <v>1149.0066449999999</v>
      </c>
      <c r="D539">
        <v>1.51125</v>
      </c>
      <c r="E539">
        <v>25.83652</v>
      </c>
      <c r="F539">
        <v>102.017127</v>
      </c>
      <c r="G539">
        <v>2.2420119999999999</v>
      </c>
      <c r="H539">
        <v>1.2662720000000001</v>
      </c>
      <c r="I539">
        <v>9.3727809999999998</v>
      </c>
      <c r="J539">
        <v>26.031203999999999</v>
      </c>
      <c r="K539">
        <v>185.138632350672</v>
      </c>
      <c r="L539">
        <v>0.43916925000000001</v>
      </c>
      <c r="M539">
        <v>7.5080927120000096</v>
      </c>
      <c r="N539">
        <v>75.227429449799999</v>
      </c>
      <c r="O539">
        <v>3.9719484592000001</v>
      </c>
      <c r="P539">
        <v>2.9938468895999999</v>
      </c>
      <c r="Q539">
        <v>30.0135193182</v>
      </c>
      <c r="R539">
        <v>122.880298482</v>
      </c>
      <c r="S539">
        <v>1616.0918509114699</v>
      </c>
    </row>
    <row r="540" spans="1:19" ht="15" x14ac:dyDescent="0.25">
      <c r="A540" t="s">
        <v>718</v>
      </c>
      <c r="B540">
        <v>1249.5239019999999</v>
      </c>
      <c r="C540">
        <v>352.659784</v>
      </c>
      <c r="D540">
        <v>2</v>
      </c>
      <c r="E540">
        <v>23.933154999999999</v>
      </c>
      <c r="F540">
        <v>111.019125</v>
      </c>
      <c r="G540">
        <v>3.8395510000000002</v>
      </c>
      <c r="H540">
        <v>0.85</v>
      </c>
      <c r="I540">
        <v>4</v>
      </c>
      <c r="J540">
        <v>9.3088239999999995</v>
      </c>
      <c r="K540">
        <v>16.545153007450399</v>
      </c>
      <c r="L540">
        <v>0.58120000000000005</v>
      </c>
      <c r="M540">
        <v>6.9549748429999996</v>
      </c>
      <c r="N540">
        <v>81.865502774999896</v>
      </c>
      <c r="O540">
        <v>6.8021485516000002</v>
      </c>
      <c r="P540">
        <v>2.009655</v>
      </c>
      <c r="Q540">
        <v>12.8088</v>
      </c>
      <c r="R540">
        <v>43.942303692000003</v>
      </c>
      <c r="S540">
        <v>1421.0336398690499</v>
      </c>
    </row>
    <row r="541" spans="1:19" ht="15" x14ac:dyDescent="0.25">
      <c r="A541" t="s">
        <v>719</v>
      </c>
      <c r="B541">
        <v>1878.718803</v>
      </c>
      <c r="C541">
        <v>1038.952098</v>
      </c>
      <c r="D541">
        <v>58.295856999999998</v>
      </c>
      <c r="E541">
        <v>24.708601999999999</v>
      </c>
      <c r="F541">
        <v>187.33847700000001</v>
      </c>
      <c r="G541">
        <v>21.690514</v>
      </c>
      <c r="H541">
        <v>0</v>
      </c>
      <c r="I541">
        <v>10.189348000000001</v>
      </c>
      <c r="J541">
        <v>49.548560999999999</v>
      </c>
      <c r="K541">
        <v>97.195974747141506</v>
      </c>
      <c r="L541">
        <v>16.9407760442</v>
      </c>
      <c r="M541">
        <v>7.1803197411999999</v>
      </c>
      <c r="N541">
        <v>138.14339293980001</v>
      </c>
      <c r="O541">
        <v>38.426914602399997</v>
      </c>
      <c r="P541">
        <v>0</v>
      </c>
      <c r="Q541">
        <v>32.628330165599998</v>
      </c>
      <c r="R541">
        <v>233.89398220050001</v>
      </c>
      <c r="S541">
        <v>2443.12849344084</v>
      </c>
    </row>
    <row r="542" spans="1:19" ht="15" x14ac:dyDescent="0.25">
      <c r="A542" t="s">
        <v>720</v>
      </c>
      <c r="B542">
        <v>2623.080727</v>
      </c>
      <c r="C542">
        <v>625.62711400000001</v>
      </c>
      <c r="D542">
        <v>46.202007999999999</v>
      </c>
      <c r="E542">
        <v>29.732733</v>
      </c>
      <c r="F542">
        <v>220.609004</v>
      </c>
      <c r="G542">
        <v>16.558140000000002</v>
      </c>
      <c r="H542">
        <v>2</v>
      </c>
      <c r="I542">
        <v>14.052023</v>
      </c>
      <c r="J542">
        <v>52.073484000000001</v>
      </c>
      <c r="K542">
        <v>25.157214926916598</v>
      </c>
      <c r="L542">
        <v>13.4263035248</v>
      </c>
      <c r="M542">
        <v>8.6403322098000004</v>
      </c>
      <c r="N542">
        <v>162.67707954959999</v>
      </c>
      <c r="O542">
        <v>29.334400823999999</v>
      </c>
      <c r="P542">
        <v>4.7286000000000001</v>
      </c>
      <c r="Q542">
        <v>44.997388050600001</v>
      </c>
      <c r="R542">
        <v>245.81288122199999</v>
      </c>
      <c r="S542">
        <v>3157.8549273077201</v>
      </c>
    </row>
    <row r="543" spans="1:19" ht="15" x14ac:dyDescent="0.25">
      <c r="A543" t="s">
        <v>721</v>
      </c>
      <c r="B543">
        <v>1384.742</v>
      </c>
      <c r="C543">
        <v>812.93248700000004</v>
      </c>
      <c r="D543">
        <v>14.957115</v>
      </c>
      <c r="E543">
        <v>27.021023</v>
      </c>
      <c r="F543">
        <v>194.69635400000001</v>
      </c>
      <c r="G543">
        <v>5.982424</v>
      </c>
      <c r="H543">
        <v>1</v>
      </c>
      <c r="I543">
        <v>8.5189629999999994</v>
      </c>
      <c r="J543">
        <v>27.431196</v>
      </c>
      <c r="K543">
        <v>78.851974946750801</v>
      </c>
      <c r="L543">
        <v>4.3465376190000002</v>
      </c>
      <c r="M543">
        <v>7.8523092838000004</v>
      </c>
      <c r="N543">
        <v>143.56909143959999</v>
      </c>
      <c r="O543">
        <v>10.598462358400001</v>
      </c>
      <c r="P543">
        <v>2.3643000000000001</v>
      </c>
      <c r="Q543">
        <v>27.279423318599999</v>
      </c>
      <c r="R543">
        <v>129.48896071799999</v>
      </c>
      <c r="S543">
        <v>1789.0930596841499</v>
      </c>
    </row>
    <row r="544" spans="1:19" ht="15" x14ac:dyDescent="0.25">
      <c r="A544" t="s">
        <v>722</v>
      </c>
      <c r="B544">
        <v>1165.3188829999999</v>
      </c>
      <c r="C544">
        <v>416.22884800000003</v>
      </c>
      <c r="D544">
        <v>0</v>
      </c>
      <c r="E544">
        <v>22</v>
      </c>
      <c r="F544">
        <v>126.32785</v>
      </c>
      <c r="G544">
        <v>0</v>
      </c>
      <c r="H544">
        <v>1</v>
      </c>
      <c r="I544">
        <v>3</v>
      </c>
      <c r="J544">
        <v>12.420999</v>
      </c>
      <c r="K544">
        <v>24.0281017598147</v>
      </c>
      <c r="L544">
        <v>0</v>
      </c>
      <c r="M544">
        <v>6.3932000000000002</v>
      </c>
      <c r="N544">
        <v>93.154156589999801</v>
      </c>
      <c r="O544">
        <v>0</v>
      </c>
      <c r="P544">
        <v>2.3643000000000001</v>
      </c>
      <c r="Q544">
        <v>9.6066000000000003</v>
      </c>
      <c r="R544">
        <v>58.633325779499998</v>
      </c>
      <c r="S544">
        <v>1359.49856712932</v>
      </c>
    </row>
    <row r="545" spans="1:19" ht="15" x14ac:dyDescent="0.25">
      <c r="A545" t="s">
        <v>723</v>
      </c>
      <c r="B545">
        <v>3825.21117800001</v>
      </c>
      <c r="C545">
        <v>912.74082899999803</v>
      </c>
      <c r="D545">
        <v>26.835525000000001</v>
      </c>
      <c r="E545">
        <v>49.739488999999999</v>
      </c>
      <c r="F545">
        <v>391.38460400000002</v>
      </c>
      <c r="G545">
        <v>14.937374</v>
      </c>
      <c r="H545">
        <v>3</v>
      </c>
      <c r="I545">
        <v>20.471429000000001</v>
      </c>
      <c r="J545">
        <v>72.216077999999996</v>
      </c>
      <c r="K545">
        <v>36.786471369050403</v>
      </c>
      <c r="L545">
        <v>7.7984035650000099</v>
      </c>
      <c r="M545">
        <v>14.454295503399999</v>
      </c>
      <c r="N545">
        <v>288.60700698959999</v>
      </c>
      <c r="O545">
        <v>26.463051778400001</v>
      </c>
      <c r="P545">
        <v>7.0929000000000002</v>
      </c>
      <c r="Q545">
        <v>65.553609943799998</v>
      </c>
      <c r="R545">
        <v>340.89599619900002</v>
      </c>
      <c r="S545">
        <v>4612.86291334826</v>
      </c>
    </row>
    <row r="546" spans="1:19" ht="15" x14ac:dyDescent="0.25">
      <c r="A546" t="s">
        <v>724</v>
      </c>
      <c r="B546">
        <v>4404.5482609999999</v>
      </c>
      <c r="C546">
        <v>320.13445100000001</v>
      </c>
      <c r="D546">
        <v>61.254385999999997</v>
      </c>
      <c r="E546">
        <v>43.565924000000003</v>
      </c>
      <c r="F546">
        <v>409.64783299999999</v>
      </c>
      <c r="G546">
        <v>26.485379999999999</v>
      </c>
      <c r="H546">
        <v>1</v>
      </c>
      <c r="I546">
        <v>34.584490000000002</v>
      </c>
      <c r="J546">
        <v>73.245941999999999</v>
      </c>
      <c r="K546">
        <v>4.0693721014554196</v>
      </c>
      <c r="L546">
        <v>17.8005245716</v>
      </c>
      <c r="M546">
        <v>12.6602575144</v>
      </c>
      <c r="N546">
        <v>302.07431205419999</v>
      </c>
      <c r="O546">
        <v>46.921499208</v>
      </c>
      <c r="P546">
        <v>2.3643000000000001</v>
      </c>
      <c r="Q546">
        <v>110.746453878</v>
      </c>
      <c r="R546">
        <v>345.757469211</v>
      </c>
      <c r="S546">
        <v>5246.9424495386602</v>
      </c>
    </row>
    <row r="547" spans="1:19" ht="15" x14ac:dyDescent="0.25">
      <c r="A547" t="s">
        <v>725</v>
      </c>
      <c r="B547">
        <v>649.58284500000002</v>
      </c>
      <c r="C547">
        <v>236.98856699999999</v>
      </c>
      <c r="D547">
        <v>0</v>
      </c>
      <c r="E547">
        <v>10</v>
      </c>
      <c r="F547">
        <v>77.239997000000002</v>
      </c>
      <c r="G547">
        <v>2</v>
      </c>
      <c r="H547">
        <v>3</v>
      </c>
      <c r="I547">
        <v>6</v>
      </c>
      <c r="J547">
        <v>8.7200000000000006</v>
      </c>
      <c r="K547">
        <v>14.326435697610201</v>
      </c>
      <c r="L547">
        <v>0</v>
      </c>
      <c r="M547">
        <v>2.9060000000000001</v>
      </c>
      <c r="N547">
        <v>56.956773787800003</v>
      </c>
      <c r="O547">
        <v>3.5432000000000001</v>
      </c>
      <c r="P547">
        <v>7.0929000000000002</v>
      </c>
      <c r="Q547">
        <v>19.213200000000001</v>
      </c>
      <c r="R547">
        <v>41.162759999999999</v>
      </c>
      <c r="S547">
        <v>794.78411448540999</v>
      </c>
    </row>
    <row r="548" spans="1:19" ht="15" x14ac:dyDescent="0.25">
      <c r="A548" t="s">
        <v>726</v>
      </c>
      <c r="B548">
        <v>3223.9312890000001</v>
      </c>
      <c r="C548">
        <v>467.68521399999997</v>
      </c>
      <c r="D548">
        <v>33.95261</v>
      </c>
      <c r="E548">
        <v>57.386606999999998</v>
      </c>
      <c r="F548">
        <v>309.10451599999999</v>
      </c>
      <c r="G548">
        <v>25.037678</v>
      </c>
      <c r="H548">
        <v>0</v>
      </c>
      <c r="I548">
        <v>20.744212000000001</v>
      </c>
      <c r="J548">
        <v>52.868910999999997</v>
      </c>
      <c r="K548">
        <v>11.4820549289065</v>
      </c>
      <c r="L548">
        <v>9.8666284659999999</v>
      </c>
      <c r="M548">
        <v>16.6765479942</v>
      </c>
      <c r="N548">
        <v>227.9336700984</v>
      </c>
      <c r="O548">
        <v>44.356750344799998</v>
      </c>
      <c r="P548">
        <v>0</v>
      </c>
      <c r="Q548">
        <v>66.427115666399999</v>
      </c>
      <c r="R548">
        <v>249.5676943755</v>
      </c>
      <c r="S548">
        <v>3850.2417508742101</v>
      </c>
    </row>
    <row r="549" spans="1:19" ht="15" x14ac:dyDescent="0.25">
      <c r="A549" t="s">
        <v>727</v>
      </c>
      <c r="B549">
        <v>2859.1406379999999</v>
      </c>
      <c r="C549">
        <v>243.11452700000001</v>
      </c>
      <c r="D549">
        <v>8.4532170000000004</v>
      </c>
      <c r="E549">
        <v>14.865497</v>
      </c>
      <c r="F549">
        <v>135.581872</v>
      </c>
      <c r="G549">
        <v>11.409129</v>
      </c>
      <c r="H549">
        <v>2</v>
      </c>
      <c r="I549">
        <v>10</v>
      </c>
      <c r="J549">
        <v>56.453215999999998</v>
      </c>
      <c r="K549">
        <v>3.6317134443377901</v>
      </c>
      <c r="L549">
        <v>2.4565048601999999</v>
      </c>
      <c r="M549">
        <v>4.3199134281999996</v>
      </c>
      <c r="N549">
        <v>99.978072412799804</v>
      </c>
      <c r="O549">
        <v>20.2124129364</v>
      </c>
      <c r="P549">
        <v>4.7286000000000001</v>
      </c>
      <c r="Q549">
        <v>32.021999999999998</v>
      </c>
      <c r="R549">
        <v>266.48740612799998</v>
      </c>
      <c r="S549">
        <v>3292.97726120994</v>
      </c>
    </row>
    <row r="550" spans="1:19" ht="15" x14ac:dyDescent="0.25">
      <c r="A550" t="s">
        <v>728</v>
      </c>
      <c r="B550">
        <v>1651.3671859999999</v>
      </c>
      <c r="C550">
        <v>941.81362400000103</v>
      </c>
      <c r="D550">
        <v>25.289992999999999</v>
      </c>
      <c r="E550">
        <v>36.145296999999999</v>
      </c>
      <c r="F550">
        <v>220.797629</v>
      </c>
      <c r="G550">
        <v>16.964535000000001</v>
      </c>
      <c r="H550">
        <v>2</v>
      </c>
      <c r="I550">
        <v>19.542525000000001</v>
      </c>
      <c r="J550">
        <v>35.751448000000003</v>
      </c>
      <c r="K550">
        <v>90.918260272666899</v>
      </c>
      <c r="L550">
        <v>7.3492719657999999</v>
      </c>
      <c r="M550">
        <v>10.503823308199999</v>
      </c>
      <c r="N550">
        <v>162.8161716246</v>
      </c>
      <c r="O550">
        <v>30.054370206000002</v>
      </c>
      <c r="P550">
        <v>4.7286000000000001</v>
      </c>
      <c r="Q550">
        <v>62.579073555000001</v>
      </c>
      <c r="R550">
        <v>168.76471028399999</v>
      </c>
      <c r="S550">
        <v>2189.0814672162601</v>
      </c>
    </row>
    <row r="551" spans="1:19" ht="15" x14ac:dyDescent="0.25">
      <c r="A551" t="s">
        <v>729</v>
      </c>
      <c r="B551">
        <v>3779.8081460000099</v>
      </c>
      <c r="C551">
        <v>957.54269499999998</v>
      </c>
      <c r="D551">
        <v>63.163915000000003</v>
      </c>
      <c r="E551">
        <v>41.302956999999999</v>
      </c>
      <c r="F551">
        <v>295.766975</v>
      </c>
      <c r="G551">
        <v>27.006817000000002</v>
      </c>
      <c r="H551">
        <v>1</v>
      </c>
      <c r="I551">
        <v>10.660969</v>
      </c>
      <c r="J551">
        <v>71.192662999999996</v>
      </c>
      <c r="K551">
        <v>41.213885331024201</v>
      </c>
      <c r="L551">
        <v>18.355433698999999</v>
      </c>
      <c r="M551">
        <v>12.002639304200001</v>
      </c>
      <c r="N551">
        <v>218.09856736500001</v>
      </c>
      <c r="O551">
        <v>47.845276997200003</v>
      </c>
      <c r="P551">
        <v>2.3643000000000001</v>
      </c>
      <c r="Q551">
        <v>34.138554931800002</v>
      </c>
      <c r="R551">
        <v>336.06496569149999</v>
      </c>
      <c r="S551">
        <v>4489.89176931974</v>
      </c>
    </row>
    <row r="552" spans="1:19" ht="15" x14ac:dyDescent="0.25">
      <c r="A552" t="s">
        <v>730</v>
      </c>
      <c r="B552">
        <v>197.87245300000001</v>
      </c>
      <c r="C552">
        <v>128.81890000000001</v>
      </c>
      <c r="D552">
        <v>25.335726000000001</v>
      </c>
      <c r="E552">
        <v>0</v>
      </c>
      <c r="F552">
        <v>28.622254999999999</v>
      </c>
      <c r="G552">
        <v>3.6573699999999998</v>
      </c>
      <c r="H552">
        <v>0</v>
      </c>
      <c r="I552">
        <v>0</v>
      </c>
      <c r="J552">
        <v>0</v>
      </c>
      <c r="K552">
        <v>13.7226899977861</v>
      </c>
      <c r="L552">
        <v>7.3625619756000003</v>
      </c>
      <c r="M552">
        <v>0</v>
      </c>
      <c r="N552">
        <v>21.106050837000002</v>
      </c>
      <c r="O552">
        <v>6.4793966919999999</v>
      </c>
      <c r="P552">
        <v>0</v>
      </c>
      <c r="Q552">
        <v>0</v>
      </c>
      <c r="R552">
        <v>0</v>
      </c>
      <c r="S552">
        <v>246.54315250238599</v>
      </c>
    </row>
    <row r="553" spans="1:19" ht="15" x14ac:dyDescent="0.25">
      <c r="A553" t="s">
        <v>731</v>
      </c>
      <c r="B553">
        <v>412.01235500000001</v>
      </c>
      <c r="C553">
        <v>216.17196999999999</v>
      </c>
      <c r="D553">
        <v>13.070033</v>
      </c>
      <c r="E553">
        <v>4</v>
      </c>
      <c r="F553">
        <v>60.168379999999999</v>
      </c>
      <c r="G553">
        <v>2.5</v>
      </c>
      <c r="H553">
        <v>1</v>
      </c>
      <c r="I553">
        <v>5</v>
      </c>
      <c r="J553">
        <v>4</v>
      </c>
      <c r="K553">
        <v>19.1629104849364</v>
      </c>
      <c r="L553">
        <v>3.7981515897999998</v>
      </c>
      <c r="M553">
        <v>1.1624000000000001</v>
      </c>
      <c r="N553">
        <v>44.368163412000001</v>
      </c>
      <c r="O553">
        <v>4.4290000000000003</v>
      </c>
      <c r="P553">
        <v>2.3643000000000001</v>
      </c>
      <c r="Q553">
        <v>16.010999999999999</v>
      </c>
      <c r="R553">
        <v>18.882000000000001</v>
      </c>
      <c r="S553">
        <v>522.19028048673601</v>
      </c>
    </row>
    <row r="554" spans="1:19" ht="15" x14ac:dyDescent="0.25">
      <c r="A554" t="s">
        <v>732</v>
      </c>
      <c r="B554">
        <v>956.281170000001</v>
      </c>
      <c r="C554">
        <v>916.54487000000097</v>
      </c>
      <c r="D554">
        <v>3</v>
      </c>
      <c r="E554">
        <v>19.725490000000001</v>
      </c>
      <c r="F554">
        <v>84.045644999999993</v>
      </c>
      <c r="G554">
        <v>18.569109999999998</v>
      </c>
      <c r="H554">
        <v>0</v>
      </c>
      <c r="I554">
        <v>9.1394549999999999</v>
      </c>
      <c r="J554">
        <v>9.9862140000000004</v>
      </c>
      <c r="K554">
        <v>147.36695003934301</v>
      </c>
      <c r="L554">
        <v>0.87180000000000002</v>
      </c>
      <c r="M554">
        <v>5.7322273939999997</v>
      </c>
      <c r="N554">
        <v>61.975258623000101</v>
      </c>
      <c r="O554">
        <v>32.897035275999997</v>
      </c>
      <c r="P554">
        <v>0</v>
      </c>
      <c r="Q554">
        <v>29.266362801</v>
      </c>
      <c r="R554">
        <v>47.139923187000001</v>
      </c>
      <c r="S554">
        <v>1281.53072732034</v>
      </c>
    </row>
    <row r="555" spans="1:19" ht="15" x14ac:dyDescent="0.25">
      <c r="A555" t="s">
        <v>733</v>
      </c>
      <c r="B555">
        <v>1138.257591</v>
      </c>
      <c r="C555">
        <v>461.45399400000002</v>
      </c>
      <c r="D555">
        <v>12.754897</v>
      </c>
      <c r="E555">
        <v>9</v>
      </c>
      <c r="F555">
        <v>87.042238999999995</v>
      </c>
      <c r="G555">
        <v>14.651249</v>
      </c>
      <c r="H555">
        <v>1</v>
      </c>
      <c r="I555">
        <v>6.7428290000000004</v>
      </c>
      <c r="J555">
        <v>14.879327</v>
      </c>
      <c r="K555">
        <v>31.815469930218001</v>
      </c>
      <c r="L555">
        <v>3.7065730682</v>
      </c>
      <c r="M555">
        <v>2.6154000000000002</v>
      </c>
      <c r="N555">
        <v>64.1849470386001</v>
      </c>
      <c r="O555">
        <v>25.956152728399999</v>
      </c>
      <c r="P555">
        <v>2.3643000000000001</v>
      </c>
      <c r="Q555">
        <v>21.591887023799998</v>
      </c>
      <c r="R555">
        <v>70.237863103500004</v>
      </c>
      <c r="S555">
        <v>1360.7301838927201</v>
      </c>
    </row>
    <row r="556" spans="1:19" ht="15" x14ac:dyDescent="0.25">
      <c r="A556" t="s">
        <v>734</v>
      </c>
      <c r="B556">
        <v>578.75089500000001</v>
      </c>
      <c r="C556">
        <v>224.729308</v>
      </c>
      <c r="D556">
        <v>0</v>
      </c>
      <c r="E556">
        <v>12</v>
      </c>
      <c r="F556">
        <v>53.841664000000002</v>
      </c>
      <c r="G556">
        <v>9</v>
      </c>
      <c r="H556">
        <v>1</v>
      </c>
      <c r="I556">
        <v>2</v>
      </c>
      <c r="J556">
        <v>8.0532540000000008</v>
      </c>
      <c r="K556">
        <v>14.936480935304401</v>
      </c>
      <c r="L556">
        <v>0</v>
      </c>
      <c r="M556">
        <v>3.4872000000000001</v>
      </c>
      <c r="N556">
        <v>39.702843033599997</v>
      </c>
      <c r="O556">
        <v>15.9444</v>
      </c>
      <c r="P556">
        <v>2.3643000000000001</v>
      </c>
      <c r="Q556">
        <v>6.4043999999999999</v>
      </c>
      <c r="R556">
        <v>38.015385506999998</v>
      </c>
      <c r="S556">
        <v>699.60590447590403</v>
      </c>
    </row>
    <row r="557" spans="1:19" ht="15" x14ac:dyDescent="0.25">
      <c r="A557" t="s">
        <v>735</v>
      </c>
      <c r="B557">
        <v>2253.67562</v>
      </c>
      <c r="C557">
        <v>975.86058700000001</v>
      </c>
      <c r="D557">
        <v>14.019038</v>
      </c>
      <c r="E557">
        <v>31.657302999999999</v>
      </c>
      <c r="F557">
        <v>179.11624499999999</v>
      </c>
      <c r="G557">
        <v>9.8918999999999997</v>
      </c>
      <c r="H557">
        <v>0</v>
      </c>
      <c r="I557">
        <v>10.238505</v>
      </c>
      <c r="J557">
        <v>41.440863999999998</v>
      </c>
      <c r="K557">
        <v>70.592345976717695</v>
      </c>
      <c r="L557">
        <v>4.0739324428000003</v>
      </c>
      <c r="M557">
        <v>9.1996122517999996</v>
      </c>
      <c r="N557">
        <v>132.08031906299999</v>
      </c>
      <c r="O557">
        <v>17.52449004</v>
      </c>
      <c r="P557">
        <v>0</v>
      </c>
      <c r="Q557">
        <v>32.785740711000003</v>
      </c>
      <c r="R557">
        <v>195.62159851199999</v>
      </c>
      <c r="S557">
        <v>2715.5536589973199</v>
      </c>
    </row>
    <row r="558" spans="1:19" ht="15" x14ac:dyDescent="0.25">
      <c r="A558" t="s">
        <v>736</v>
      </c>
      <c r="B558">
        <v>557.64533500000005</v>
      </c>
      <c r="C558">
        <v>542.69981599999903</v>
      </c>
      <c r="D558">
        <v>0</v>
      </c>
      <c r="E558">
        <v>21.902934999999999</v>
      </c>
      <c r="F558">
        <v>83.022060999999994</v>
      </c>
      <c r="G558">
        <v>0.26789400000000002</v>
      </c>
      <c r="H558">
        <v>1</v>
      </c>
      <c r="I558">
        <v>7.6776249999999999</v>
      </c>
      <c r="J558">
        <v>6</v>
      </c>
      <c r="K558">
        <v>87.4448395476428</v>
      </c>
      <c r="L558">
        <v>0</v>
      </c>
      <c r="M558">
        <v>6.3649929109999999</v>
      </c>
      <c r="N558">
        <v>61.220467781400103</v>
      </c>
      <c r="O558">
        <v>0.47460101040000002</v>
      </c>
      <c r="P558">
        <v>2.3643000000000001</v>
      </c>
      <c r="Q558">
        <v>24.585290775000001</v>
      </c>
      <c r="R558">
        <v>28.323</v>
      </c>
      <c r="S558">
        <v>768.42282702544298</v>
      </c>
    </row>
    <row r="559" spans="1:19" ht="15" x14ac:dyDescent="0.25">
      <c r="A559" t="s">
        <v>737</v>
      </c>
      <c r="B559">
        <v>1434.4097360000001</v>
      </c>
      <c r="C559">
        <v>399.72126300000002</v>
      </c>
      <c r="D559">
        <v>4.8572340000000001</v>
      </c>
      <c r="E559">
        <v>16</v>
      </c>
      <c r="F559">
        <v>100.113288</v>
      </c>
      <c r="G559">
        <v>8.1328289999999992</v>
      </c>
      <c r="H559">
        <v>0</v>
      </c>
      <c r="I559">
        <v>6.6799600000000003</v>
      </c>
      <c r="J559">
        <v>19.694877999999999</v>
      </c>
      <c r="K559">
        <v>18.759431311552799</v>
      </c>
      <c r="L559">
        <v>1.4115122004</v>
      </c>
      <c r="M559">
        <v>4.6496000000000004</v>
      </c>
      <c r="N559">
        <v>73.823538571200004</v>
      </c>
      <c r="O559">
        <v>14.408119856400001</v>
      </c>
      <c r="P559">
        <v>0</v>
      </c>
      <c r="Q559">
        <v>21.390567912000002</v>
      </c>
      <c r="R559">
        <v>92.969671598999994</v>
      </c>
      <c r="S559">
        <v>1661.82217745055</v>
      </c>
    </row>
    <row r="560" spans="1:19" ht="15" x14ac:dyDescent="0.25">
      <c r="A560" t="s">
        <v>738</v>
      </c>
      <c r="B560">
        <v>1077.171769</v>
      </c>
      <c r="C560">
        <v>791.06402400000002</v>
      </c>
      <c r="D560">
        <v>23.314788</v>
      </c>
      <c r="E560">
        <v>27.161424</v>
      </c>
      <c r="F560">
        <v>114.023673</v>
      </c>
      <c r="G560">
        <v>12.151471000000001</v>
      </c>
      <c r="H560">
        <v>0</v>
      </c>
      <c r="I560">
        <v>17</v>
      </c>
      <c r="J560">
        <v>12.691007000000001</v>
      </c>
      <c r="K560">
        <v>97.375942919383505</v>
      </c>
      <c r="L560">
        <v>6.7752773927999996</v>
      </c>
      <c r="M560">
        <v>7.8931098144000096</v>
      </c>
      <c r="N560">
        <v>84.081056470199897</v>
      </c>
      <c r="O560">
        <v>21.527546023599999</v>
      </c>
      <c r="P560">
        <v>0</v>
      </c>
      <c r="Q560">
        <v>54.437399999999997</v>
      </c>
      <c r="R560">
        <v>59.907898543500004</v>
      </c>
      <c r="S560">
        <v>1409.1700001638801</v>
      </c>
    </row>
    <row r="561" spans="1:19" ht="15" x14ac:dyDescent="0.25">
      <c r="A561" t="s">
        <v>739</v>
      </c>
      <c r="B561">
        <v>376.97957300000002</v>
      </c>
      <c r="C561">
        <v>278.10866900000002</v>
      </c>
      <c r="D561">
        <v>3</v>
      </c>
      <c r="E561">
        <v>7.7679999999999998</v>
      </c>
      <c r="F561">
        <v>38.260809999999999</v>
      </c>
      <c r="G561">
        <v>9.1951540000000005</v>
      </c>
      <c r="H561">
        <v>0</v>
      </c>
      <c r="I561">
        <v>1</v>
      </c>
      <c r="J561">
        <v>6</v>
      </c>
      <c r="K561">
        <v>34.617913527675597</v>
      </c>
      <c r="L561">
        <v>0.87180000000000002</v>
      </c>
      <c r="M561">
        <v>2.2573808</v>
      </c>
      <c r="N561">
        <v>28.213521294</v>
      </c>
      <c r="O561">
        <v>16.290134826399999</v>
      </c>
      <c r="P561">
        <v>0</v>
      </c>
      <c r="Q561">
        <v>3.2021999999999999</v>
      </c>
      <c r="R561">
        <v>28.323</v>
      </c>
      <c r="S561">
        <v>490.75552344807602</v>
      </c>
    </row>
    <row r="562" spans="1:19" ht="15" x14ac:dyDescent="0.25">
      <c r="A562" t="s">
        <v>740</v>
      </c>
      <c r="B562">
        <v>594.24642300000005</v>
      </c>
      <c r="C562">
        <v>567.70134299999995</v>
      </c>
      <c r="D562">
        <v>1</v>
      </c>
      <c r="E562">
        <v>11</v>
      </c>
      <c r="F562">
        <v>44.477986000000001</v>
      </c>
      <c r="G562">
        <v>10</v>
      </c>
      <c r="H562">
        <v>1</v>
      </c>
      <c r="I562">
        <v>9.0605600000000006</v>
      </c>
      <c r="J562">
        <v>6</v>
      </c>
      <c r="K562">
        <v>91.398735052561605</v>
      </c>
      <c r="L562">
        <v>0.29060000000000002</v>
      </c>
      <c r="M562">
        <v>3.1966000000000001</v>
      </c>
      <c r="N562">
        <v>32.7980668764</v>
      </c>
      <c r="O562">
        <v>17.716000000000001</v>
      </c>
      <c r="P562">
        <v>2.3643000000000001</v>
      </c>
      <c r="Q562">
        <v>29.013725231999999</v>
      </c>
      <c r="R562">
        <v>28.323</v>
      </c>
      <c r="S562">
        <v>799.34745016096201</v>
      </c>
    </row>
    <row r="563" spans="1:19" ht="15" x14ac:dyDescent="0.25">
      <c r="A563" t="s">
        <v>741</v>
      </c>
      <c r="B563">
        <v>692.39692200000002</v>
      </c>
      <c r="C563">
        <v>276.00808499999999</v>
      </c>
      <c r="D563">
        <v>0</v>
      </c>
      <c r="E563">
        <v>19</v>
      </c>
      <c r="F563">
        <v>41.659084999999997</v>
      </c>
      <c r="G563">
        <v>10.307992</v>
      </c>
      <c r="H563">
        <v>0</v>
      </c>
      <c r="I563">
        <v>1</v>
      </c>
      <c r="J563">
        <v>12.308332</v>
      </c>
      <c r="K563">
        <v>18.659474543167399</v>
      </c>
      <c r="L563">
        <v>0</v>
      </c>
      <c r="M563">
        <v>5.5213999999999999</v>
      </c>
      <c r="N563">
        <v>30.719409279000001</v>
      </c>
      <c r="O563">
        <v>18.2616386272</v>
      </c>
      <c r="P563">
        <v>0</v>
      </c>
      <c r="Q563">
        <v>3.2021999999999999</v>
      </c>
      <c r="R563">
        <v>58.101481206000003</v>
      </c>
      <c r="S563">
        <v>826.86252565536699</v>
      </c>
    </row>
    <row r="564" spans="1:19" ht="15" x14ac:dyDescent="0.25">
      <c r="A564" t="s">
        <v>742</v>
      </c>
      <c r="B564">
        <v>428.750924</v>
      </c>
      <c r="C564">
        <v>193.45973799999999</v>
      </c>
      <c r="D564">
        <v>10.024825999999999</v>
      </c>
      <c r="E564">
        <v>5</v>
      </c>
      <c r="F564">
        <v>35.770082000000002</v>
      </c>
      <c r="G564">
        <v>7</v>
      </c>
      <c r="H564">
        <v>0</v>
      </c>
      <c r="I564">
        <v>9.6923080000000006</v>
      </c>
      <c r="J564">
        <v>3.981932</v>
      </c>
      <c r="K564">
        <v>15.2049373674945</v>
      </c>
      <c r="L564">
        <v>2.9132144356</v>
      </c>
      <c r="M564">
        <v>1.4530000000000001</v>
      </c>
      <c r="N564">
        <v>26.376858466800002</v>
      </c>
      <c r="O564">
        <v>12.401199999999999</v>
      </c>
      <c r="P564">
        <v>0</v>
      </c>
      <c r="Q564">
        <v>31.0367086776</v>
      </c>
      <c r="R564">
        <v>18.796710006000001</v>
      </c>
      <c r="S564">
        <v>536.933552953495</v>
      </c>
    </row>
    <row r="565" spans="1:19" ht="15" x14ac:dyDescent="0.25">
      <c r="A565" t="s">
        <v>743</v>
      </c>
      <c r="B565">
        <v>976.48498900000004</v>
      </c>
      <c r="C565">
        <v>656.14732000000004</v>
      </c>
      <c r="D565">
        <v>1</v>
      </c>
      <c r="E565">
        <v>12</v>
      </c>
      <c r="F565">
        <v>78.701791999999998</v>
      </c>
      <c r="G565">
        <v>13.744901</v>
      </c>
      <c r="H565">
        <v>1</v>
      </c>
      <c r="I565">
        <v>8.0560329999999993</v>
      </c>
      <c r="J565">
        <v>9.63002</v>
      </c>
      <c r="K565">
        <v>73.611331543226299</v>
      </c>
      <c r="L565">
        <v>0.29060000000000002</v>
      </c>
      <c r="M565">
        <v>3.4872000000000001</v>
      </c>
      <c r="N565">
        <v>58.034701420800097</v>
      </c>
      <c r="O565">
        <v>24.350466611600002</v>
      </c>
      <c r="P565">
        <v>2.3643000000000001</v>
      </c>
      <c r="Q565">
        <v>25.797028872599999</v>
      </c>
      <c r="R565">
        <v>45.458509409999998</v>
      </c>
      <c r="S565">
        <v>1209.8791268582299</v>
      </c>
    </row>
    <row r="566" spans="1:19" ht="15" x14ac:dyDescent="0.25">
      <c r="A566" t="s">
        <v>744</v>
      </c>
      <c r="B566">
        <v>885.59673099999998</v>
      </c>
      <c r="C566">
        <v>400.85603700000001</v>
      </c>
      <c r="D566">
        <v>1.2654840000000001</v>
      </c>
      <c r="E566">
        <v>23.745342000000001</v>
      </c>
      <c r="F566">
        <v>95.190817999999993</v>
      </c>
      <c r="G566">
        <v>3</v>
      </c>
      <c r="H566">
        <v>0</v>
      </c>
      <c r="I566">
        <v>7.5252949999999998</v>
      </c>
      <c r="J566">
        <v>20.763974999999999</v>
      </c>
      <c r="K566">
        <v>30.2050583529292</v>
      </c>
      <c r="L566">
        <v>0.36774965040000002</v>
      </c>
      <c r="M566">
        <v>6.9003963851999996</v>
      </c>
      <c r="N566">
        <v>70.193709193199993</v>
      </c>
      <c r="O566">
        <v>5.3148</v>
      </c>
      <c r="P566">
        <v>0</v>
      </c>
      <c r="Q566">
        <v>24.097499649</v>
      </c>
      <c r="R566">
        <v>98.016343987499994</v>
      </c>
      <c r="S566">
        <v>1120.69228821823</v>
      </c>
    </row>
    <row r="567" spans="1:19" ht="15" x14ac:dyDescent="0.25">
      <c r="A567" t="s">
        <v>745</v>
      </c>
      <c r="B567">
        <v>1050.122631</v>
      </c>
      <c r="C567">
        <v>329.66043500000001</v>
      </c>
      <c r="D567">
        <v>30.963505999999999</v>
      </c>
      <c r="E567">
        <v>19</v>
      </c>
      <c r="F567">
        <v>101.992878</v>
      </c>
      <c r="G567">
        <v>6</v>
      </c>
      <c r="H567">
        <v>0</v>
      </c>
      <c r="I567">
        <v>8</v>
      </c>
      <c r="J567">
        <v>6</v>
      </c>
      <c r="K567">
        <v>17.282079942546801</v>
      </c>
      <c r="L567">
        <v>8.9979948436000008</v>
      </c>
      <c r="M567">
        <v>5.5213999999999999</v>
      </c>
      <c r="N567">
        <v>75.209548237199996</v>
      </c>
      <c r="O567">
        <v>10.6296</v>
      </c>
      <c r="P567">
        <v>0</v>
      </c>
      <c r="Q567">
        <v>25.617599999999999</v>
      </c>
      <c r="R567">
        <v>28.323</v>
      </c>
      <c r="S567">
        <v>1221.70385402335</v>
      </c>
    </row>
    <row r="568" spans="1:19" ht="15" x14ac:dyDescent="0.25">
      <c r="A568" t="s">
        <v>746</v>
      </c>
      <c r="B568">
        <v>1545.708073</v>
      </c>
      <c r="C568">
        <v>1506.2548650000001</v>
      </c>
      <c r="D568">
        <v>1</v>
      </c>
      <c r="E568">
        <v>21.188312</v>
      </c>
      <c r="F568">
        <v>147.236085</v>
      </c>
      <c r="G568">
        <v>10</v>
      </c>
      <c r="H568">
        <v>1</v>
      </c>
      <c r="I568">
        <v>10.186920000000001</v>
      </c>
      <c r="J568">
        <v>14.5</v>
      </c>
      <c r="K568">
        <v>242.031908777875</v>
      </c>
      <c r="L568">
        <v>0.29060000000000002</v>
      </c>
      <c r="M568">
        <v>6.1573234672000003</v>
      </c>
      <c r="N568">
        <v>108.571889079</v>
      </c>
      <c r="O568">
        <v>17.716000000000001</v>
      </c>
      <c r="P568">
        <v>2.3643000000000001</v>
      </c>
      <c r="Q568">
        <v>32.620555224</v>
      </c>
      <c r="R568">
        <v>68.447249999999997</v>
      </c>
      <c r="S568">
        <v>2023.90789954807</v>
      </c>
    </row>
    <row r="569" spans="1:19" ht="15" x14ac:dyDescent="0.25">
      <c r="A569" t="s">
        <v>747</v>
      </c>
      <c r="B569">
        <v>474.20331099999999</v>
      </c>
      <c r="C569">
        <v>150.02284800000001</v>
      </c>
      <c r="D569">
        <v>11.099581000000001</v>
      </c>
      <c r="E569">
        <v>7</v>
      </c>
      <c r="F569">
        <v>56.832630999999999</v>
      </c>
      <c r="G569">
        <v>0</v>
      </c>
      <c r="H569">
        <v>0</v>
      </c>
      <c r="I569">
        <v>4</v>
      </c>
      <c r="J569">
        <v>5.66533</v>
      </c>
      <c r="K569">
        <v>7.7834608875544999</v>
      </c>
      <c r="L569">
        <v>3.2255382386</v>
      </c>
      <c r="M569">
        <v>2.0341999999999998</v>
      </c>
      <c r="N569">
        <v>41.908382099400001</v>
      </c>
      <c r="O569">
        <v>0</v>
      </c>
      <c r="P569">
        <v>0</v>
      </c>
      <c r="Q569">
        <v>12.8088</v>
      </c>
      <c r="R569">
        <v>26.743190264999999</v>
      </c>
      <c r="S569">
        <v>568.70688249055502</v>
      </c>
    </row>
    <row r="570" spans="1:19" ht="15" x14ac:dyDescent="0.25">
      <c r="A570" t="s">
        <v>748</v>
      </c>
      <c r="B570">
        <v>1214.195888</v>
      </c>
      <c r="C570">
        <v>1180.853562</v>
      </c>
      <c r="D570">
        <v>2</v>
      </c>
      <c r="E570">
        <v>31.588445</v>
      </c>
      <c r="F570">
        <v>63.484965000000003</v>
      </c>
      <c r="G570">
        <v>3.5986060000000002</v>
      </c>
      <c r="H570">
        <v>0</v>
      </c>
      <c r="I570">
        <v>8.5269460000000006</v>
      </c>
      <c r="J570">
        <v>17.462574</v>
      </c>
      <c r="K570">
        <v>189.59922833006701</v>
      </c>
      <c r="L570">
        <v>0.58120000000000005</v>
      </c>
      <c r="M570">
        <v>9.179602117</v>
      </c>
      <c r="N570">
        <v>46.813813191000001</v>
      </c>
      <c r="O570">
        <v>6.3752903895999999</v>
      </c>
      <c r="P570">
        <v>0</v>
      </c>
      <c r="Q570">
        <v>27.3049864812</v>
      </c>
      <c r="R570">
        <v>82.432080567</v>
      </c>
      <c r="S570">
        <v>1576.4820890758699</v>
      </c>
    </row>
    <row r="571" spans="1:19" ht="15" x14ac:dyDescent="0.25">
      <c r="A571" t="s">
        <v>749</v>
      </c>
      <c r="B571">
        <v>1028.114877</v>
      </c>
      <c r="C571">
        <v>166.04773700000001</v>
      </c>
      <c r="D571">
        <v>4.5</v>
      </c>
      <c r="E571">
        <v>24</v>
      </c>
      <c r="F571">
        <v>89.722195999999997</v>
      </c>
      <c r="G571">
        <v>7.5054740000000004</v>
      </c>
      <c r="H571">
        <v>0</v>
      </c>
      <c r="I571">
        <v>3</v>
      </c>
      <c r="J571">
        <v>14.932043999999999</v>
      </c>
      <c r="K571">
        <v>4.5553560679257501</v>
      </c>
      <c r="L571">
        <v>1.3077000000000001</v>
      </c>
      <c r="M571">
        <v>6.9744000000000002</v>
      </c>
      <c r="N571">
        <v>66.161147330399999</v>
      </c>
      <c r="O571">
        <v>13.296697738400001</v>
      </c>
      <c r="P571">
        <v>0</v>
      </c>
      <c r="Q571">
        <v>9.6066000000000003</v>
      </c>
      <c r="R571">
        <v>70.486713702000003</v>
      </c>
      <c r="S571">
        <v>1200.50349183873</v>
      </c>
    </row>
    <row r="572" spans="1:19" ht="15" x14ac:dyDescent="0.25">
      <c r="A572" t="s">
        <v>750</v>
      </c>
      <c r="B572">
        <v>1354.7169940000001</v>
      </c>
      <c r="C572">
        <v>564.960555</v>
      </c>
      <c r="D572">
        <v>3</v>
      </c>
      <c r="E572">
        <v>37.537340999999998</v>
      </c>
      <c r="F572">
        <v>133.90713500000001</v>
      </c>
      <c r="G572">
        <v>9.9921209999999991</v>
      </c>
      <c r="H572">
        <v>1</v>
      </c>
      <c r="I572">
        <v>5</v>
      </c>
      <c r="J572">
        <v>17.659261999999998</v>
      </c>
      <c r="K572">
        <v>39.418563088850703</v>
      </c>
      <c r="L572">
        <v>0.87180000000000002</v>
      </c>
      <c r="M572">
        <v>10.908351294599999</v>
      </c>
      <c r="N572">
        <v>98.743121348999793</v>
      </c>
      <c r="O572">
        <v>17.702041563600002</v>
      </c>
      <c r="P572">
        <v>2.3643000000000001</v>
      </c>
      <c r="Q572">
        <v>16.010999999999999</v>
      </c>
      <c r="R572">
        <v>83.360546271000004</v>
      </c>
      <c r="S572">
        <v>1624.0967175670501</v>
      </c>
    </row>
    <row r="573" spans="1:19" ht="15" x14ac:dyDescent="0.25">
      <c r="A573" t="s">
        <v>751</v>
      </c>
      <c r="B573">
        <v>940.51140099999998</v>
      </c>
      <c r="C573">
        <v>336.22161999999997</v>
      </c>
      <c r="D573">
        <v>1</v>
      </c>
      <c r="E573">
        <v>24.875</v>
      </c>
      <c r="F573">
        <v>81.790559000000002</v>
      </c>
      <c r="G573">
        <v>3.0952980000000001</v>
      </c>
      <c r="H573">
        <v>0</v>
      </c>
      <c r="I573">
        <v>5.9657140000000002</v>
      </c>
      <c r="J573">
        <v>8.3517349999999997</v>
      </c>
      <c r="K573">
        <v>19.930763633098898</v>
      </c>
      <c r="L573">
        <v>0.29060000000000002</v>
      </c>
      <c r="M573">
        <v>7.228675</v>
      </c>
      <c r="N573">
        <v>60.312358206600102</v>
      </c>
      <c r="O573">
        <v>5.4836299367999999</v>
      </c>
      <c r="P573">
        <v>0</v>
      </c>
      <c r="Q573">
        <v>19.103409370800001</v>
      </c>
      <c r="R573">
        <v>39.424365067499998</v>
      </c>
      <c r="S573">
        <v>1092.2852022147999</v>
      </c>
    </row>
    <row r="574" spans="1:19" ht="15" x14ac:dyDescent="0.25">
      <c r="A574" t="s">
        <v>752</v>
      </c>
      <c r="B574">
        <v>801.04788499999995</v>
      </c>
      <c r="C574">
        <v>276.50264900000002</v>
      </c>
      <c r="D574">
        <v>1</v>
      </c>
      <c r="E574">
        <v>19</v>
      </c>
      <c r="F574">
        <v>74.812218000000001</v>
      </c>
      <c r="G574">
        <v>7.6351899999999997</v>
      </c>
      <c r="H574">
        <v>1</v>
      </c>
      <c r="I574">
        <v>4.6879169999999997</v>
      </c>
      <c r="J574">
        <v>9.8739349999999995</v>
      </c>
      <c r="K574">
        <v>16.334654420322501</v>
      </c>
      <c r="L574">
        <v>0.29060000000000002</v>
      </c>
      <c r="M574">
        <v>5.5213999999999999</v>
      </c>
      <c r="N574">
        <v>55.1665295532001</v>
      </c>
      <c r="O574">
        <v>13.526502603999999</v>
      </c>
      <c r="P574">
        <v>2.3643000000000001</v>
      </c>
      <c r="Q574">
        <v>15.0116478174</v>
      </c>
      <c r="R574">
        <v>46.609910167499997</v>
      </c>
      <c r="S574">
        <v>955.87342956242196</v>
      </c>
    </row>
    <row r="575" spans="1:19" ht="15" x14ac:dyDescent="0.25">
      <c r="A575" t="s">
        <v>753</v>
      </c>
      <c r="B575">
        <v>1631.5839880000001</v>
      </c>
      <c r="C575">
        <v>1575.907596</v>
      </c>
      <c r="D575">
        <v>0</v>
      </c>
      <c r="E575">
        <v>33.757719999999999</v>
      </c>
      <c r="F575">
        <v>202.97842399999999</v>
      </c>
      <c r="G575">
        <v>1.5920879999999999</v>
      </c>
      <c r="H575">
        <v>2</v>
      </c>
      <c r="I575">
        <v>22.911235999999999</v>
      </c>
      <c r="J575">
        <v>25.926164</v>
      </c>
      <c r="K575">
        <v>253.41956366130299</v>
      </c>
      <c r="L575">
        <v>0</v>
      </c>
      <c r="M575">
        <v>9.8099934320000006</v>
      </c>
      <c r="N575">
        <v>149.67628985760001</v>
      </c>
      <c r="O575">
        <v>2.8205431008000001</v>
      </c>
      <c r="P575">
        <v>4.7286000000000001</v>
      </c>
      <c r="Q575">
        <v>73.366359919199994</v>
      </c>
      <c r="R575">
        <v>122.384457162</v>
      </c>
      <c r="S575">
        <v>2247.7897951329001</v>
      </c>
    </row>
    <row r="576" spans="1:19" ht="15" x14ac:dyDescent="0.25">
      <c r="A576" t="s">
        <v>755</v>
      </c>
      <c r="B576">
        <v>1488.8384249999999</v>
      </c>
      <c r="C576">
        <v>606.59377900000004</v>
      </c>
      <c r="D576">
        <v>6.8692529999999996</v>
      </c>
      <c r="E576">
        <v>22.089012</v>
      </c>
      <c r="F576">
        <v>116.826548</v>
      </c>
      <c r="G576">
        <v>4.3333329999999997</v>
      </c>
      <c r="H576">
        <v>2</v>
      </c>
      <c r="I576">
        <v>8</v>
      </c>
      <c r="J576">
        <v>36.162802999999997</v>
      </c>
      <c r="K576">
        <v>41.887837061770099</v>
      </c>
      <c r="L576">
        <v>1.9962049218</v>
      </c>
      <c r="M576">
        <v>6.4190668871999996</v>
      </c>
      <c r="N576">
        <v>86.147896495199902</v>
      </c>
      <c r="O576">
        <v>7.6769327428</v>
      </c>
      <c r="P576">
        <v>4.7286000000000001</v>
      </c>
      <c r="Q576">
        <v>25.617599999999999</v>
      </c>
      <c r="R576">
        <v>170.70651156150001</v>
      </c>
      <c r="S576">
        <v>1834.0190746702699</v>
      </c>
    </row>
    <row r="577" spans="1:19" ht="15" x14ac:dyDescent="0.25">
      <c r="A577" t="s">
        <v>756</v>
      </c>
      <c r="B577">
        <v>5762.8537569999698</v>
      </c>
      <c r="C577">
        <v>780.62283400000103</v>
      </c>
      <c r="D577">
        <v>60.009211999999998</v>
      </c>
      <c r="E577">
        <v>120.756905</v>
      </c>
      <c r="F577">
        <v>379.36788200000001</v>
      </c>
      <c r="G577">
        <v>25.135560999999999</v>
      </c>
      <c r="H577">
        <v>1.830946</v>
      </c>
      <c r="I577">
        <v>24.169602000000001</v>
      </c>
      <c r="J577">
        <v>108.613542</v>
      </c>
      <c r="K577">
        <v>18.0552150874096</v>
      </c>
      <c r="L577">
        <v>17.438677007199999</v>
      </c>
      <c r="M577">
        <v>35.091956592999999</v>
      </c>
      <c r="N577">
        <v>279.74587618679999</v>
      </c>
      <c r="O577">
        <v>44.530159867599998</v>
      </c>
      <c r="P577">
        <v>4.3289056278000002</v>
      </c>
      <c r="Q577">
        <v>77.395899524399994</v>
      </c>
      <c r="R577">
        <v>512.71022501100003</v>
      </c>
      <c r="S577">
        <v>6752.1506719051804</v>
      </c>
    </row>
    <row r="578" spans="1:19" ht="15" x14ac:dyDescent="0.25">
      <c r="A578" t="s">
        <v>757</v>
      </c>
      <c r="B578">
        <v>4898.3329739999999</v>
      </c>
      <c r="C578">
        <v>1247.0797500000001</v>
      </c>
      <c r="D578">
        <v>371.67847399999999</v>
      </c>
      <c r="E578">
        <v>125.789141</v>
      </c>
      <c r="F578">
        <v>389.41425700000002</v>
      </c>
      <c r="G578">
        <v>34.046250000000001</v>
      </c>
      <c r="H578">
        <v>2.2779919999999998</v>
      </c>
      <c r="I578">
        <v>20.078793000000001</v>
      </c>
      <c r="J578">
        <v>133.83517399999999</v>
      </c>
      <c r="K578">
        <v>53.203489902325998</v>
      </c>
      <c r="L578">
        <v>108.0097645444</v>
      </c>
      <c r="M578">
        <v>36.5543243746</v>
      </c>
      <c r="N578">
        <v>287.15407311180002</v>
      </c>
      <c r="O578">
        <v>60.316336499999998</v>
      </c>
      <c r="P578">
        <v>5.3858564855999997</v>
      </c>
      <c r="Q578">
        <v>64.296310944599995</v>
      </c>
      <c r="R578">
        <v>631.768938867001</v>
      </c>
      <c r="S578">
        <v>6145.0220687303299</v>
      </c>
    </row>
    <row r="579" spans="1:19" ht="15" x14ac:dyDescent="0.25">
      <c r="A579" t="s">
        <v>758</v>
      </c>
      <c r="B579">
        <v>5359.3222350000397</v>
      </c>
      <c r="C579">
        <v>1376.7906459999999</v>
      </c>
      <c r="D579">
        <v>205.156184</v>
      </c>
      <c r="E579">
        <v>76.848889</v>
      </c>
      <c r="F579">
        <v>345.72090800000001</v>
      </c>
      <c r="G579">
        <v>25.437139999999999</v>
      </c>
      <c r="H579">
        <v>3</v>
      </c>
      <c r="I579">
        <v>27.579941000000002</v>
      </c>
      <c r="J579">
        <v>101.23976999999999</v>
      </c>
      <c r="K579">
        <v>59.203847276398399</v>
      </c>
      <c r="L579">
        <v>59.618387070399798</v>
      </c>
      <c r="M579">
        <v>22.332287143399999</v>
      </c>
      <c r="N579">
        <v>254.93459755920099</v>
      </c>
      <c r="O579">
        <v>45.064437224000002</v>
      </c>
      <c r="P579">
        <v>7.0929000000000002</v>
      </c>
      <c r="Q579">
        <v>88.316487070199997</v>
      </c>
      <c r="R579">
        <v>477.90233428500102</v>
      </c>
      <c r="S579">
        <v>6373.7875126286399</v>
      </c>
    </row>
    <row r="580" spans="1:19" ht="15" x14ac:dyDescent="0.25">
      <c r="A580" t="s">
        <v>759</v>
      </c>
      <c r="B580">
        <v>9867.4146739999796</v>
      </c>
      <c r="C580">
        <v>1653.0727959999999</v>
      </c>
      <c r="D580">
        <v>756.91637900000001</v>
      </c>
      <c r="E580">
        <v>85.614013</v>
      </c>
      <c r="F580">
        <v>447.265264</v>
      </c>
      <c r="G580">
        <v>41.545884999999998</v>
      </c>
      <c r="H580">
        <v>7.684488</v>
      </c>
      <c r="I580">
        <v>68.214612000000002</v>
      </c>
      <c r="J580">
        <v>211.04484600000001</v>
      </c>
      <c r="K580">
        <v>47.632985777386502</v>
      </c>
      <c r="L580">
        <v>219.959899737402</v>
      </c>
      <c r="M580">
        <v>24.879432177799998</v>
      </c>
      <c r="N580">
        <v>329.81340567359899</v>
      </c>
      <c r="O580">
        <v>73.602689866000006</v>
      </c>
      <c r="P580">
        <v>18.168434978400001</v>
      </c>
      <c r="Q580">
        <v>218.43683054639999</v>
      </c>
      <c r="R580">
        <v>996.23719554300101</v>
      </c>
      <c r="S580">
        <v>11796.145548300001</v>
      </c>
    </row>
    <row r="581" spans="1:19" ht="15" x14ac:dyDescent="0.25">
      <c r="A581" t="s">
        <v>760</v>
      </c>
      <c r="B581">
        <v>1455.19636500001</v>
      </c>
      <c r="C581">
        <v>266.26153299999999</v>
      </c>
      <c r="D581">
        <v>8.6463319999999992</v>
      </c>
      <c r="E581">
        <v>21.477183</v>
      </c>
      <c r="F581">
        <v>94.299858</v>
      </c>
      <c r="G581">
        <v>6.9467489999999996</v>
      </c>
      <c r="H581">
        <v>1</v>
      </c>
      <c r="I581">
        <v>6.566198</v>
      </c>
      <c r="J581">
        <v>15.757654</v>
      </c>
      <c r="K581">
        <v>8.2097310923058906</v>
      </c>
      <c r="L581">
        <v>2.5126240792000001</v>
      </c>
      <c r="M581">
        <v>6.2412693798000003</v>
      </c>
      <c r="N581">
        <v>69.536715289200004</v>
      </c>
      <c r="O581">
        <v>12.3068605284</v>
      </c>
      <c r="P581">
        <v>2.3643000000000001</v>
      </c>
      <c r="Q581">
        <v>21.026279235600001</v>
      </c>
      <c r="R581">
        <v>74.384005707</v>
      </c>
      <c r="S581">
        <v>1651.77815031151</v>
      </c>
    </row>
    <row r="582" spans="1:19" ht="15" x14ac:dyDescent="0.25">
      <c r="A582" t="s">
        <v>761</v>
      </c>
      <c r="B582">
        <v>862.55658400000004</v>
      </c>
      <c r="C582">
        <v>424.23516999999998</v>
      </c>
      <c r="D582">
        <v>0</v>
      </c>
      <c r="E582">
        <v>15.885866</v>
      </c>
      <c r="F582">
        <v>118.168172</v>
      </c>
      <c r="G582">
        <v>4</v>
      </c>
      <c r="H582">
        <v>0.33931899999999998</v>
      </c>
      <c r="I582">
        <v>2.4948229999999998</v>
      </c>
      <c r="J582">
        <v>7.2526859999999997</v>
      </c>
      <c r="K582">
        <v>34.221855648769299</v>
      </c>
      <c r="L582">
        <v>0</v>
      </c>
      <c r="M582">
        <v>4.6164326596</v>
      </c>
      <c r="N582">
        <v>87.137210032799899</v>
      </c>
      <c r="O582">
        <v>7.0864000000000003</v>
      </c>
      <c r="P582">
        <v>0.80225191169999999</v>
      </c>
      <c r="Q582">
        <v>7.9889222106000002</v>
      </c>
      <c r="R582">
        <v>34.236304263000001</v>
      </c>
      <c r="S582">
        <v>1038.6459607264701</v>
      </c>
    </row>
    <row r="583" spans="1:19" ht="15" x14ac:dyDescent="0.25">
      <c r="A583" t="s">
        <v>762</v>
      </c>
      <c r="B583">
        <v>529.61638200000004</v>
      </c>
      <c r="C583">
        <v>507.686665</v>
      </c>
      <c r="D583">
        <v>0</v>
      </c>
      <c r="E583">
        <v>18.099874</v>
      </c>
      <c r="F583">
        <v>81.558734999999999</v>
      </c>
      <c r="G583">
        <v>1</v>
      </c>
      <c r="H583">
        <v>1</v>
      </c>
      <c r="I583">
        <v>1</v>
      </c>
      <c r="J583">
        <v>11</v>
      </c>
      <c r="K583">
        <v>80.578391302913204</v>
      </c>
      <c r="L583">
        <v>0</v>
      </c>
      <c r="M583">
        <v>5.2598233843999997</v>
      </c>
      <c r="N583">
        <v>60.141411189000102</v>
      </c>
      <c r="O583">
        <v>1.7716000000000001</v>
      </c>
      <c r="P583">
        <v>2.3643000000000001</v>
      </c>
      <c r="Q583">
        <v>3.2021999999999999</v>
      </c>
      <c r="R583">
        <v>51.9255</v>
      </c>
      <c r="S583">
        <v>734.85960787631302</v>
      </c>
    </row>
    <row r="584" spans="1:19" ht="15" x14ac:dyDescent="0.25">
      <c r="A584" t="s">
        <v>763</v>
      </c>
      <c r="B584">
        <v>1980.0281239999999</v>
      </c>
      <c r="C584">
        <v>1926.546977</v>
      </c>
      <c r="D584">
        <v>0.89339000000000002</v>
      </c>
      <c r="E584">
        <v>32.136460999999997</v>
      </c>
      <c r="F584">
        <v>161.415807</v>
      </c>
      <c r="G584">
        <v>5.9715249999999997</v>
      </c>
      <c r="H584">
        <v>4</v>
      </c>
      <c r="I584">
        <v>13.309113999999999</v>
      </c>
      <c r="J584">
        <v>30.200507999999999</v>
      </c>
      <c r="K584">
        <v>310.42315902455698</v>
      </c>
      <c r="L584">
        <v>0.25961913399999997</v>
      </c>
      <c r="M584">
        <v>9.3388555665999995</v>
      </c>
      <c r="N584">
        <v>119.0280160818</v>
      </c>
      <c r="O584">
        <v>10.57915369</v>
      </c>
      <c r="P584">
        <v>9.4572000000000003</v>
      </c>
      <c r="Q584">
        <v>42.618444850800003</v>
      </c>
      <c r="R584">
        <v>142.56149801399999</v>
      </c>
      <c r="S584">
        <v>2624.2940703617601</v>
      </c>
    </row>
    <row r="585" spans="1:19" ht="15" x14ac:dyDescent="0.25">
      <c r="A585" t="s">
        <v>764</v>
      </c>
      <c r="B585">
        <v>589.05933800000003</v>
      </c>
      <c r="C585">
        <v>223.895453</v>
      </c>
      <c r="D585">
        <v>1.708955</v>
      </c>
      <c r="E585">
        <v>18</v>
      </c>
      <c r="F585">
        <v>85.842980999999995</v>
      </c>
      <c r="G585">
        <v>1</v>
      </c>
      <c r="H585">
        <v>1</v>
      </c>
      <c r="I585">
        <v>1</v>
      </c>
      <c r="J585">
        <v>7</v>
      </c>
      <c r="K585">
        <v>13.8346516674863</v>
      </c>
      <c r="L585">
        <v>0.49662232299999998</v>
      </c>
      <c r="M585">
        <v>5.2308000000000003</v>
      </c>
      <c r="N585">
        <v>63.3006141894001</v>
      </c>
      <c r="O585">
        <v>1.7716000000000001</v>
      </c>
      <c r="P585">
        <v>2.3643000000000001</v>
      </c>
      <c r="Q585">
        <v>3.2021999999999999</v>
      </c>
      <c r="R585">
        <v>33.043500000000002</v>
      </c>
      <c r="S585">
        <v>712.30362617988601</v>
      </c>
    </row>
    <row r="586" spans="1:19" ht="15" x14ac:dyDescent="0.25">
      <c r="A586" t="s">
        <v>765</v>
      </c>
      <c r="B586">
        <v>1135.0710409999999</v>
      </c>
      <c r="C586">
        <v>434.31615299999999</v>
      </c>
      <c r="D586">
        <v>0</v>
      </c>
      <c r="E586">
        <v>27.947731000000001</v>
      </c>
      <c r="F586">
        <v>55.180875</v>
      </c>
      <c r="G586">
        <v>5.1022980000000002</v>
      </c>
      <c r="H586">
        <v>2.6773570000000002</v>
      </c>
      <c r="I586">
        <v>4.3923909999999999</v>
      </c>
      <c r="J586">
        <v>13.697049</v>
      </c>
      <c r="K586">
        <v>27.879481324682398</v>
      </c>
      <c r="L586">
        <v>0</v>
      </c>
      <c r="M586">
        <v>8.1216106285999992</v>
      </c>
      <c r="N586">
        <v>40.690377224999999</v>
      </c>
      <c r="O586">
        <v>9.0392311367999998</v>
      </c>
      <c r="P586">
        <v>6.3300751551000003</v>
      </c>
      <c r="Q586">
        <v>14.0653144602</v>
      </c>
      <c r="R586">
        <v>64.656919804500006</v>
      </c>
      <c r="S586">
        <v>1305.85405073488</v>
      </c>
    </row>
    <row r="587" spans="1:19" ht="15" x14ac:dyDescent="0.25">
      <c r="A587" t="s">
        <v>766</v>
      </c>
      <c r="B587">
        <v>848.13998000000004</v>
      </c>
      <c r="C587">
        <v>242.786316</v>
      </c>
      <c r="D587">
        <v>19.138795999999999</v>
      </c>
      <c r="E587">
        <v>6.1588240000000001</v>
      </c>
      <c r="F587">
        <v>50.617646999999998</v>
      </c>
      <c r="G587">
        <v>4.13</v>
      </c>
      <c r="H587">
        <v>1</v>
      </c>
      <c r="I587">
        <v>7</v>
      </c>
      <c r="J587">
        <v>14.762700000000001</v>
      </c>
      <c r="K587">
        <v>11.936375940643201</v>
      </c>
      <c r="L587">
        <v>5.5617341176000004</v>
      </c>
      <c r="M587">
        <v>1.7897542544</v>
      </c>
      <c r="N587">
        <v>37.325452897799998</v>
      </c>
      <c r="O587">
        <v>7.3167080000000002</v>
      </c>
      <c r="P587">
        <v>2.3643000000000001</v>
      </c>
      <c r="Q587">
        <v>22.415400000000002</v>
      </c>
      <c r="R587">
        <v>69.687325349999995</v>
      </c>
      <c r="S587">
        <v>1006.53703056044</v>
      </c>
    </row>
    <row r="588" spans="1:19" ht="15" x14ac:dyDescent="0.25">
      <c r="A588" t="s">
        <v>767</v>
      </c>
      <c r="B588">
        <v>1004.402103</v>
      </c>
      <c r="C588">
        <v>361.01529699999998</v>
      </c>
      <c r="D588">
        <v>12.637613999999999</v>
      </c>
      <c r="E588">
        <v>11.941951</v>
      </c>
      <c r="F588">
        <v>77.041149000000004</v>
      </c>
      <c r="G588">
        <v>2</v>
      </c>
      <c r="H588">
        <v>0</v>
      </c>
      <c r="I588">
        <v>1</v>
      </c>
      <c r="J588">
        <v>7.5166570000000004</v>
      </c>
      <c r="K588">
        <v>21.343598940400099</v>
      </c>
      <c r="L588">
        <v>3.6724906283999998</v>
      </c>
      <c r="M588">
        <v>3.4703309606000001</v>
      </c>
      <c r="N588">
        <v>56.810143272600101</v>
      </c>
      <c r="O588">
        <v>3.5432000000000001</v>
      </c>
      <c r="P588">
        <v>0</v>
      </c>
      <c r="Q588">
        <v>3.2021999999999999</v>
      </c>
      <c r="R588">
        <v>35.482379368499998</v>
      </c>
      <c r="S588">
        <v>1131.9264461705</v>
      </c>
    </row>
    <row r="589" spans="1:19" ht="15" x14ac:dyDescent="0.25">
      <c r="A589" t="s">
        <v>768</v>
      </c>
      <c r="B589">
        <v>1214.484052</v>
      </c>
      <c r="C589">
        <v>394.44543900000002</v>
      </c>
      <c r="D589">
        <v>6.9131359999999997</v>
      </c>
      <c r="E589">
        <v>28.041889000000001</v>
      </c>
      <c r="F589">
        <v>120.725857</v>
      </c>
      <c r="G589">
        <v>1.496162</v>
      </c>
      <c r="H589">
        <v>0</v>
      </c>
      <c r="I589">
        <v>5</v>
      </c>
      <c r="J589">
        <v>14.376455999999999</v>
      </c>
      <c r="K589">
        <v>21.315881473685199</v>
      </c>
      <c r="L589">
        <v>2.0089573216000001</v>
      </c>
      <c r="M589">
        <v>8.1489729434000004</v>
      </c>
      <c r="N589">
        <v>89.023246951799905</v>
      </c>
      <c r="O589">
        <v>2.6506005992000001</v>
      </c>
      <c r="P589">
        <v>0</v>
      </c>
      <c r="Q589">
        <v>16.010999999999999</v>
      </c>
      <c r="R589">
        <v>67.864060547999998</v>
      </c>
      <c r="S589">
        <v>1421.5067718376899</v>
      </c>
    </row>
    <row r="590" spans="1:19" ht="15" x14ac:dyDescent="0.25">
      <c r="A590" t="s">
        <v>769</v>
      </c>
      <c r="B590">
        <v>1217.089248</v>
      </c>
      <c r="C590">
        <v>519.43276400000002</v>
      </c>
      <c r="D590">
        <v>1.8880079999999999</v>
      </c>
      <c r="E590">
        <v>20</v>
      </c>
      <c r="F590">
        <v>84.098639000000006</v>
      </c>
      <c r="G590">
        <v>5.5842460000000003</v>
      </c>
      <c r="H590">
        <v>0</v>
      </c>
      <c r="I590">
        <v>3</v>
      </c>
      <c r="J590">
        <v>11.474444999999999</v>
      </c>
      <c r="K590">
        <v>36.686720638312003</v>
      </c>
      <c r="L590">
        <v>0.5486551248</v>
      </c>
      <c r="M590">
        <v>5.8120000000000003</v>
      </c>
      <c r="N590">
        <v>62.014336398600101</v>
      </c>
      <c r="O590">
        <v>9.8930502136000005</v>
      </c>
      <c r="P590">
        <v>0</v>
      </c>
      <c r="Q590">
        <v>9.6066000000000003</v>
      </c>
      <c r="R590">
        <v>54.165117622499999</v>
      </c>
      <c r="S590">
        <v>1395.81572799781</v>
      </c>
    </row>
    <row r="591" spans="1:19" ht="15" x14ac:dyDescent="0.25">
      <c r="A591" t="s">
        <v>770</v>
      </c>
      <c r="B591">
        <v>1001.071624</v>
      </c>
      <c r="C591">
        <v>373.08217100000002</v>
      </c>
      <c r="D591">
        <v>28.131945999999999</v>
      </c>
      <c r="E591">
        <v>15</v>
      </c>
      <c r="F591">
        <v>84.526998000000006</v>
      </c>
      <c r="G591">
        <v>12.061394999999999</v>
      </c>
      <c r="H591">
        <v>0</v>
      </c>
      <c r="I591">
        <v>13.342466</v>
      </c>
      <c r="J591">
        <v>15.083017</v>
      </c>
      <c r="K591">
        <v>23.5150653903824</v>
      </c>
      <c r="L591">
        <v>8.1751435075999996</v>
      </c>
      <c r="M591">
        <v>4.359</v>
      </c>
      <c r="N591">
        <v>62.330208325200097</v>
      </c>
      <c r="O591">
        <v>21.367967382</v>
      </c>
      <c r="P591">
        <v>0</v>
      </c>
      <c r="Q591">
        <v>42.725244625199998</v>
      </c>
      <c r="R591">
        <v>71.199381748500002</v>
      </c>
      <c r="S591">
        <v>1234.74363497888</v>
      </c>
    </row>
    <row r="592" spans="1:19" ht="15" x14ac:dyDescent="0.25">
      <c r="A592" t="s">
        <v>771</v>
      </c>
      <c r="B592">
        <v>1373.8671730000001</v>
      </c>
      <c r="C592">
        <v>1336.0696459999999</v>
      </c>
      <c r="D592">
        <v>10.005285000000001</v>
      </c>
      <c r="E592">
        <v>38.268611999999997</v>
      </c>
      <c r="F592">
        <v>157.10664700000001</v>
      </c>
      <c r="G592">
        <v>11.775986</v>
      </c>
      <c r="H592">
        <v>1</v>
      </c>
      <c r="I592">
        <v>4.5826960000000003</v>
      </c>
      <c r="J592">
        <v>16.908874999999998</v>
      </c>
      <c r="K592">
        <v>214.53201503814</v>
      </c>
      <c r="L592">
        <v>2.9075358210000002</v>
      </c>
      <c r="M592">
        <v>11.1208586472</v>
      </c>
      <c r="N592">
        <v>115.85044149780001</v>
      </c>
      <c r="O592">
        <v>20.862336797600001</v>
      </c>
      <c r="P592">
        <v>2.3643000000000001</v>
      </c>
      <c r="Q592">
        <v>14.6747091312</v>
      </c>
      <c r="R592">
        <v>79.818344437500002</v>
      </c>
      <c r="S592">
        <v>1835.99771437044</v>
      </c>
    </row>
    <row r="593" spans="1:19" ht="15" x14ac:dyDescent="0.25">
      <c r="A593" t="s">
        <v>772</v>
      </c>
      <c r="B593">
        <v>496.57348000000002</v>
      </c>
      <c r="C593">
        <v>481.28137500000003</v>
      </c>
      <c r="D593">
        <v>0</v>
      </c>
      <c r="E593">
        <v>14.430192</v>
      </c>
      <c r="F593">
        <v>49.116354000000001</v>
      </c>
      <c r="G593">
        <v>3.5079440000000002</v>
      </c>
      <c r="H593">
        <v>0</v>
      </c>
      <c r="I593">
        <v>1</v>
      </c>
      <c r="J593">
        <v>10.554021000000001</v>
      </c>
      <c r="K593">
        <v>77.512589021232401</v>
      </c>
      <c r="L593">
        <v>0</v>
      </c>
      <c r="M593">
        <v>4.1934137951999997</v>
      </c>
      <c r="N593">
        <v>36.218399439599999</v>
      </c>
      <c r="O593">
        <v>6.2146735904000003</v>
      </c>
      <c r="P593">
        <v>0</v>
      </c>
      <c r="Q593">
        <v>3.2021999999999999</v>
      </c>
      <c r="R593">
        <v>49.820256130499999</v>
      </c>
      <c r="S593">
        <v>673.73501197693304</v>
      </c>
    </row>
    <row r="594" spans="1:19" ht="15" x14ac:dyDescent="0.25">
      <c r="A594" t="s">
        <v>773</v>
      </c>
      <c r="B594">
        <v>512.74381500000004</v>
      </c>
      <c r="C594">
        <v>195.30471199999999</v>
      </c>
      <c r="D594">
        <v>0.50742900000000002</v>
      </c>
      <c r="E594">
        <v>8</v>
      </c>
      <c r="F594">
        <v>53.249600999999998</v>
      </c>
      <c r="G594">
        <v>4.2715430000000003</v>
      </c>
      <c r="H594">
        <v>0</v>
      </c>
      <c r="I594">
        <v>4.9654850000000001</v>
      </c>
      <c r="J594">
        <v>5.394514</v>
      </c>
      <c r="K594">
        <v>12.7377363465662</v>
      </c>
      <c r="L594">
        <v>0.1474588674</v>
      </c>
      <c r="M594">
        <v>2.3248000000000002</v>
      </c>
      <c r="N594">
        <v>39.266255777399998</v>
      </c>
      <c r="O594">
        <v>7.5674655788000003</v>
      </c>
      <c r="P594">
        <v>0</v>
      </c>
      <c r="Q594">
        <v>15.900476067</v>
      </c>
      <c r="R594">
        <v>25.464803336999999</v>
      </c>
      <c r="S594">
        <v>616.15281097416698</v>
      </c>
    </row>
    <row r="595" spans="1:19" ht="15" x14ac:dyDescent="0.25">
      <c r="A595" t="s">
        <v>774</v>
      </c>
      <c r="B595">
        <v>497.20958899999999</v>
      </c>
      <c r="C595">
        <v>238.51118</v>
      </c>
      <c r="D595">
        <v>0.426734</v>
      </c>
      <c r="E595">
        <v>15.262288</v>
      </c>
      <c r="F595">
        <v>73.728724</v>
      </c>
      <c r="G595">
        <v>2.692272</v>
      </c>
      <c r="H595">
        <v>0</v>
      </c>
      <c r="I595">
        <v>1</v>
      </c>
      <c r="J595">
        <v>8.4174900000000008</v>
      </c>
      <c r="K595">
        <v>19.029960816013698</v>
      </c>
      <c r="L595">
        <v>0.1240089004</v>
      </c>
      <c r="M595">
        <v>4.4352208928000003</v>
      </c>
      <c r="N595">
        <v>54.367561077600101</v>
      </c>
      <c r="O595">
        <v>4.7696290752000001</v>
      </c>
      <c r="P595">
        <v>0</v>
      </c>
      <c r="Q595">
        <v>3.2021999999999999</v>
      </c>
      <c r="R595">
        <v>39.734761544999998</v>
      </c>
      <c r="S595">
        <v>622.87293130701403</v>
      </c>
    </row>
    <row r="596" spans="1:19" ht="15" x14ac:dyDescent="0.25">
      <c r="A596" t="s">
        <v>775</v>
      </c>
      <c r="B596">
        <v>501.91364700000003</v>
      </c>
      <c r="C596">
        <v>197.25720699999999</v>
      </c>
      <c r="D596">
        <v>10.289198000000001</v>
      </c>
      <c r="E596">
        <v>10.530158</v>
      </c>
      <c r="F596">
        <v>59.776662000000002</v>
      </c>
      <c r="G596">
        <v>1.531269</v>
      </c>
      <c r="H596">
        <v>0</v>
      </c>
      <c r="I596">
        <v>2</v>
      </c>
      <c r="J596">
        <v>6.6684830000000002</v>
      </c>
      <c r="K596">
        <v>12.648260419090001</v>
      </c>
      <c r="L596">
        <v>2.9900409388</v>
      </c>
      <c r="M596">
        <v>3.0600639148000002</v>
      </c>
      <c r="N596">
        <v>44.079310558800003</v>
      </c>
      <c r="O596">
        <v>2.7127961603999999</v>
      </c>
      <c r="P596">
        <v>0</v>
      </c>
      <c r="Q596">
        <v>6.4043999999999999</v>
      </c>
      <c r="R596">
        <v>31.4785740015</v>
      </c>
      <c r="S596">
        <v>605.28709299339005</v>
      </c>
    </row>
    <row r="597" spans="1:19" ht="15" x14ac:dyDescent="0.25">
      <c r="A597" t="s">
        <v>776</v>
      </c>
      <c r="B597">
        <v>372.818107</v>
      </c>
      <c r="C597">
        <v>194.25111699999999</v>
      </c>
      <c r="D597">
        <v>1</v>
      </c>
      <c r="E597">
        <v>8.2316420000000008</v>
      </c>
      <c r="F597">
        <v>36.354551000000001</v>
      </c>
      <c r="G597">
        <v>5.9017520000000001</v>
      </c>
      <c r="H597">
        <v>0</v>
      </c>
      <c r="I597">
        <v>3</v>
      </c>
      <c r="J597">
        <v>3.0591919999999999</v>
      </c>
      <c r="K597">
        <v>17.144405382914201</v>
      </c>
      <c r="L597">
        <v>0.29060000000000002</v>
      </c>
      <c r="M597">
        <v>2.3921151651999999</v>
      </c>
      <c r="N597">
        <v>26.807845907400001</v>
      </c>
      <c r="O597">
        <v>10.455543843199999</v>
      </c>
      <c r="P597">
        <v>0</v>
      </c>
      <c r="Q597">
        <v>9.6066000000000003</v>
      </c>
      <c r="R597">
        <v>14.440915836</v>
      </c>
      <c r="S597">
        <v>453.95613313471398</v>
      </c>
    </row>
    <row r="598" spans="1:19" ht="15" x14ac:dyDescent="0.25">
      <c r="A598" t="s">
        <v>777</v>
      </c>
      <c r="B598">
        <v>1403.7805659999999</v>
      </c>
      <c r="C598">
        <v>414.55070899999998</v>
      </c>
      <c r="D598">
        <v>0</v>
      </c>
      <c r="E598">
        <v>23.145768</v>
      </c>
      <c r="F598">
        <v>108.914637</v>
      </c>
      <c r="G598">
        <v>5.86</v>
      </c>
      <c r="H598">
        <v>0.87992700000000001</v>
      </c>
      <c r="I598">
        <v>9</v>
      </c>
      <c r="J598">
        <v>27.965736</v>
      </c>
      <c r="K598">
        <v>20.766732868859901</v>
      </c>
      <c r="L598">
        <v>0</v>
      </c>
      <c r="M598">
        <v>6.7261601808</v>
      </c>
      <c r="N598">
        <v>80.313653323799898</v>
      </c>
      <c r="O598">
        <v>10.381576000000001</v>
      </c>
      <c r="P598">
        <v>2.0804114061000001</v>
      </c>
      <c r="Q598">
        <v>28.819800000000001</v>
      </c>
      <c r="R598">
        <v>132.012256788</v>
      </c>
      <c r="S598">
        <v>1684.8811565675601</v>
      </c>
    </row>
    <row r="599" spans="1:19" ht="15" x14ac:dyDescent="0.25">
      <c r="A599" t="s">
        <v>778</v>
      </c>
      <c r="B599">
        <v>1117.0255179999999</v>
      </c>
      <c r="C599">
        <v>403.78333600000002</v>
      </c>
      <c r="D599">
        <v>4.1046509999999996</v>
      </c>
      <c r="E599">
        <v>23.647186000000001</v>
      </c>
      <c r="F599">
        <v>131.29570000000001</v>
      </c>
      <c r="G599">
        <v>6.0409269999999999</v>
      </c>
      <c r="H599">
        <v>1</v>
      </c>
      <c r="I599">
        <v>9</v>
      </c>
      <c r="J599">
        <v>28.781182000000001</v>
      </c>
      <c r="K599">
        <v>25.094771776777701</v>
      </c>
      <c r="L599">
        <v>1.1928115805999999</v>
      </c>
      <c r="M599">
        <v>6.8718722516000001</v>
      </c>
      <c r="N599">
        <v>96.817449179999798</v>
      </c>
      <c r="O599">
        <v>10.7021062732</v>
      </c>
      <c r="P599">
        <v>2.3643000000000001</v>
      </c>
      <c r="Q599">
        <v>28.819800000000001</v>
      </c>
      <c r="R599">
        <v>135.86156963100001</v>
      </c>
      <c r="S599">
        <v>1424.75019869318</v>
      </c>
    </row>
    <row r="600" spans="1:19" ht="15" x14ac:dyDescent="0.25">
      <c r="A600" t="s">
        <v>779</v>
      </c>
      <c r="B600">
        <v>1531.2415169999999</v>
      </c>
      <c r="C600">
        <v>645.93566199999998</v>
      </c>
      <c r="D600">
        <v>12.930370999999999</v>
      </c>
      <c r="E600">
        <v>35.119940999999997</v>
      </c>
      <c r="F600">
        <v>96.339577000000006</v>
      </c>
      <c r="G600">
        <v>2</v>
      </c>
      <c r="H600">
        <v>0.24759500000000001</v>
      </c>
      <c r="I600">
        <v>16</v>
      </c>
      <c r="J600">
        <v>27.740722999999999</v>
      </c>
      <c r="K600">
        <v>45.675576308233403</v>
      </c>
      <c r="L600">
        <v>3.7575658126000002</v>
      </c>
      <c r="M600">
        <v>10.2058548546</v>
      </c>
      <c r="N600">
        <v>71.040804079799997</v>
      </c>
      <c r="O600">
        <v>3.5432000000000001</v>
      </c>
      <c r="P600">
        <v>0.5853888585</v>
      </c>
      <c r="Q600">
        <v>51.235199999999999</v>
      </c>
      <c r="R600">
        <v>130.95008292150001</v>
      </c>
      <c r="S600">
        <v>1848.2351898352299</v>
      </c>
    </row>
    <row r="601" spans="1:19" ht="15" x14ac:dyDescent="0.25">
      <c r="A601" t="s">
        <v>780</v>
      </c>
      <c r="B601">
        <v>578.92157100000099</v>
      </c>
      <c r="C601">
        <v>556.35999600000002</v>
      </c>
      <c r="D601">
        <v>0</v>
      </c>
      <c r="E601">
        <v>19</v>
      </c>
      <c r="F601">
        <v>76.120057000000003</v>
      </c>
      <c r="G601">
        <v>8.1099130000000006</v>
      </c>
      <c r="H601">
        <v>0</v>
      </c>
      <c r="I601">
        <v>5</v>
      </c>
      <c r="J601">
        <v>9.2579250000000002</v>
      </c>
      <c r="K601">
        <v>89.461044794185895</v>
      </c>
      <c r="L601">
        <v>0</v>
      </c>
      <c r="M601">
        <v>5.5213999999999999</v>
      </c>
      <c r="N601">
        <v>56.130930031799998</v>
      </c>
      <c r="O601">
        <v>14.367521870799999</v>
      </c>
      <c r="P601">
        <v>0</v>
      </c>
      <c r="Q601">
        <v>16.010999999999999</v>
      </c>
      <c r="R601">
        <v>43.702034962500001</v>
      </c>
      <c r="S601">
        <v>804.11550265928702</v>
      </c>
    </row>
    <row r="602" spans="1:19" ht="15" x14ac:dyDescent="0.25">
      <c r="A602" t="s">
        <v>781</v>
      </c>
      <c r="B602">
        <v>810.67628300000104</v>
      </c>
      <c r="C602">
        <v>482.26157599999999</v>
      </c>
      <c r="D602">
        <v>1</v>
      </c>
      <c r="E602">
        <v>8.5402749999999994</v>
      </c>
      <c r="F602">
        <v>78.985204999999993</v>
      </c>
      <c r="G602">
        <v>10.418365</v>
      </c>
      <c r="H602">
        <v>0</v>
      </c>
      <c r="I602">
        <v>4</v>
      </c>
      <c r="J602">
        <v>19.614495000000002</v>
      </c>
      <c r="K602">
        <v>48.434433047602397</v>
      </c>
      <c r="L602">
        <v>0.29060000000000002</v>
      </c>
      <c r="M602">
        <v>2.481803915</v>
      </c>
      <c r="N602">
        <v>58.243690166999997</v>
      </c>
      <c r="O602">
        <v>18.457175434</v>
      </c>
      <c r="P602">
        <v>0</v>
      </c>
      <c r="Q602">
        <v>12.8088</v>
      </c>
      <c r="R602">
        <v>92.590223647499997</v>
      </c>
      <c r="S602">
        <v>1043.9830092110999</v>
      </c>
    </row>
    <row r="603" spans="1:19" ht="15" x14ac:dyDescent="0.25">
      <c r="A603" t="s">
        <v>782</v>
      </c>
      <c r="B603">
        <v>1526.15065400001</v>
      </c>
      <c r="C603">
        <v>436.284178</v>
      </c>
      <c r="D603">
        <v>2</v>
      </c>
      <c r="E603">
        <v>59.802664999999998</v>
      </c>
      <c r="F603">
        <v>148.56936899999999</v>
      </c>
      <c r="G603">
        <v>7.3437640000000002</v>
      </c>
      <c r="H603">
        <v>0</v>
      </c>
      <c r="I603">
        <v>6.9506670000000002</v>
      </c>
      <c r="J603">
        <v>27.620754999999999</v>
      </c>
      <c r="K603">
        <v>20.720346306369201</v>
      </c>
      <c r="L603">
        <v>0.58120000000000005</v>
      </c>
      <c r="M603">
        <v>17.378654448999999</v>
      </c>
      <c r="N603">
        <v>109.5550527006</v>
      </c>
      <c r="O603">
        <v>13.010212302399999</v>
      </c>
      <c r="P603">
        <v>0</v>
      </c>
      <c r="Q603">
        <v>22.257425867399999</v>
      </c>
      <c r="R603">
        <v>130.3837739775</v>
      </c>
      <c r="S603">
        <v>1840.0373196032799</v>
      </c>
    </row>
    <row r="604" spans="1:19" ht="15" x14ac:dyDescent="0.25">
      <c r="A604" t="s">
        <v>783</v>
      </c>
      <c r="B604">
        <v>829.94268999999997</v>
      </c>
      <c r="C604">
        <v>256.304621</v>
      </c>
      <c r="D604">
        <v>0</v>
      </c>
      <c r="E604">
        <v>28.606389</v>
      </c>
      <c r="F604">
        <v>49.580877000000001</v>
      </c>
      <c r="G604">
        <v>5.0412520000000001</v>
      </c>
      <c r="H604">
        <v>0</v>
      </c>
      <c r="I604">
        <v>6.954008</v>
      </c>
      <c r="J604">
        <v>18.222085</v>
      </c>
      <c r="K604">
        <v>13.5358900549874</v>
      </c>
      <c r="L604">
        <v>0</v>
      </c>
      <c r="M604">
        <v>8.3130166433999992</v>
      </c>
      <c r="N604">
        <v>36.560938699799998</v>
      </c>
      <c r="O604">
        <v>8.9310820432</v>
      </c>
      <c r="P604">
        <v>0</v>
      </c>
      <c r="Q604">
        <v>22.268124417599999</v>
      </c>
      <c r="R604">
        <v>86.017352242499996</v>
      </c>
      <c r="S604">
        <v>1005.56909410149</v>
      </c>
    </row>
    <row r="605" spans="1:19" ht="15" x14ac:dyDescent="0.25">
      <c r="A605" t="s">
        <v>784</v>
      </c>
      <c r="B605">
        <v>3394.3416360000001</v>
      </c>
      <c r="C605">
        <v>3273.9792649999999</v>
      </c>
      <c r="D605">
        <v>4</v>
      </c>
      <c r="E605">
        <v>82.142131000000006</v>
      </c>
      <c r="F605">
        <v>353.35835900000001</v>
      </c>
      <c r="G605">
        <v>18.070751999999999</v>
      </c>
      <c r="H605">
        <v>3.390066</v>
      </c>
      <c r="I605">
        <v>31.947951</v>
      </c>
      <c r="J605">
        <v>51.774396000000003</v>
      </c>
      <c r="K605">
        <v>524.70737810913499</v>
      </c>
      <c r="L605">
        <v>1.1624000000000001</v>
      </c>
      <c r="M605">
        <v>23.8705032686</v>
      </c>
      <c r="N605">
        <v>260.56645392660101</v>
      </c>
      <c r="O605">
        <v>32.014144243200001</v>
      </c>
      <c r="P605">
        <v>8.0151330438000006</v>
      </c>
      <c r="Q605">
        <v>102.3037286922</v>
      </c>
      <c r="R605">
        <v>244.401036318</v>
      </c>
      <c r="S605">
        <v>4591.3824136015401</v>
      </c>
    </row>
    <row r="606" spans="1:19" ht="15" x14ac:dyDescent="0.25">
      <c r="A606" t="s">
        <v>911</v>
      </c>
      <c r="B606">
        <v>121.43203699999999</v>
      </c>
      <c r="C606">
        <v>47.974970999999996</v>
      </c>
      <c r="D606">
        <v>0</v>
      </c>
      <c r="E606">
        <v>8</v>
      </c>
      <c r="F606">
        <v>16</v>
      </c>
      <c r="G606">
        <v>1</v>
      </c>
      <c r="H606">
        <v>1</v>
      </c>
      <c r="I606">
        <v>1</v>
      </c>
      <c r="J606">
        <v>1</v>
      </c>
      <c r="K606">
        <v>3.1176699641579502</v>
      </c>
      <c r="L606">
        <v>0</v>
      </c>
      <c r="M606">
        <v>2.3248000000000002</v>
      </c>
      <c r="N606">
        <v>11.798400000000001</v>
      </c>
      <c r="O606">
        <v>1.7716000000000001</v>
      </c>
      <c r="P606">
        <v>2.3643000000000001</v>
      </c>
      <c r="Q606">
        <v>3.2021999999999999</v>
      </c>
      <c r="R606">
        <v>4.7205000000000004</v>
      </c>
      <c r="S606">
        <v>150.731506964158</v>
      </c>
    </row>
    <row r="607" spans="1:19" ht="15" x14ac:dyDescent="0.25">
      <c r="A607" t="s">
        <v>785</v>
      </c>
      <c r="B607">
        <v>1991.9765</v>
      </c>
      <c r="C607">
        <v>1936.629619</v>
      </c>
      <c r="D607">
        <v>4.2962749999999996</v>
      </c>
      <c r="E607">
        <v>37.404116000000002</v>
      </c>
      <c r="F607">
        <v>221.91814500000001</v>
      </c>
      <c r="G607">
        <v>16.444673000000002</v>
      </c>
      <c r="H607">
        <v>2</v>
      </c>
      <c r="I607">
        <v>2.4131269999999998</v>
      </c>
      <c r="J607">
        <v>31.489080999999999</v>
      </c>
      <c r="K607">
        <v>311.57781103453601</v>
      </c>
      <c r="L607">
        <v>1.2484975149999999</v>
      </c>
      <c r="M607">
        <v>10.8696361096</v>
      </c>
      <c r="N607">
        <v>163.642440123</v>
      </c>
      <c r="O607">
        <v>29.133382686800001</v>
      </c>
      <c r="P607">
        <v>4.7286000000000001</v>
      </c>
      <c r="Q607">
        <v>7.7273152794</v>
      </c>
      <c r="R607">
        <v>148.64420686049999</v>
      </c>
      <c r="S607">
        <v>2669.5483896088299</v>
      </c>
    </row>
    <row r="608" spans="1:19" ht="15" x14ac:dyDescent="0.25">
      <c r="A608" t="s">
        <v>786</v>
      </c>
      <c r="B608">
        <v>992.46351100000004</v>
      </c>
      <c r="C608">
        <v>478.42356799999999</v>
      </c>
      <c r="D608">
        <v>0.65310000000000001</v>
      </c>
      <c r="E608">
        <v>29.897303000000001</v>
      </c>
      <c r="F608">
        <v>78.467329000000007</v>
      </c>
      <c r="G608">
        <v>5.0799810000000001</v>
      </c>
      <c r="H608">
        <v>0.41883599999999999</v>
      </c>
      <c r="I608">
        <v>10.653098999999999</v>
      </c>
      <c r="J608">
        <v>21.937498999999999</v>
      </c>
      <c r="K608">
        <v>39.396455356071598</v>
      </c>
      <c r="L608">
        <v>0.18979086000000001</v>
      </c>
      <c r="M608">
        <v>8.6881562518000006</v>
      </c>
      <c r="N608">
        <v>57.861808404600097</v>
      </c>
      <c r="O608">
        <v>8.9996943395999995</v>
      </c>
      <c r="P608">
        <v>0.9902539548</v>
      </c>
      <c r="Q608">
        <v>34.113353617800001</v>
      </c>
      <c r="R608">
        <v>103.5559640295</v>
      </c>
      <c r="S608">
        <v>1246.25898781417</v>
      </c>
    </row>
    <row r="609" spans="1:19" ht="15" x14ac:dyDescent="0.25">
      <c r="A609" t="s">
        <v>787</v>
      </c>
      <c r="B609">
        <v>677.55498400000101</v>
      </c>
      <c r="C609">
        <v>329.74889200000001</v>
      </c>
      <c r="D609">
        <v>0</v>
      </c>
      <c r="E609">
        <v>9.6616160000000004</v>
      </c>
      <c r="F609">
        <v>59.777372999999997</v>
      </c>
      <c r="G609">
        <v>5.0252530000000002</v>
      </c>
      <c r="H609">
        <v>3</v>
      </c>
      <c r="I609">
        <v>6.2575760000000002</v>
      </c>
      <c r="J609">
        <v>10.48485</v>
      </c>
      <c r="K609">
        <v>27.170606797750899</v>
      </c>
      <c r="L609">
        <v>0</v>
      </c>
      <c r="M609">
        <v>2.8076656095999999</v>
      </c>
      <c r="N609">
        <v>44.079834850200001</v>
      </c>
      <c r="O609">
        <v>8.9027382147999994</v>
      </c>
      <c r="P609">
        <v>7.0929000000000002</v>
      </c>
      <c r="Q609">
        <v>20.0380098672</v>
      </c>
      <c r="R609">
        <v>49.493734425</v>
      </c>
      <c r="S609">
        <v>837.14047376455198</v>
      </c>
    </row>
    <row r="610" spans="1:19" ht="15" x14ac:dyDescent="0.25">
      <c r="A610" t="s">
        <v>788</v>
      </c>
      <c r="B610">
        <v>2718.27252399998</v>
      </c>
      <c r="C610">
        <v>990.29246900000101</v>
      </c>
      <c r="D610">
        <v>183.21455599999999</v>
      </c>
      <c r="E610">
        <v>24.639887000000002</v>
      </c>
      <c r="F610">
        <v>210.059834</v>
      </c>
      <c r="G610">
        <v>16.157675000000001</v>
      </c>
      <c r="H610">
        <v>4.9119910000000004</v>
      </c>
      <c r="I610">
        <v>8.9400499999999994</v>
      </c>
      <c r="J610">
        <v>52.745946000000004</v>
      </c>
      <c r="K610">
        <v>60.693396579886098</v>
      </c>
      <c r="L610">
        <v>53.2421499736</v>
      </c>
      <c r="M610">
        <v>7.1603511621999996</v>
      </c>
      <c r="N610">
        <v>154.89812159159999</v>
      </c>
      <c r="O610">
        <v>28.624937030000002</v>
      </c>
      <c r="P610">
        <v>11.6134203213</v>
      </c>
      <c r="Q610">
        <v>28.627828109999999</v>
      </c>
      <c r="R610">
        <v>248.987238093</v>
      </c>
      <c r="S610">
        <v>3312.11996686157</v>
      </c>
    </row>
    <row r="611" spans="1:19" ht="15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</row>
    <row r="612" spans="1:19" x14ac:dyDescent="0.2">
      <c r="A612" s="42"/>
    </row>
    <row r="613" spans="1:19" x14ac:dyDescent="0.2">
      <c r="A613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E18" sqref="E18"/>
    </sheetView>
  </sheetViews>
  <sheetFormatPr defaultRowHeight="15" x14ac:dyDescent="0.25"/>
  <cols>
    <col min="1" max="1" width="11.42578125" customWidth="1"/>
    <col min="2" max="2" width="10.42578125" customWidth="1"/>
    <col min="3" max="3" width="13.85546875" bestFit="1" customWidth="1"/>
    <col min="4" max="4" width="12.85546875" bestFit="1" customWidth="1"/>
    <col min="5" max="5" width="10.42578125" customWidth="1"/>
    <col min="6" max="6" width="12.140625" customWidth="1"/>
    <col min="7" max="12" width="10.42578125" customWidth="1"/>
  </cols>
  <sheetData>
    <row r="1" spans="1:12" x14ac:dyDescent="0.25">
      <c r="A1" s="82" t="s">
        <v>871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41" t="s">
        <v>872</v>
      </c>
      <c r="B2" s="141"/>
      <c r="C2" s="141"/>
      <c r="D2" s="141"/>
      <c r="E2" s="141"/>
      <c r="F2" s="141"/>
      <c r="G2" s="141"/>
      <c r="H2" s="141"/>
      <c r="I2" s="141"/>
      <c r="J2" s="84"/>
      <c r="K2" s="83"/>
      <c r="L2" s="83"/>
    </row>
    <row r="3" spans="1:12" x14ac:dyDescent="0.25">
      <c r="A3" s="141"/>
      <c r="B3" s="141"/>
      <c r="C3" s="141"/>
      <c r="D3" s="141"/>
      <c r="E3" s="141"/>
      <c r="F3" s="141"/>
      <c r="G3" s="141"/>
      <c r="H3" s="141"/>
      <c r="I3" s="141"/>
      <c r="J3" s="84"/>
      <c r="K3" s="83"/>
      <c r="L3" s="83"/>
    </row>
    <row r="4" spans="1:12" ht="15" customHeight="1" x14ac:dyDescent="0.25">
      <c r="A4" s="142" t="s">
        <v>873</v>
      </c>
      <c r="B4" s="142"/>
      <c r="C4" s="142"/>
      <c r="D4" s="142"/>
      <c r="E4" s="142"/>
      <c r="F4" s="142"/>
      <c r="G4" s="142"/>
      <c r="H4" s="142"/>
      <c r="I4" s="142"/>
      <c r="J4" s="85"/>
      <c r="K4" s="83"/>
      <c r="L4" s="83"/>
    </row>
    <row r="5" spans="1:12" ht="26.2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85"/>
      <c r="K5" s="83"/>
      <c r="L5" s="83"/>
    </row>
    <row r="6" spans="1:12" x14ac:dyDescent="0.25">
      <c r="A6" s="86" t="s">
        <v>874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875</v>
      </c>
      <c r="B9" s="88" t="s">
        <v>969</v>
      </c>
      <c r="C9" s="88" t="s">
        <v>876</v>
      </c>
      <c r="D9" s="88" t="s">
        <v>877</v>
      </c>
      <c r="E9" s="87" t="s">
        <v>970</v>
      </c>
      <c r="F9" s="87" t="s">
        <v>878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IF('FY2025 Report'!D5&lt;&gt;0,'FY2025 Report'!D4,"")</f>
        <v/>
      </c>
      <c r="B10" s="122" t="str">
        <f>IF('FY2025 Report'!D$5&lt;&gt;0,VLOOKUP('FY2025 Report'!D$4,EPP!A2:AL611,2,FALSE),"")</f>
        <v/>
      </c>
      <c r="C10" s="122" t="str">
        <f>IF('FY2025 Report'!D$5&lt;&gt;0,VLOOKUP('FY2025 Report'!D$4,components!B$3:AU$611,46,FALSE),"")</f>
        <v/>
      </c>
      <c r="D10" s="122" t="str">
        <f>IF('FY2025 Report'!D$5&lt;&gt;0,VLOOKUP('FY2025 Report'!D$4,components!B$3:AU$611,17,FALSE),"")</f>
        <v/>
      </c>
      <c r="E10" s="122" t="str">
        <f>IF('FY2025 Report'!D$5&lt;&gt;0,VLOOKUP('FY2025 Report'!D$4,EPP!A2:AO611,19,FALSE),"")</f>
        <v/>
      </c>
      <c r="F10" s="122" t="str">
        <f>IF('FY2025 Report'!D$5&lt;&gt;0,VLOOKUP('FY2025 Report'!D$4,components!B$3:AU$611,23,FALSE),"")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879</v>
      </c>
      <c r="B13" s="118"/>
      <c r="C13" s="119"/>
      <c r="D13" s="95"/>
      <c r="E13" s="143" t="s">
        <v>880</v>
      </c>
      <c r="F13" s="143"/>
      <c r="G13" s="143"/>
      <c r="H13" s="83"/>
      <c r="L13" s="95"/>
    </row>
    <row r="14" spans="1:12" ht="13.5" customHeight="1" x14ac:dyDescent="0.25">
      <c r="A14" s="120">
        <v>1</v>
      </c>
      <c r="B14" s="144">
        <v>2</v>
      </c>
      <c r="C14" s="146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881</v>
      </c>
      <c r="B15" s="147" t="s">
        <v>931</v>
      </c>
      <c r="C15" s="148"/>
      <c r="E15" s="97" t="s">
        <v>882</v>
      </c>
      <c r="F15" s="97" t="s">
        <v>883</v>
      </c>
      <c r="G15" s="96" t="s">
        <v>884</v>
      </c>
    </row>
    <row r="16" spans="1:12" ht="13.5" customHeight="1" x14ac:dyDescent="0.25">
      <c r="A16" s="122" t="str">
        <f>IF('FY2025 Report'!D$5&lt;&gt;0,VLOOKUP('FY2025 Report'!D$4,EPP!A2:AL611,3,FALSE),"")</f>
        <v/>
      </c>
      <c r="B16" s="149" t="str">
        <f>IF('FY2025 Report'!D$5&lt;&gt;0,VLOOKUP('FY2025 Report'!D$4,EPP!A2:AL611,11,FALSE),"")</f>
        <v/>
      </c>
      <c r="C16" s="150" t="str">
        <f>IF('FY2025 Report'!F$5&lt;&gt;0,VLOOKUP('FY2025 Report'!E$4,EPP!#REF!,2,FALSE),"")</f>
        <v/>
      </c>
      <c r="D16" s="123"/>
      <c r="E16" s="124" t="str">
        <f>IF('FY2025 Report'!D$5&lt;&gt;0,VLOOKUP('FY2025 Report'!D$4,EPP!A2:AL611,4,FALSE),"")</f>
        <v/>
      </c>
      <c r="F16" s="125" t="str">
        <f>IF('FY2025 Report'!D$5&lt;&gt;0,VLOOKUP('FY2025 Report'!D$4,EPP!A2:AL611,5,FALSE),"")</f>
        <v/>
      </c>
      <c r="G16" s="125" t="str">
        <f>IF('FY2025 Report'!D$5&lt;&gt;0,VLOOKUP('FY2025 Report'!D$4,EPP!A2:AL611,12,FALSE),"")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4" t="s">
        <v>885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886</v>
      </c>
      <c r="B21" s="96" t="s">
        <v>887</v>
      </c>
      <c r="C21" s="97" t="s">
        <v>888</v>
      </c>
      <c r="D21" s="96" t="s">
        <v>889</v>
      </c>
      <c r="E21" s="97" t="s">
        <v>890</v>
      </c>
      <c r="F21" s="96" t="s">
        <v>891</v>
      </c>
      <c r="G21" s="97" t="s">
        <v>892</v>
      </c>
      <c r="H21" s="96" t="s">
        <v>893</v>
      </c>
      <c r="I21" s="97" t="s">
        <v>894</v>
      </c>
      <c r="J21" s="96" t="s">
        <v>895</v>
      </c>
      <c r="K21" s="97" t="s">
        <v>896</v>
      </c>
      <c r="L21" s="96" t="s">
        <v>897</v>
      </c>
    </row>
    <row r="22" spans="1:12" ht="12.75" customHeight="1" x14ac:dyDescent="0.25">
      <c r="A22" s="122" t="str">
        <f>IF('FY2025 Report'!D$5&lt;&gt;0,VLOOKUP('FY2025 Report'!D$4,EPP!A2:AL611,5,FALSE),"")</f>
        <v/>
      </c>
      <c r="B22" s="122" t="str">
        <f>IF('FY2025 Report'!D$5&lt;&gt;0,VLOOKUP('FY2025 Report'!D$4,EPP!A2:AL611,13,FALSE),"")</f>
        <v/>
      </c>
      <c r="C22" s="122" t="str">
        <f>IF('FY2025 Report'!D$5&lt;&gt;0,VLOOKUP('FY2025 Report'!D$4,EPP!A2:AL611,6,FALSE),"")</f>
        <v/>
      </c>
      <c r="D22" s="122" t="str">
        <f>IF('FY2025 Report'!D$5&lt;&gt;0,VLOOKUP('FY2025 Report'!D$4,EPP!A2:AL611,14,FALSE),"")</f>
        <v/>
      </c>
      <c r="E22" s="122" t="str">
        <f>IF('FY2025 Report'!D$5&lt;&gt;0,VLOOKUP('FY2025 Report'!D$4,EPP!A2:AL611,7,FALSE),"")</f>
        <v/>
      </c>
      <c r="F22" s="122" t="str">
        <f>IF('FY2025 Report'!D$5&lt;&gt;0,VLOOKUP('FY2025 Report'!D$4,EPP!A2:AL611,15,FALSE),"")</f>
        <v/>
      </c>
      <c r="G22" s="122" t="str">
        <f>IF('FY2025 Report'!D$5&lt;&gt;0,VLOOKUP('FY2025 Report'!D$4,EPP!A2:AL611,8,FALSE),"")</f>
        <v/>
      </c>
      <c r="H22" s="122" t="str">
        <f>IF('FY2025 Report'!D$5&lt;&gt;0,VLOOKUP('FY2025 Report'!D$4,EPP!A2:AL611,16,FALSE),"")</f>
        <v/>
      </c>
      <c r="I22" s="122" t="str">
        <f>IF('FY2025 Report'!D$5&lt;&gt;0,VLOOKUP('FY2025 Report'!D$4,EPP!A2:AL611,9,FALSE),"")</f>
        <v/>
      </c>
      <c r="J22" s="122" t="str">
        <f>IF('FY2025 Report'!D$5&lt;&gt;0,VLOOKUP('FY2025 Report'!D$4,EPP!A2:AL611,17,FALSE),"")</f>
        <v/>
      </c>
      <c r="K22" s="122" t="str">
        <f>IF('FY2025 Report'!D$5&lt;&gt;0,VLOOKUP('FY2025 Report'!D$4,EPP!A2:AL611,10,FALSE),"")</f>
        <v/>
      </c>
      <c r="L22" s="122" t="str">
        <f>IF('FY2025 Report'!D$5&lt;&gt;0,VLOOKUP('FY2025 Report'!D$4,EPP!A2:AL611,18,FALSE),"")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FY2025 Report</vt:lpstr>
      <vt:lpstr>components</vt:lpstr>
      <vt:lpstr>Data Information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'FY2025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2026-04-24T12:07:01Z</dcterms:modified>
</cp:coreProperties>
</file>